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stateoforegon-my.sharepoint.com/personal/kimberley_wisdom_das_oregon_gov/Documents/Desktop/"/>
    </mc:Choice>
  </mc:AlternateContent>
  <xr:revisionPtr revIDLastSave="0" documentId="8_{47E96AA1-861E-4C99-A1E1-1375F927A8D8}" xr6:coauthVersionLast="47" xr6:coauthVersionMax="47" xr10:uidLastSave="{00000000-0000-0000-0000-000000000000}"/>
  <bookViews>
    <workbookView xWindow="30405" yWindow="3420" windowWidth="21600" windowHeight="12645" xr2:uid="{00000000-000D-0000-FFFF-FFFF00000000}"/>
  </bookViews>
  <sheets>
    <sheet name="Instructions" sheetId="5" r:id="rId1"/>
    <sheet name="kt info" sheetId="9" r:id="rId2"/>
    <sheet name="Margin &amp; OH" sheetId="2" r:id="rId3"/>
    <sheet name="Price Calculation" sheetId="1" r:id="rId4"/>
    <sheet name="Price Approval &lt;=10" sheetId="4" r:id="rId5"/>
    <sheet name="Price Approval 11-30" sheetId="6" r:id="rId6"/>
    <sheet name="Price Approval 31 - 120" sheetId="7" r:id="rId7"/>
    <sheet name="Price Amendment" sheetId="8" r:id="rId8"/>
    <sheet name="Additional Calculations" sheetId="3" r:id="rId9"/>
  </sheets>
  <definedNames>
    <definedName name="_xlnm.Print_Area" localSheetId="2">'Margin &amp; OH'!$A$1:$F$73</definedName>
    <definedName name="_xlnm.Print_Area" localSheetId="7">'Price Amendment'!$B$1:$F$103</definedName>
    <definedName name="_xlnm.Print_Area" localSheetId="4">'Price Approval &lt;=10'!$B$1:$D$45</definedName>
    <definedName name="_xlnm.Print_Area" localSheetId="5">'Price Approval 11-30'!$B$1:$D$65</definedName>
    <definedName name="_xlnm.Print_Area" localSheetId="6">'Price Approval 31 - 120'!$B$1:$D$155</definedName>
    <definedName name="_xlnm.Print_Area" localSheetId="3">'Price Calculation'!$A$4:$K$126</definedName>
    <definedName name="_xlnm.Print_Titles" localSheetId="4">'Price Approval &lt;=10'!$14:$16</definedName>
    <definedName name="_xlnm.Print_Titles" localSheetId="5">'Price Approval 11-30'!$15:$16</definedName>
    <definedName name="_xlnm.Print_Titles" localSheetId="6">'Price Approval 31 - 120'!$15:$16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2" i="8" s="1"/>
  <c r="F123" i="8"/>
  <c r="E123" i="8"/>
  <c r="D123" i="8"/>
  <c r="C123" i="8"/>
  <c r="B123" i="8"/>
  <c r="F122" i="8"/>
  <c r="E122" i="8"/>
  <c r="D122" i="8"/>
  <c r="C122" i="8"/>
  <c r="B122" i="8"/>
  <c r="F121" i="8"/>
  <c r="E121" i="8"/>
  <c r="D121" i="8"/>
  <c r="C121" i="8"/>
  <c r="B121" i="8"/>
  <c r="F120" i="8"/>
  <c r="E120" i="8"/>
  <c r="D120" i="8"/>
  <c r="C120" i="8"/>
  <c r="B120" i="8"/>
  <c r="F119" i="8"/>
  <c r="E119" i="8"/>
  <c r="D119" i="8"/>
  <c r="C119" i="8"/>
  <c r="B119" i="8"/>
  <c r="F118" i="8"/>
  <c r="E118" i="8"/>
  <c r="D118" i="8"/>
  <c r="C118" i="8"/>
  <c r="B118" i="8"/>
  <c r="F117" i="8"/>
  <c r="E117" i="8"/>
  <c r="D117" i="8"/>
  <c r="C117" i="8"/>
  <c r="B117" i="8"/>
  <c r="F116" i="8"/>
  <c r="E116" i="8"/>
  <c r="D116" i="8"/>
  <c r="C116" i="8"/>
  <c r="B116" i="8"/>
  <c r="F115" i="8"/>
  <c r="E115" i="8"/>
  <c r="D115" i="8"/>
  <c r="C115" i="8"/>
  <c r="B115" i="8"/>
  <c r="F114" i="8"/>
  <c r="E114" i="8"/>
  <c r="D114" i="8"/>
  <c r="C114" i="8"/>
  <c r="B114" i="8"/>
  <c r="F113" i="8"/>
  <c r="E113" i="8"/>
  <c r="D113" i="8"/>
  <c r="C113" i="8"/>
  <c r="B113" i="8"/>
  <c r="F112" i="8"/>
  <c r="E112" i="8"/>
  <c r="D112" i="8"/>
  <c r="C112" i="8"/>
  <c r="B112" i="8"/>
  <c r="F111" i="8"/>
  <c r="E111" i="8"/>
  <c r="D111" i="8"/>
  <c r="C111" i="8"/>
  <c r="B111" i="8"/>
  <c r="F110" i="8"/>
  <c r="E110" i="8"/>
  <c r="D110" i="8"/>
  <c r="C110" i="8"/>
  <c r="B110" i="8"/>
  <c r="F109" i="8"/>
  <c r="E109" i="8"/>
  <c r="D109" i="8"/>
  <c r="C109" i="8"/>
  <c r="B109" i="8"/>
  <c r="F108" i="8"/>
  <c r="E108" i="8"/>
  <c r="D108" i="8"/>
  <c r="C108" i="8"/>
  <c r="B108" i="8"/>
  <c r="F107" i="8"/>
  <c r="E107" i="8"/>
  <c r="D107" i="8"/>
  <c r="C107" i="8"/>
  <c r="B107" i="8"/>
  <c r="F106" i="8"/>
  <c r="E106" i="8"/>
  <c r="D106" i="8"/>
  <c r="C106" i="8"/>
  <c r="B106" i="8"/>
  <c r="F105" i="8"/>
  <c r="E105" i="8"/>
  <c r="D105" i="8"/>
  <c r="C105" i="8"/>
  <c r="B105" i="8"/>
  <c r="F104" i="8"/>
  <c r="E104" i="8"/>
  <c r="D104" i="8"/>
  <c r="C104" i="8"/>
  <c r="B104" i="8"/>
  <c r="C10" i="4"/>
  <c r="C11" i="4" s="1"/>
  <c r="C9" i="4"/>
  <c r="C8" i="4"/>
  <c r="C7" i="4"/>
  <c r="C6" i="4"/>
  <c r="C10" i="6"/>
  <c r="C11" i="6" s="1"/>
  <c r="C9" i="6"/>
  <c r="C8" i="6"/>
  <c r="C7" i="6"/>
  <c r="C6" i="6"/>
  <c r="C10" i="7"/>
  <c r="C11" i="7" s="1"/>
  <c r="D136" i="7"/>
  <c r="C136" i="7"/>
  <c r="B136" i="7"/>
  <c r="D135" i="7"/>
  <c r="C135" i="7"/>
  <c r="B135" i="7"/>
  <c r="D134" i="7"/>
  <c r="C134" i="7"/>
  <c r="B134" i="7"/>
  <c r="D133" i="7"/>
  <c r="C133" i="7"/>
  <c r="B133" i="7"/>
  <c r="D132" i="7"/>
  <c r="C132" i="7"/>
  <c r="B132" i="7"/>
  <c r="D131" i="7"/>
  <c r="C131" i="7"/>
  <c r="B131" i="7"/>
  <c r="D130" i="7"/>
  <c r="C130" i="7"/>
  <c r="B130" i="7"/>
  <c r="D129" i="7"/>
  <c r="C129" i="7"/>
  <c r="B129" i="7"/>
  <c r="D128" i="7"/>
  <c r="C128" i="7"/>
  <c r="B128" i="7"/>
  <c r="D127" i="7"/>
  <c r="C127" i="7"/>
  <c r="B127" i="7"/>
  <c r="D126" i="7"/>
  <c r="C126" i="7"/>
  <c r="B126" i="7"/>
  <c r="D125" i="7"/>
  <c r="C125" i="7"/>
  <c r="B125" i="7"/>
  <c r="D124" i="7"/>
  <c r="C124" i="7"/>
  <c r="B124" i="7"/>
  <c r="D123" i="7"/>
  <c r="C123" i="7"/>
  <c r="B123" i="7"/>
  <c r="D122" i="7"/>
  <c r="C122" i="7"/>
  <c r="B122" i="7"/>
  <c r="D121" i="7"/>
  <c r="C121" i="7"/>
  <c r="B121" i="7"/>
  <c r="D120" i="7"/>
  <c r="C120" i="7"/>
  <c r="B120" i="7"/>
  <c r="D119" i="7"/>
  <c r="C119" i="7"/>
  <c r="B119" i="7"/>
  <c r="D118" i="7"/>
  <c r="C118" i="7"/>
  <c r="B118" i="7"/>
  <c r="D117" i="7"/>
  <c r="C117" i="7"/>
  <c r="B117" i="7"/>
  <c r="K129" i="1"/>
  <c r="J129" i="1"/>
  <c r="I129" i="1"/>
  <c r="H129" i="1"/>
  <c r="G129" i="1"/>
  <c r="F129" i="1"/>
  <c r="E129" i="1"/>
  <c r="D129" i="1"/>
  <c r="K128" i="1"/>
  <c r="J128" i="1"/>
  <c r="I128" i="1"/>
  <c r="H128" i="1"/>
  <c r="G128" i="1"/>
  <c r="F128" i="1"/>
  <c r="E128" i="1"/>
  <c r="D128" i="1"/>
  <c r="K127" i="1"/>
  <c r="J127" i="1"/>
  <c r="I127" i="1"/>
  <c r="H127" i="1"/>
  <c r="G127" i="1"/>
  <c r="F127" i="1"/>
  <c r="E127" i="1"/>
  <c r="D127" i="1"/>
  <c r="K126" i="1"/>
  <c r="J126" i="1"/>
  <c r="I126" i="1"/>
  <c r="H126" i="1"/>
  <c r="G126" i="1"/>
  <c r="F126" i="1"/>
  <c r="E126" i="1"/>
  <c r="D126" i="1"/>
  <c r="K125" i="1"/>
  <c r="J125" i="1"/>
  <c r="I125" i="1"/>
  <c r="H125" i="1"/>
  <c r="G125" i="1"/>
  <c r="F125" i="1"/>
  <c r="E125" i="1"/>
  <c r="D125" i="1"/>
  <c r="K124" i="1"/>
  <c r="J124" i="1"/>
  <c r="I124" i="1"/>
  <c r="H124" i="1"/>
  <c r="G124" i="1"/>
  <c r="F124" i="1"/>
  <c r="E124" i="1"/>
  <c r="D124" i="1"/>
  <c r="K123" i="1"/>
  <c r="J123" i="1"/>
  <c r="I123" i="1"/>
  <c r="H123" i="1"/>
  <c r="G123" i="1"/>
  <c r="F123" i="1"/>
  <c r="E123" i="1"/>
  <c r="D123" i="1"/>
  <c r="K122" i="1"/>
  <c r="J122" i="1"/>
  <c r="I122" i="1"/>
  <c r="H122" i="1"/>
  <c r="G122" i="1"/>
  <c r="F122" i="1"/>
  <c r="E122" i="1"/>
  <c r="D122" i="1"/>
  <c r="K121" i="1"/>
  <c r="J121" i="1"/>
  <c r="I121" i="1"/>
  <c r="H121" i="1"/>
  <c r="G121" i="1"/>
  <c r="F121" i="1"/>
  <c r="E121" i="1"/>
  <c r="D121" i="1"/>
  <c r="K120" i="1"/>
  <c r="J120" i="1"/>
  <c r="I120" i="1"/>
  <c r="H120" i="1"/>
  <c r="G120" i="1"/>
  <c r="F120" i="1"/>
  <c r="E120" i="1"/>
  <c r="D120" i="1"/>
  <c r="K119" i="1"/>
  <c r="J119" i="1"/>
  <c r="I119" i="1"/>
  <c r="H119" i="1"/>
  <c r="G119" i="1"/>
  <c r="F119" i="1"/>
  <c r="E119" i="1"/>
  <c r="D119" i="1"/>
  <c r="K118" i="1"/>
  <c r="J118" i="1"/>
  <c r="I118" i="1"/>
  <c r="H118" i="1"/>
  <c r="G118" i="1"/>
  <c r="F118" i="1"/>
  <c r="E118" i="1"/>
  <c r="D118" i="1"/>
  <c r="K117" i="1"/>
  <c r="J117" i="1"/>
  <c r="I117" i="1"/>
  <c r="H117" i="1"/>
  <c r="G117" i="1"/>
  <c r="F117" i="1"/>
  <c r="E117" i="1"/>
  <c r="D117" i="1"/>
  <c r="K116" i="1"/>
  <c r="J116" i="1"/>
  <c r="I116" i="1"/>
  <c r="H116" i="1"/>
  <c r="G116" i="1"/>
  <c r="F116" i="1"/>
  <c r="E116" i="1"/>
  <c r="D116" i="1"/>
  <c r="K115" i="1"/>
  <c r="J115" i="1"/>
  <c r="I115" i="1"/>
  <c r="H115" i="1"/>
  <c r="G115" i="1"/>
  <c r="F115" i="1"/>
  <c r="E115" i="1"/>
  <c r="D115" i="1"/>
  <c r="K114" i="1"/>
  <c r="J114" i="1"/>
  <c r="I114" i="1"/>
  <c r="H114" i="1"/>
  <c r="G114" i="1"/>
  <c r="F114" i="1"/>
  <c r="E114" i="1"/>
  <c r="D114" i="1"/>
  <c r="K113" i="1"/>
  <c r="J113" i="1"/>
  <c r="I113" i="1"/>
  <c r="H113" i="1"/>
  <c r="G113" i="1"/>
  <c r="F113" i="1"/>
  <c r="E113" i="1"/>
  <c r="D113" i="1"/>
  <c r="K112" i="1"/>
  <c r="J112" i="1"/>
  <c r="I112" i="1"/>
  <c r="H112" i="1"/>
  <c r="G112" i="1"/>
  <c r="F112" i="1"/>
  <c r="E112" i="1"/>
  <c r="D112" i="1"/>
  <c r="K111" i="1"/>
  <c r="J111" i="1"/>
  <c r="I111" i="1"/>
  <c r="H111" i="1"/>
  <c r="G111" i="1"/>
  <c r="F111" i="1"/>
  <c r="E111" i="1"/>
  <c r="D111" i="1"/>
  <c r="K110" i="1"/>
  <c r="J110" i="1"/>
  <c r="I110" i="1"/>
  <c r="H110" i="1"/>
  <c r="G110" i="1"/>
  <c r="F110" i="1"/>
  <c r="E110" i="1"/>
  <c r="D110" i="1"/>
  <c r="K3" i="1" l="1"/>
  <c r="K4" i="1"/>
  <c r="B14" i="4" l="1"/>
  <c r="B14" i="6"/>
  <c r="B14" i="7"/>
  <c r="F5" i="1" l="1"/>
  <c r="C5" i="2" s="1"/>
  <c r="B7" i="1"/>
  <c r="F4" i="1"/>
  <c r="F3" i="1"/>
  <c r="C7" i="2" s="1"/>
  <c r="C5" i="1"/>
  <c r="C4" i="1"/>
  <c r="C3" i="1"/>
  <c r="C3" i="2" s="1"/>
  <c r="B13" i="2"/>
  <c r="D62" i="2" l="1"/>
  <c r="D60" i="2"/>
  <c r="D58" i="2"/>
  <c r="D49" i="2"/>
  <c r="C49" i="2"/>
  <c r="F12" i="2"/>
  <c r="B12" i="2"/>
  <c r="F103" i="8" l="1"/>
  <c r="E103" i="8"/>
  <c r="D103" i="8"/>
  <c r="C103" i="8"/>
  <c r="B103" i="8"/>
  <c r="F102" i="8"/>
  <c r="E102" i="8"/>
  <c r="D102" i="8"/>
  <c r="C102" i="8"/>
  <c r="B102" i="8"/>
  <c r="F101" i="8"/>
  <c r="E101" i="8"/>
  <c r="D101" i="8"/>
  <c r="C101" i="8"/>
  <c r="B101" i="8"/>
  <c r="F100" i="8"/>
  <c r="E100" i="8"/>
  <c r="D100" i="8"/>
  <c r="C100" i="8"/>
  <c r="B100" i="8"/>
  <c r="F99" i="8"/>
  <c r="E99" i="8"/>
  <c r="D99" i="8"/>
  <c r="C99" i="8"/>
  <c r="B99" i="8"/>
  <c r="F98" i="8"/>
  <c r="E98" i="8"/>
  <c r="D98" i="8"/>
  <c r="C98" i="8"/>
  <c r="B98" i="8"/>
  <c r="F97" i="8"/>
  <c r="E97" i="8"/>
  <c r="D97" i="8"/>
  <c r="C97" i="8"/>
  <c r="B97" i="8"/>
  <c r="F96" i="8"/>
  <c r="E96" i="8"/>
  <c r="D96" i="8"/>
  <c r="C96" i="8"/>
  <c r="B96" i="8"/>
  <c r="F95" i="8"/>
  <c r="E95" i="8"/>
  <c r="D95" i="8"/>
  <c r="C95" i="8"/>
  <c r="B95" i="8"/>
  <c r="F94" i="8"/>
  <c r="E94" i="8"/>
  <c r="D94" i="8"/>
  <c r="C94" i="8"/>
  <c r="B94" i="8"/>
  <c r="F93" i="8"/>
  <c r="E93" i="8"/>
  <c r="D93" i="8"/>
  <c r="C93" i="8"/>
  <c r="B93" i="8"/>
  <c r="F92" i="8"/>
  <c r="E92" i="8"/>
  <c r="D92" i="8"/>
  <c r="C92" i="8"/>
  <c r="B92" i="8"/>
  <c r="F91" i="8"/>
  <c r="E91" i="8"/>
  <c r="D91" i="8"/>
  <c r="C91" i="8"/>
  <c r="B91" i="8"/>
  <c r="F90" i="8"/>
  <c r="E90" i="8"/>
  <c r="D90" i="8"/>
  <c r="C90" i="8"/>
  <c r="B90" i="8"/>
  <c r="F89" i="8"/>
  <c r="E89" i="8"/>
  <c r="D89" i="8"/>
  <c r="C89" i="8"/>
  <c r="B89" i="8"/>
  <c r="F88" i="8"/>
  <c r="E88" i="8"/>
  <c r="D88" i="8"/>
  <c r="C88" i="8"/>
  <c r="B88" i="8"/>
  <c r="F87" i="8"/>
  <c r="E87" i="8"/>
  <c r="D87" i="8"/>
  <c r="C87" i="8"/>
  <c r="B87" i="8"/>
  <c r="D86" i="8"/>
  <c r="C86" i="8"/>
  <c r="B86" i="8"/>
  <c r="D85" i="8"/>
  <c r="C85" i="8"/>
  <c r="B85" i="8"/>
  <c r="D84" i="8"/>
  <c r="C84" i="8"/>
  <c r="B84" i="8"/>
  <c r="D83" i="8"/>
  <c r="C83" i="8"/>
  <c r="B83" i="8"/>
  <c r="D82" i="8"/>
  <c r="C82" i="8"/>
  <c r="B82" i="8"/>
  <c r="D81" i="8"/>
  <c r="C81" i="8"/>
  <c r="B81" i="8"/>
  <c r="D80" i="8"/>
  <c r="C80" i="8"/>
  <c r="B80" i="8"/>
  <c r="D79" i="8"/>
  <c r="C79" i="8"/>
  <c r="B79" i="8"/>
  <c r="D78" i="8"/>
  <c r="C78" i="8"/>
  <c r="B78" i="8"/>
  <c r="D77" i="8"/>
  <c r="C77" i="8"/>
  <c r="B77" i="8"/>
  <c r="D76" i="8"/>
  <c r="C76" i="8"/>
  <c r="B76" i="8"/>
  <c r="D75" i="8"/>
  <c r="C75" i="8"/>
  <c r="B75" i="8"/>
  <c r="D74" i="8"/>
  <c r="C74" i="8"/>
  <c r="B74" i="8"/>
  <c r="D73" i="8"/>
  <c r="C73" i="8"/>
  <c r="B73" i="8"/>
  <c r="D72" i="8"/>
  <c r="C72" i="8"/>
  <c r="B72" i="8"/>
  <c r="D71" i="8"/>
  <c r="C71" i="8"/>
  <c r="B71" i="8"/>
  <c r="D70" i="8"/>
  <c r="C70" i="8"/>
  <c r="B70" i="8"/>
  <c r="D69" i="8"/>
  <c r="C69" i="8"/>
  <c r="B69" i="8"/>
  <c r="D68" i="8"/>
  <c r="C68" i="8"/>
  <c r="B68" i="8"/>
  <c r="D67" i="8"/>
  <c r="C67" i="8"/>
  <c r="B67" i="8"/>
  <c r="D66" i="8"/>
  <c r="C66" i="8"/>
  <c r="B66" i="8"/>
  <c r="D65" i="8"/>
  <c r="C65" i="8"/>
  <c r="B65" i="8"/>
  <c r="D64" i="8"/>
  <c r="C64" i="8"/>
  <c r="B64" i="8"/>
  <c r="D63" i="8"/>
  <c r="C63" i="8"/>
  <c r="B63" i="8"/>
  <c r="D62" i="8"/>
  <c r="C62" i="8"/>
  <c r="B62" i="8"/>
  <c r="D61" i="8"/>
  <c r="C61" i="8"/>
  <c r="B61" i="8"/>
  <c r="D60" i="8"/>
  <c r="C60" i="8"/>
  <c r="B60" i="8"/>
  <c r="D59" i="8"/>
  <c r="C59" i="8"/>
  <c r="B59" i="8"/>
  <c r="D58" i="8"/>
  <c r="C58" i="8"/>
  <c r="B58" i="8"/>
  <c r="D57" i="8"/>
  <c r="C57" i="8"/>
  <c r="B57" i="8"/>
  <c r="D56" i="8"/>
  <c r="C56" i="8"/>
  <c r="B56" i="8"/>
  <c r="D55" i="8"/>
  <c r="C55" i="8"/>
  <c r="B55" i="8"/>
  <c r="D54" i="8"/>
  <c r="C54" i="8"/>
  <c r="B54" i="8"/>
  <c r="D53" i="8"/>
  <c r="C53" i="8"/>
  <c r="B53" i="8"/>
  <c r="D52" i="8"/>
  <c r="C52" i="8"/>
  <c r="B52" i="8"/>
  <c r="D51" i="8"/>
  <c r="C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5" i="8"/>
  <c r="C35" i="8"/>
  <c r="B35" i="8"/>
  <c r="D34" i="8"/>
  <c r="C34" i="8"/>
  <c r="B34" i="8"/>
  <c r="D33" i="8"/>
  <c r="C33" i="8"/>
  <c r="B33" i="8"/>
  <c r="D32" i="8"/>
  <c r="C32" i="8"/>
  <c r="B32" i="8"/>
  <c r="D31" i="8"/>
  <c r="C31" i="8"/>
  <c r="B31" i="8"/>
  <c r="D30" i="8"/>
  <c r="C30" i="8"/>
  <c r="B30" i="8"/>
  <c r="D29" i="8"/>
  <c r="C29" i="8"/>
  <c r="B29" i="8"/>
  <c r="D28" i="8"/>
  <c r="C28" i="8"/>
  <c r="B28" i="8"/>
  <c r="D27" i="8"/>
  <c r="C27" i="8"/>
  <c r="B27" i="8"/>
  <c r="D26" i="8"/>
  <c r="C26" i="8"/>
  <c r="B26" i="8"/>
  <c r="D25" i="8"/>
  <c r="C25" i="8"/>
  <c r="B25" i="8"/>
  <c r="D24" i="8"/>
  <c r="C24" i="8"/>
  <c r="B24" i="8"/>
  <c r="D23" i="8"/>
  <c r="C23" i="8"/>
  <c r="B23" i="8"/>
  <c r="D22" i="8"/>
  <c r="C22" i="8"/>
  <c r="B22" i="8"/>
  <c r="D21" i="8"/>
  <c r="C21" i="8"/>
  <c r="B21" i="8"/>
  <c r="D20" i="8"/>
  <c r="C20" i="8"/>
  <c r="B20" i="8"/>
  <c r="D19" i="8"/>
  <c r="C19" i="8"/>
  <c r="B19" i="8"/>
  <c r="D18" i="8"/>
  <c r="C18" i="8"/>
  <c r="B18" i="8"/>
  <c r="D17" i="8"/>
  <c r="C17" i="8"/>
  <c r="B17" i="8"/>
  <c r="D16" i="8"/>
  <c r="C16" i="8"/>
  <c r="B16" i="8"/>
  <c r="D15" i="8"/>
  <c r="C15" i="8"/>
  <c r="B15" i="8"/>
  <c r="D14" i="8"/>
  <c r="C14" i="8"/>
  <c r="B14" i="8"/>
  <c r="D13" i="8"/>
  <c r="C13" i="8"/>
  <c r="B13" i="8"/>
  <c r="D12" i="8"/>
  <c r="C12" i="8"/>
  <c r="B12" i="8"/>
  <c r="D11" i="8"/>
  <c r="C11" i="8"/>
  <c r="B11" i="8"/>
  <c r="D10" i="8"/>
  <c r="C10" i="8"/>
  <c r="B10" i="8"/>
  <c r="D9" i="8"/>
  <c r="C9" i="8"/>
  <c r="B9" i="8"/>
  <c r="D8" i="8"/>
  <c r="C8" i="8"/>
  <c r="B8" i="8"/>
  <c r="D7" i="8"/>
  <c r="C7" i="8"/>
  <c r="B7" i="8"/>
  <c r="D6" i="8"/>
  <c r="C6" i="8"/>
  <c r="B6" i="8"/>
  <c r="D5" i="8"/>
  <c r="C5" i="8"/>
  <c r="B5" i="8"/>
  <c r="D4" i="8"/>
  <c r="B4" i="8"/>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A2" i="8"/>
  <c r="C4" i="8"/>
  <c r="K109" i="1"/>
  <c r="K108" i="1"/>
  <c r="K107" i="1"/>
  <c r="K106" i="1"/>
  <c r="K105" i="1"/>
  <c r="K104" i="1"/>
  <c r="K103" i="1"/>
  <c r="K102" i="1"/>
  <c r="K101" i="1"/>
  <c r="K100" i="1"/>
  <c r="K99" i="1"/>
  <c r="K98" i="1"/>
  <c r="K97" i="1"/>
  <c r="K96" i="1"/>
  <c r="K95" i="1"/>
  <c r="K94" i="1"/>
  <c r="K93" i="1"/>
  <c r="I109" i="1"/>
  <c r="I108" i="1"/>
  <c r="I107" i="1"/>
  <c r="I106" i="1"/>
  <c r="I105" i="1"/>
  <c r="I104" i="1"/>
  <c r="I103" i="1"/>
  <c r="I102" i="1"/>
  <c r="I101" i="1"/>
  <c r="I100" i="1"/>
  <c r="I99" i="1"/>
  <c r="I98" i="1"/>
  <c r="I97" i="1"/>
  <c r="I96" i="1"/>
  <c r="I95" i="1"/>
  <c r="I94" i="1"/>
  <c r="I93" i="1"/>
  <c r="B155" i="7" l="1"/>
  <c r="B65" i="6"/>
  <c r="B45" i="4"/>
  <c r="D116" i="7"/>
  <c r="C116" i="7"/>
  <c r="B116" i="7"/>
  <c r="D115" i="7"/>
  <c r="C115" i="7"/>
  <c r="B115" i="7"/>
  <c r="D114" i="7"/>
  <c r="C114" i="7"/>
  <c r="B114" i="7"/>
  <c r="D113" i="7"/>
  <c r="C113" i="7"/>
  <c r="B113" i="7"/>
  <c r="D112" i="7"/>
  <c r="C112" i="7"/>
  <c r="B112" i="7"/>
  <c r="D111" i="7"/>
  <c r="C111" i="7"/>
  <c r="B111" i="7"/>
  <c r="D110" i="7"/>
  <c r="C110" i="7"/>
  <c r="B110" i="7"/>
  <c r="D109" i="7"/>
  <c r="C109" i="7"/>
  <c r="B109" i="7"/>
  <c r="D108" i="7"/>
  <c r="C108" i="7"/>
  <c r="B108" i="7"/>
  <c r="D107" i="7"/>
  <c r="C107" i="7"/>
  <c r="B107" i="7"/>
  <c r="D106" i="7"/>
  <c r="C106" i="7"/>
  <c r="B106" i="7"/>
  <c r="D105" i="7"/>
  <c r="C105" i="7"/>
  <c r="B105" i="7"/>
  <c r="D104" i="7"/>
  <c r="C104" i="7"/>
  <c r="B104" i="7"/>
  <c r="D103" i="7"/>
  <c r="C103" i="7"/>
  <c r="B103" i="7"/>
  <c r="D102" i="7"/>
  <c r="C102" i="7"/>
  <c r="B102" i="7"/>
  <c r="D101" i="7"/>
  <c r="C101" i="7"/>
  <c r="B101" i="7"/>
  <c r="D100" i="7"/>
  <c r="C100"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C9" i="7"/>
  <c r="D14" i="7" s="1"/>
  <c r="C8" i="7"/>
  <c r="C7" i="7"/>
  <c r="C6" i="7"/>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D14" i="6"/>
  <c r="C14" i="6" l="1"/>
  <c r="C14" i="7"/>
  <c r="N6" i="1"/>
  <c r="M6" i="1"/>
  <c r="N5" i="1"/>
  <c r="M5" i="1"/>
  <c r="J109" i="1"/>
  <c r="J108" i="1"/>
  <c r="J107" i="1"/>
  <c r="J106" i="1"/>
  <c r="J105" i="1"/>
  <c r="J104" i="1"/>
  <c r="J102" i="1"/>
  <c r="J101" i="1"/>
  <c r="J100" i="1"/>
  <c r="J98" i="1"/>
  <c r="J97" i="1"/>
  <c r="J96" i="1"/>
  <c r="J95" i="1"/>
  <c r="J94" i="1"/>
  <c r="K72" i="1" l="1"/>
  <c r="F66" i="8" s="1"/>
  <c r="K71" i="1"/>
  <c r="F65" i="8" s="1"/>
  <c r="K47" i="1"/>
  <c r="F41" i="8" s="1"/>
  <c r="K35" i="1"/>
  <c r="F29" i="8" s="1"/>
  <c r="K45" i="1"/>
  <c r="F39" i="8" s="1"/>
  <c r="K33" i="1"/>
  <c r="F27" i="8" s="1"/>
  <c r="K21" i="1"/>
  <c r="F15" i="8" s="1"/>
  <c r="K79" i="1"/>
  <c r="F73" i="8" s="1"/>
  <c r="K67" i="1"/>
  <c r="F61" i="8" s="1"/>
  <c r="K43" i="1"/>
  <c r="F37" i="8" s="1"/>
  <c r="K28" i="1"/>
  <c r="F22" i="8" s="1"/>
  <c r="K87" i="1"/>
  <c r="F81" i="8" s="1"/>
  <c r="K86" i="1"/>
  <c r="F80" i="8" s="1"/>
  <c r="K74" i="1"/>
  <c r="F68" i="8" s="1"/>
  <c r="K62" i="1"/>
  <c r="F56" i="8" s="1"/>
  <c r="K26" i="1"/>
  <c r="F20" i="8" s="1"/>
  <c r="D60" i="1"/>
  <c r="E60" i="1"/>
  <c r="F60" i="1"/>
  <c r="K60" i="1" s="1"/>
  <c r="F54" i="8" s="1"/>
  <c r="D61" i="1"/>
  <c r="K61" i="1" s="1"/>
  <c r="F55" i="8" s="1"/>
  <c r="E61" i="1"/>
  <c r="F61" i="1"/>
  <c r="G61" i="1"/>
  <c r="D62" i="1"/>
  <c r="E62" i="1"/>
  <c r="F62" i="1"/>
  <c r="D63" i="1"/>
  <c r="E63" i="1"/>
  <c r="F63" i="1"/>
  <c r="K63" i="1" s="1"/>
  <c r="F57" i="8" s="1"/>
  <c r="D64" i="1"/>
  <c r="E64" i="1"/>
  <c r="F64" i="1"/>
  <c r="K64" i="1" s="1"/>
  <c r="F58" i="8" s="1"/>
  <c r="D65" i="1"/>
  <c r="K65" i="1" s="1"/>
  <c r="F59" i="8" s="1"/>
  <c r="E65" i="1"/>
  <c r="F65" i="1"/>
  <c r="D66" i="1"/>
  <c r="E66" i="1"/>
  <c r="F66" i="1"/>
  <c r="K66" i="1" s="1"/>
  <c r="F60" i="8" s="1"/>
  <c r="D67" i="1"/>
  <c r="E67" i="1"/>
  <c r="F67" i="1"/>
  <c r="D68" i="1"/>
  <c r="E68" i="1"/>
  <c r="F68" i="1"/>
  <c r="K68" i="1" s="1"/>
  <c r="F62" i="8" s="1"/>
  <c r="D69" i="1"/>
  <c r="K69" i="1" s="1"/>
  <c r="F63" i="8" s="1"/>
  <c r="E69" i="1"/>
  <c r="F69" i="1"/>
  <c r="D70" i="1"/>
  <c r="E70" i="1"/>
  <c r="F70" i="1"/>
  <c r="K70" i="1" s="1"/>
  <c r="F64" i="8" s="1"/>
  <c r="D71" i="1"/>
  <c r="E71" i="1"/>
  <c r="F71" i="1"/>
  <c r="D72" i="1"/>
  <c r="E72" i="1"/>
  <c r="F72" i="1"/>
  <c r="D73" i="1"/>
  <c r="E73" i="1"/>
  <c r="F73" i="1"/>
  <c r="K73" i="1" s="1"/>
  <c r="F67" i="8" s="1"/>
  <c r="D74" i="1"/>
  <c r="E74" i="1"/>
  <c r="F74" i="1"/>
  <c r="D75" i="1"/>
  <c r="E75" i="1"/>
  <c r="F75" i="1"/>
  <c r="K75" i="1" s="1"/>
  <c r="F69" i="8" s="1"/>
  <c r="D76" i="1"/>
  <c r="E76" i="1"/>
  <c r="F76" i="1"/>
  <c r="K76" i="1" s="1"/>
  <c r="F70" i="8" s="1"/>
  <c r="D77" i="1"/>
  <c r="K77" i="1" s="1"/>
  <c r="F71" i="8" s="1"/>
  <c r="E77" i="1"/>
  <c r="F77" i="1"/>
  <c r="D78" i="1"/>
  <c r="E78" i="1"/>
  <c r="F78" i="1"/>
  <c r="K78" i="1" s="1"/>
  <c r="F72" i="8" s="1"/>
  <c r="D79" i="1"/>
  <c r="E79" i="1"/>
  <c r="F79" i="1"/>
  <c r="D80" i="1"/>
  <c r="E80" i="1"/>
  <c r="F80" i="1"/>
  <c r="K80" i="1" s="1"/>
  <c r="F74" i="8" s="1"/>
  <c r="D81" i="1"/>
  <c r="K81" i="1" s="1"/>
  <c r="F75" i="8" s="1"/>
  <c r="E81" i="1"/>
  <c r="F81" i="1"/>
  <c r="D82" i="1"/>
  <c r="E82" i="1"/>
  <c r="F82" i="1"/>
  <c r="K82" i="1" s="1"/>
  <c r="F76" i="8" s="1"/>
  <c r="D83" i="1"/>
  <c r="E83" i="1"/>
  <c r="F83" i="1"/>
  <c r="K83" i="1" s="1"/>
  <c r="F77" i="8" s="1"/>
  <c r="D84" i="1"/>
  <c r="E84" i="1"/>
  <c r="F84" i="1"/>
  <c r="K84" i="1" s="1"/>
  <c r="F78" i="8" s="1"/>
  <c r="D85" i="1"/>
  <c r="K85" i="1" s="1"/>
  <c r="F79" i="8" s="1"/>
  <c r="E85" i="1"/>
  <c r="F85" i="1"/>
  <c r="D86" i="1"/>
  <c r="E86" i="1"/>
  <c r="F86" i="1"/>
  <c r="D87" i="1"/>
  <c r="E87" i="1"/>
  <c r="F87" i="1"/>
  <c r="D88" i="1"/>
  <c r="E88" i="1"/>
  <c r="F88" i="1"/>
  <c r="K88" i="1" s="1"/>
  <c r="F82" i="8" s="1"/>
  <c r="D89" i="1"/>
  <c r="K89" i="1" s="1"/>
  <c r="F83" i="8" s="1"/>
  <c r="E89" i="1"/>
  <c r="F89" i="1"/>
  <c r="D90" i="1"/>
  <c r="E90" i="1"/>
  <c r="F90" i="1"/>
  <c r="K90" i="1" s="1"/>
  <c r="F84" i="8" s="1"/>
  <c r="D91" i="1"/>
  <c r="E91" i="1"/>
  <c r="F91" i="1"/>
  <c r="K91" i="1" s="1"/>
  <c r="F85" i="8" s="1"/>
  <c r="D92" i="1"/>
  <c r="E92" i="1"/>
  <c r="F92" i="1"/>
  <c r="K92" i="1" s="1"/>
  <c r="F86" i="8" s="1"/>
  <c r="D93" i="1"/>
  <c r="E93" i="1"/>
  <c r="F93" i="1"/>
  <c r="D94" i="1"/>
  <c r="E94" i="1"/>
  <c r="F94" i="1"/>
  <c r="G94" i="1"/>
  <c r="D95" i="1"/>
  <c r="E95" i="1"/>
  <c r="F95" i="1"/>
  <c r="G95" i="1"/>
  <c r="D96" i="1"/>
  <c r="E96" i="1"/>
  <c r="F96" i="1"/>
  <c r="G96" i="1"/>
  <c r="D97" i="1"/>
  <c r="E97" i="1"/>
  <c r="F97" i="1"/>
  <c r="G97" i="1"/>
  <c r="D98" i="1"/>
  <c r="E98" i="1"/>
  <c r="F98" i="1"/>
  <c r="G98" i="1"/>
  <c r="D99" i="1"/>
  <c r="E99" i="1"/>
  <c r="F99" i="1"/>
  <c r="G99" i="1"/>
  <c r="D100" i="1"/>
  <c r="E100" i="1"/>
  <c r="F100" i="1"/>
  <c r="G100" i="1"/>
  <c r="D101" i="1"/>
  <c r="E101" i="1"/>
  <c r="F101" i="1"/>
  <c r="G101" i="1"/>
  <c r="D102" i="1"/>
  <c r="E102" i="1"/>
  <c r="F102" i="1"/>
  <c r="G102" i="1"/>
  <c r="D103" i="1"/>
  <c r="E103" i="1"/>
  <c r="F103" i="1"/>
  <c r="G103" i="1"/>
  <c r="D104" i="1"/>
  <c r="E104" i="1"/>
  <c r="F104" i="1"/>
  <c r="G104" i="1"/>
  <c r="D105" i="1"/>
  <c r="E105" i="1"/>
  <c r="F105" i="1"/>
  <c r="G105" i="1"/>
  <c r="D106" i="1"/>
  <c r="E106" i="1"/>
  <c r="F106" i="1"/>
  <c r="G106" i="1"/>
  <c r="D107" i="1"/>
  <c r="E107" i="1"/>
  <c r="F107" i="1"/>
  <c r="G107" i="1"/>
  <c r="D108" i="1"/>
  <c r="E108" i="1"/>
  <c r="F108" i="1"/>
  <c r="G108" i="1"/>
  <c r="D109" i="1"/>
  <c r="E109" i="1"/>
  <c r="F109" i="1"/>
  <c r="G109" i="1"/>
  <c r="E59" i="1"/>
  <c r="E58" i="1"/>
  <c r="E57" i="1"/>
  <c r="K57" i="1" s="1"/>
  <c r="F51" i="8" s="1"/>
  <c r="E56" i="1"/>
  <c r="E55" i="1"/>
  <c r="K55" i="1" s="1"/>
  <c r="F49" i="8" s="1"/>
  <c r="E54" i="1"/>
  <c r="E53" i="1"/>
  <c r="E52" i="1"/>
  <c r="E51" i="1"/>
  <c r="E50" i="1"/>
  <c r="E49" i="1"/>
  <c r="E48" i="1"/>
  <c r="E47" i="1"/>
  <c r="E46" i="1"/>
  <c r="E45" i="1"/>
  <c r="E44" i="1"/>
  <c r="E43" i="1"/>
  <c r="E42" i="1"/>
  <c r="E41" i="1"/>
  <c r="E40" i="1"/>
  <c r="E39" i="1"/>
  <c r="E38" i="1"/>
  <c r="E37" i="1"/>
  <c r="E36" i="1"/>
  <c r="E35" i="1"/>
  <c r="E34" i="1"/>
  <c r="E33" i="1"/>
  <c r="E32" i="1"/>
  <c r="E31" i="1"/>
  <c r="E30" i="1"/>
  <c r="K30" i="1" s="1"/>
  <c r="F24" i="8" s="1"/>
  <c r="E29" i="1"/>
  <c r="E28" i="1"/>
  <c r="E27" i="1"/>
  <c r="E26" i="1"/>
  <c r="E25" i="1"/>
  <c r="E24" i="1"/>
  <c r="E23" i="1"/>
  <c r="E22" i="1"/>
  <c r="E21" i="1"/>
  <c r="E20" i="1"/>
  <c r="E19" i="1"/>
  <c r="E18" i="1"/>
  <c r="K18" i="1" s="1"/>
  <c r="F12" i="8" s="1"/>
  <c r="E17" i="1"/>
  <c r="E16" i="1"/>
  <c r="E15" i="1"/>
  <c r="E14" i="1"/>
  <c r="E13" i="1"/>
  <c r="E12" i="1"/>
  <c r="E11" i="1"/>
  <c r="E10" i="1"/>
  <c r="D10" i="1"/>
  <c r="D11" i="1"/>
  <c r="D12" i="1"/>
  <c r="D13" i="1"/>
  <c r="D14" i="1"/>
  <c r="D15" i="1"/>
  <c r="D16" i="1"/>
  <c r="D17" i="1"/>
  <c r="D18" i="1"/>
  <c r="D19" i="1"/>
  <c r="D20" i="1"/>
  <c r="K20" i="1" s="1"/>
  <c r="F14" i="8" s="1"/>
  <c r="D21" i="1"/>
  <c r="D22" i="1"/>
  <c r="K22" i="1" s="1"/>
  <c r="F16" i="8" s="1"/>
  <c r="D23" i="1"/>
  <c r="D24" i="1"/>
  <c r="K24" i="1" s="1"/>
  <c r="F18" i="8" s="1"/>
  <c r="D25" i="1"/>
  <c r="D26" i="1"/>
  <c r="D27" i="1"/>
  <c r="D28" i="1"/>
  <c r="D29" i="1"/>
  <c r="D30" i="1"/>
  <c r="D31" i="1"/>
  <c r="D32" i="1"/>
  <c r="K32" i="1" s="1"/>
  <c r="F26" i="8" s="1"/>
  <c r="D33" i="1"/>
  <c r="D34" i="1"/>
  <c r="K34" i="1" s="1"/>
  <c r="F28" i="8" s="1"/>
  <c r="D35" i="1"/>
  <c r="D36" i="1"/>
  <c r="K36" i="1" s="1"/>
  <c r="F30" i="8" s="1"/>
  <c r="D37" i="1"/>
  <c r="D38" i="1"/>
  <c r="D39" i="1"/>
  <c r="D40" i="1"/>
  <c r="D41" i="1"/>
  <c r="D42" i="1"/>
  <c r="D43" i="1"/>
  <c r="D44" i="1"/>
  <c r="D45" i="1"/>
  <c r="D46" i="1"/>
  <c r="K46" i="1" s="1"/>
  <c r="F40" i="8" s="1"/>
  <c r="D47" i="1"/>
  <c r="D48" i="1"/>
  <c r="D49" i="1"/>
  <c r="D50" i="1"/>
  <c r="D51" i="1"/>
  <c r="D52" i="1"/>
  <c r="D53" i="1"/>
  <c r="D54" i="1"/>
  <c r="D55" i="1"/>
  <c r="D56" i="1"/>
  <c r="D57" i="1"/>
  <c r="D58" i="1"/>
  <c r="K58" i="1" s="1"/>
  <c r="F52" i="8" s="1"/>
  <c r="D59" i="1"/>
  <c r="K59" i="1" s="1"/>
  <c r="F53" i="8" s="1"/>
  <c r="D14" i="4"/>
  <c r="B18" i="4"/>
  <c r="B19" i="4"/>
  <c r="B20" i="4"/>
  <c r="B21" i="4"/>
  <c r="B22" i="4"/>
  <c r="B23" i="4"/>
  <c r="B24" i="4"/>
  <c r="B25" i="4"/>
  <c r="B26" i="4"/>
  <c r="B17" i="4"/>
  <c r="G64" i="1"/>
  <c r="F59" i="1"/>
  <c r="F58" i="1"/>
  <c r="F57" i="1"/>
  <c r="F56" i="1"/>
  <c r="K56" i="1" s="1"/>
  <c r="F50" i="8" s="1"/>
  <c r="F55" i="1"/>
  <c r="F54" i="1"/>
  <c r="K54" i="1" s="1"/>
  <c r="F48" i="8" s="1"/>
  <c r="F53" i="1"/>
  <c r="K53" i="1" s="1"/>
  <c r="F47" i="8" s="1"/>
  <c r="F52" i="1"/>
  <c r="K52" i="1" s="1"/>
  <c r="F46" i="8" s="1"/>
  <c r="F51" i="1"/>
  <c r="K51" i="1" s="1"/>
  <c r="F45" i="8" s="1"/>
  <c r="F50" i="1"/>
  <c r="K50" i="1" s="1"/>
  <c r="F44" i="8" s="1"/>
  <c r="F49" i="1"/>
  <c r="K49" i="1" s="1"/>
  <c r="F43" i="8" s="1"/>
  <c r="F48" i="1"/>
  <c r="K48" i="1" s="1"/>
  <c r="F42" i="8" s="1"/>
  <c r="F47" i="1"/>
  <c r="F46" i="1"/>
  <c r="F45" i="1"/>
  <c r="F44" i="1"/>
  <c r="K44" i="1" s="1"/>
  <c r="F38" i="8" s="1"/>
  <c r="F43" i="1"/>
  <c r="F42" i="1"/>
  <c r="K42" i="1" s="1"/>
  <c r="F36" i="8" s="1"/>
  <c r="F41" i="1"/>
  <c r="K41" i="1" s="1"/>
  <c r="F35" i="8" s="1"/>
  <c r="F40" i="1"/>
  <c r="K40" i="1" s="1"/>
  <c r="F34" i="8" s="1"/>
  <c r="F39" i="1"/>
  <c r="K39" i="1" s="1"/>
  <c r="F33" i="8" s="1"/>
  <c r="F38" i="1"/>
  <c r="K38" i="1" s="1"/>
  <c r="F32" i="8" s="1"/>
  <c r="F37" i="1"/>
  <c r="K37" i="1" s="1"/>
  <c r="F31" i="8" s="1"/>
  <c r="F36" i="1"/>
  <c r="F35" i="1"/>
  <c r="F34" i="1"/>
  <c r="F33" i="1"/>
  <c r="F32" i="1"/>
  <c r="F31" i="1"/>
  <c r="K31" i="1" s="1"/>
  <c r="F25" i="8" s="1"/>
  <c r="F30" i="1"/>
  <c r="F29" i="1"/>
  <c r="K29" i="1" s="1"/>
  <c r="F23" i="8" s="1"/>
  <c r="F28" i="1"/>
  <c r="F27" i="1"/>
  <c r="K27" i="1" s="1"/>
  <c r="F21" i="8" s="1"/>
  <c r="F26" i="1"/>
  <c r="F25" i="1"/>
  <c r="K25" i="1" s="1"/>
  <c r="F19" i="8" s="1"/>
  <c r="F24" i="1"/>
  <c r="F23" i="1"/>
  <c r="K23" i="1" s="1"/>
  <c r="F17" i="8" s="1"/>
  <c r="F22" i="1"/>
  <c r="F21" i="1"/>
  <c r="F20" i="1"/>
  <c r="F19" i="1"/>
  <c r="K19" i="1" s="1"/>
  <c r="F13" i="8" s="1"/>
  <c r="F18" i="1"/>
  <c r="F17" i="1"/>
  <c r="F16" i="1"/>
  <c r="F15" i="1"/>
  <c r="F14" i="1"/>
  <c r="F13" i="1"/>
  <c r="K13" i="1" s="1"/>
  <c r="F7" i="8" s="1"/>
  <c r="F12" i="1"/>
  <c r="F11" i="1"/>
  <c r="K11" i="1" s="1"/>
  <c r="F5" i="8" s="1"/>
  <c r="G74" i="1"/>
  <c r="F10" i="1"/>
  <c r="K16" i="1" l="1"/>
  <c r="F10" i="8" s="1"/>
  <c r="K17" i="1"/>
  <c r="F11" i="8" s="1"/>
  <c r="K15" i="1"/>
  <c r="F9" i="8" s="1"/>
  <c r="K14" i="1"/>
  <c r="F8" i="8" s="1"/>
  <c r="K12" i="1"/>
  <c r="F6" i="8" s="1"/>
  <c r="K10" i="1"/>
  <c r="F4" i="8" s="1"/>
  <c r="D81" i="7"/>
  <c r="D68" i="7"/>
  <c r="I39" i="1"/>
  <c r="I37" i="1"/>
  <c r="I82" i="1"/>
  <c r="I74" i="1"/>
  <c r="J74" i="1" s="1"/>
  <c r="I47" i="1"/>
  <c r="I85" i="1"/>
  <c r="I81" i="1"/>
  <c r="I77" i="1"/>
  <c r="I73" i="1"/>
  <c r="I61" i="1"/>
  <c r="J61" i="1" s="1"/>
  <c r="I70" i="1"/>
  <c r="I43" i="1"/>
  <c r="I31" i="1"/>
  <c r="I19" i="1"/>
  <c r="I84" i="1"/>
  <c r="I80" i="1"/>
  <c r="I64" i="1"/>
  <c r="I48" i="1"/>
  <c r="J99" i="1"/>
  <c r="D86" i="7"/>
  <c r="D98" i="7"/>
  <c r="D70" i="7"/>
  <c r="D74" i="7"/>
  <c r="D84" i="7"/>
  <c r="D72" i="7"/>
  <c r="D92" i="7"/>
  <c r="D80" i="7"/>
  <c r="D87" i="7"/>
  <c r="D75" i="7"/>
  <c r="D95" i="7"/>
  <c r="D83" i="7"/>
  <c r="D90" i="7"/>
  <c r="D78" i="7"/>
  <c r="D94" i="7"/>
  <c r="D97" i="7"/>
  <c r="D73" i="7"/>
  <c r="D89" i="7"/>
  <c r="D77" i="7"/>
  <c r="J103" i="1"/>
  <c r="D85" i="7"/>
  <c r="D71" i="7"/>
  <c r="D76" i="7"/>
  <c r="D91" i="7"/>
  <c r="D82" i="7"/>
  <c r="D67" i="7"/>
  <c r="D88" i="7"/>
  <c r="D79" i="7"/>
  <c r="D69" i="7"/>
  <c r="D99" i="7"/>
  <c r="D96" i="7"/>
  <c r="J64" i="1"/>
  <c r="D93" i="7"/>
  <c r="G92" i="1"/>
  <c r="I92" i="1" s="1"/>
  <c r="G89" i="1"/>
  <c r="I89" i="1" s="1"/>
  <c r="G86" i="1"/>
  <c r="I86" i="1" s="1"/>
  <c r="G83" i="1"/>
  <c r="I83" i="1" s="1"/>
  <c r="G80" i="1"/>
  <c r="G77" i="1"/>
  <c r="G68" i="1"/>
  <c r="I68" i="1" s="1"/>
  <c r="G62" i="1"/>
  <c r="I62" i="1" s="1"/>
  <c r="G65" i="1"/>
  <c r="I65" i="1" s="1"/>
  <c r="G93" i="1"/>
  <c r="G90" i="1"/>
  <c r="I90" i="1" s="1"/>
  <c r="G87" i="1"/>
  <c r="I87" i="1" s="1"/>
  <c r="G84" i="1"/>
  <c r="G81" i="1"/>
  <c r="G78" i="1"/>
  <c r="I78" i="1" s="1"/>
  <c r="G75" i="1"/>
  <c r="I75" i="1" s="1"/>
  <c r="G72" i="1"/>
  <c r="I72" i="1" s="1"/>
  <c r="G69" i="1"/>
  <c r="I69" i="1" s="1"/>
  <c r="G66" i="1"/>
  <c r="I66" i="1" s="1"/>
  <c r="G63" i="1"/>
  <c r="I63" i="1" s="1"/>
  <c r="G60" i="1"/>
  <c r="I60" i="1" s="1"/>
  <c r="G71" i="1"/>
  <c r="I71" i="1" s="1"/>
  <c r="G91" i="1"/>
  <c r="I91" i="1" s="1"/>
  <c r="G88" i="1"/>
  <c r="I88" i="1" s="1"/>
  <c r="G85" i="1"/>
  <c r="G82" i="1"/>
  <c r="G79" i="1"/>
  <c r="I79" i="1" s="1"/>
  <c r="G76" i="1"/>
  <c r="I76" i="1" s="1"/>
  <c r="G73" i="1"/>
  <c r="G70" i="1"/>
  <c r="G67" i="1"/>
  <c r="I67" i="1" s="1"/>
  <c r="D66" i="7"/>
  <c r="G26" i="1"/>
  <c r="I26" i="1" s="1"/>
  <c r="D65" i="7"/>
  <c r="C14" i="4"/>
  <c r="G27" i="1"/>
  <c r="I27" i="1" s="1"/>
  <c r="G39" i="1"/>
  <c r="G13" i="1"/>
  <c r="I13" i="1" s="1"/>
  <c r="G29" i="1"/>
  <c r="I29" i="1" s="1"/>
  <c r="G41" i="1"/>
  <c r="I41" i="1" s="1"/>
  <c r="G53" i="1"/>
  <c r="I53" i="1" s="1"/>
  <c r="G36" i="1"/>
  <c r="I36" i="1" s="1"/>
  <c r="G48" i="1"/>
  <c r="G31" i="1"/>
  <c r="G43" i="1"/>
  <c r="G55" i="1"/>
  <c r="I55" i="1" s="1"/>
  <c r="G45" i="1"/>
  <c r="I45" i="1" s="1"/>
  <c r="G57" i="1"/>
  <c r="I57" i="1" s="1"/>
  <c r="G38" i="1"/>
  <c r="I38" i="1" s="1"/>
  <c r="G50" i="1"/>
  <c r="I50" i="1" s="1"/>
  <c r="G33" i="1"/>
  <c r="I33" i="1" s="1"/>
  <c r="G12" i="1"/>
  <c r="I12" i="1" s="1"/>
  <c r="G40" i="1"/>
  <c r="I40" i="1" s="1"/>
  <c r="G52" i="1"/>
  <c r="I52" i="1" s="1"/>
  <c r="G16" i="1"/>
  <c r="I16" i="1" s="1"/>
  <c r="G22" i="1"/>
  <c r="I22" i="1" s="1"/>
  <c r="G28" i="1"/>
  <c r="I28" i="1" s="1"/>
  <c r="G18" i="1"/>
  <c r="I18" i="1" s="1"/>
  <c r="G24" i="1"/>
  <c r="I24" i="1" s="1"/>
  <c r="G35" i="1"/>
  <c r="I35" i="1" s="1"/>
  <c r="G47" i="1"/>
  <c r="G59" i="1"/>
  <c r="I59" i="1" s="1"/>
  <c r="G11" i="1"/>
  <c r="I11" i="1" s="1"/>
  <c r="G30" i="1"/>
  <c r="I30" i="1" s="1"/>
  <c r="G42" i="1"/>
  <c r="I42" i="1" s="1"/>
  <c r="G54" i="1"/>
  <c r="I54" i="1" s="1"/>
  <c r="G19" i="1"/>
  <c r="G37" i="1"/>
  <c r="G49" i="1"/>
  <c r="I49" i="1" s="1"/>
  <c r="G25" i="1"/>
  <c r="I25" i="1" s="1"/>
  <c r="G20" i="1"/>
  <c r="I20" i="1" s="1"/>
  <c r="G15" i="1"/>
  <c r="I15" i="1" s="1"/>
  <c r="G32" i="1"/>
  <c r="I32" i="1" s="1"/>
  <c r="G44" i="1"/>
  <c r="I44" i="1" s="1"/>
  <c r="G56" i="1"/>
  <c r="I56" i="1" s="1"/>
  <c r="G51" i="1"/>
  <c r="I51" i="1" s="1"/>
  <c r="G17" i="1"/>
  <c r="I17" i="1" s="1"/>
  <c r="G23" i="1"/>
  <c r="I23" i="1" s="1"/>
  <c r="G34" i="1"/>
  <c r="I34" i="1" s="1"/>
  <c r="G46" i="1"/>
  <c r="I46" i="1" s="1"/>
  <c r="G58" i="1"/>
  <c r="I58" i="1" s="1"/>
  <c r="G10" i="1"/>
  <c r="I10" i="1" s="1"/>
  <c r="G14" i="1"/>
  <c r="I14" i="1" s="1"/>
  <c r="G21" i="1"/>
  <c r="I21" i="1" s="1"/>
  <c r="C68" i="7" l="1"/>
  <c r="E55" i="8"/>
  <c r="C81" i="7"/>
  <c r="E68" i="8"/>
  <c r="C71" i="7"/>
  <c r="E58" i="8"/>
  <c r="J80" i="1"/>
  <c r="D20" i="6"/>
  <c r="D20" i="7"/>
  <c r="D17" i="6"/>
  <c r="D17" i="7"/>
  <c r="D24" i="6"/>
  <c r="D24" i="7"/>
  <c r="D19" i="6"/>
  <c r="D19" i="7"/>
  <c r="D22" i="4"/>
  <c r="D18" i="7"/>
  <c r="D18" i="6"/>
  <c r="J90" i="1"/>
  <c r="J17" i="1"/>
  <c r="E11" i="8" s="1"/>
  <c r="J71" i="1"/>
  <c r="J93" i="1"/>
  <c r="J63" i="1"/>
  <c r="J62" i="1"/>
  <c r="J67" i="1"/>
  <c r="J66" i="1"/>
  <c r="J68" i="1"/>
  <c r="J91" i="1"/>
  <c r="J12" i="1"/>
  <c r="E6" i="8" s="1"/>
  <c r="J70" i="1"/>
  <c r="J69" i="1"/>
  <c r="J77" i="1"/>
  <c r="J73" i="1"/>
  <c r="J72" i="1"/>
  <c r="J60" i="1"/>
  <c r="J13" i="1"/>
  <c r="E7" i="8" s="1"/>
  <c r="J76" i="1"/>
  <c r="J75" i="1"/>
  <c r="J83" i="1"/>
  <c r="J11" i="1"/>
  <c r="E5" i="8" s="1"/>
  <c r="J14" i="1"/>
  <c r="E8" i="8" s="1"/>
  <c r="J79" i="1"/>
  <c r="J78" i="1"/>
  <c r="J86" i="1"/>
  <c r="J65" i="1"/>
  <c r="J82" i="1"/>
  <c r="J81" i="1"/>
  <c r="J89" i="1"/>
  <c r="J21" i="1"/>
  <c r="E15" i="8" s="1"/>
  <c r="J15" i="1"/>
  <c r="E9" i="8" s="1"/>
  <c r="J10" i="1"/>
  <c r="E4" i="8" s="1"/>
  <c r="J58" i="1"/>
  <c r="J85" i="1"/>
  <c r="J84" i="1"/>
  <c r="J92" i="1"/>
  <c r="J59" i="1"/>
  <c r="J88" i="1"/>
  <c r="J87" i="1"/>
  <c r="D62" i="7"/>
  <c r="D19" i="4"/>
  <c r="J27" i="1"/>
  <c r="E21" i="8" s="1"/>
  <c r="D18" i="4"/>
  <c r="D20" i="4"/>
  <c r="D17" i="4"/>
  <c r="D21" i="4"/>
  <c r="D24" i="4"/>
  <c r="C90" i="7" l="1"/>
  <c r="E77" i="8"/>
  <c r="C73" i="7"/>
  <c r="E60" i="8"/>
  <c r="C74" i="7"/>
  <c r="E61" i="8"/>
  <c r="C96" i="7"/>
  <c r="E83" i="8"/>
  <c r="C69" i="7"/>
  <c r="E56" i="8"/>
  <c r="C89" i="7"/>
  <c r="E76" i="8"/>
  <c r="C72" i="7"/>
  <c r="E59" i="8"/>
  <c r="C93" i="7"/>
  <c r="E80" i="8"/>
  <c r="C99" i="7"/>
  <c r="E86" i="8"/>
  <c r="C97" i="7"/>
  <c r="E84" i="8"/>
  <c r="C86" i="7"/>
  <c r="E73" i="8"/>
  <c r="C77" i="7"/>
  <c r="E64" i="8"/>
  <c r="C65" i="7"/>
  <c r="E52" i="8"/>
  <c r="C98" i="7"/>
  <c r="E85" i="8"/>
  <c r="C75" i="7"/>
  <c r="E62" i="8"/>
  <c r="C82" i="7"/>
  <c r="E69" i="8"/>
  <c r="C83" i="7"/>
  <c r="E70" i="8"/>
  <c r="C88" i="7"/>
  <c r="E75" i="8"/>
  <c r="C67" i="7"/>
  <c r="E54" i="8"/>
  <c r="C70" i="7"/>
  <c r="E57" i="8"/>
  <c r="C94" i="7"/>
  <c r="E81" i="8"/>
  <c r="C79" i="7"/>
  <c r="E66" i="8"/>
  <c r="C95" i="7"/>
  <c r="E82" i="8"/>
  <c r="C80" i="7"/>
  <c r="E67" i="8"/>
  <c r="C78" i="7"/>
  <c r="E65" i="8"/>
  <c r="C66" i="7"/>
  <c r="E53" i="8"/>
  <c r="C84" i="7"/>
  <c r="E71" i="8"/>
  <c r="C85" i="7"/>
  <c r="E72" i="8"/>
  <c r="C76" i="7"/>
  <c r="E63" i="8"/>
  <c r="C87" i="7"/>
  <c r="E74" i="8"/>
  <c r="C91" i="7"/>
  <c r="E78" i="8"/>
  <c r="C92" i="7"/>
  <c r="E79" i="8"/>
  <c r="C34" i="6"/>
  <c r="C34" i="7"/>
  <c r="C18" i="4"/>
  <c r="C18" i="6"/>
  <c r="C18" i="7"/>
  <c r="D22" i="7"/>
  <c r="D22" i="6"/>
  <c r="C17" i="6"/>
  <c r="C17" i="7"/>
  <c r="D23" i="6"/>
  <c r="D23" i="7"/>
  <c r="C22" i="4"/>
  <c r="C22" i="6"/>
  <c r="C22" i="7"/>
  <c r="C28" i="7"/>
  <c r="C28" i="6"/>
  <c r="C19" i="4"/>
  <c r="C19" i="7"/>
  <c r="C19" i="6"/>
  <c r="C20" i="4"/>
  <c r="C20" i="7"/>
  <c r="C20" i="6"/>
  <c r="D28" i="6"/>
  <c r="D28" i="7"/>
  <c r="D33" i="6"/>
  <c r="D33" i="7"/>
  <c r="C24" i="4"/>
  <c r="C24" i="7"/>
  <c r="C24" i="6"/>
  <c r="D21" i="6"/>
  <c r="D21" i="7"/>
  <c r="C21" i="4"/>
  <c r="C21" i="6"/>
  <c r="C21" i="7"/>
  <c r="D23" i="4"/>
  <c r="J43" i="1"/>
  <c r="J55" i="1"/>
  <c r="J37" i="1"/>
  <c r="E31" i="8" s="1"/>
  <c r="J35" i="1"/>
  <c r="E29" i="8" s="1"/>
  <c r="J33" i="1"/>
  <c r="E27" i="8" s="1"/>
  <c r="J18" i="1"/>
  <c r="E12" i="8" s="1"/>
  <c r="J22" i="1"/>
  <c r="E16" i="8" s="1"/>
  <c r="J48" i="1"/>
  <c r="J23" i="1"/>
  <c r="E17" i="8" s="1"/>
  <c r="J41" i="1"/>
  <c r="J19" i="1"/>
  <c r="E13" i="8" s="1"/>
  <c r="J24" i="1"/>
  <c r="E18" i="8" s="1"/>
  <c r="J29" i="1"/>
  <c r="E23" i="8" s="1"/>
  <c r="J52" i="1"/>
  <c r="J25" i="1"/>
  <c r="E19" i="8" s="1"/>
  <c r="J26" i="1"/>
  <c r="E20" i="8" s="1"/>
  <c r="J45" i="1"/>
  <c r="J31" i="1"/>
  <c r="E25" i="8" s="1"/>
  <c r="J57" i="1"/>
  <c r="J28" i="1"/>
  <c r="E22" i="8" s="1"/>
  <c r="J49" i="1"/>
  <c r="J47" i="1"/>
  <c r="J16" i="1"/>
  <c r="E10" i="8" s="1"/>
  <c r="J51" i="1"/>
  <c r="J39" i="1"/>
  <c r="E33" i="8" s="1"/>
  <c r="J53" i="1"/>
  <c r="C64" i="7" l="1"/>
  <c r="E51" i="8"/>
  <c r="C56" i="7"/>
  <c r="E43" i="8"/>
  <c r="C50" i="7"/>
  <c r="E37" i="8"/>
  <c r="C55" i="7"/>
  <c r="E42" i="8"/>
  <c r="C52" i="7"/>
  <c r="E39" i="8"/>
  <c r="C60" i="7"/>
  <c r="E47" i="8"/>
  <c r="C59" i="7"/>
  <c r="E46" i="8"/>
  <c r="C62" i="7"/>
  <c r="E49" i="8"/>
  <c r="C58" i="7"/>
  <c r="E45" i="8"/>
  <c r="C54" i="7"/>
  <c r="E41" i="8"/>
  <c r="C48" i="7"/>
  <c r="E35" i="8"/>
  <c r="C29" i="6"/>
  <c r="C29" i="7"/>
  <c r="C38" i="6"/>
  <c r="C38" i="7"/>
  <c r="D25" i="6"/>
  <c r="D25" i="7"/>
  <c r="D25" i="4"/>
  <c r="C40" i="6"/>
  <c r="C40" i="7"/>
  <c r="C35" i="7"/>
  <c r="C35" i="6"/>
  <c r="C25" i="4"/>
  <c r="C25" i="6"/>
  <c r="C25" i="7"/>
  <c r="C33" i="6"/>
  <c r="C33" i="7"/>
  <c r="C42" i="6"/>
  <c r="C42" i="7"/>
  <c r="C32" i="6"/>
  <c r="C32" i="7"/>
  <c r="C44" i="7"/>
  <c r="C44" i="6"/>
  <c r="D26" i="7"/>
  <c r="D26" i="6"/>
  <c r="D26" i="4"/>
  <c r="D27" i="6"/>
  <c r="D27" i="7"/>
  <c r="C30" i="6"/>
  <c r="C30" i="7"/>
  <c r="C46" i="6"/>
  <c r="C46" i="7"/>
  <c r="C36" i="7"/>
  <c r="C36" i="6"/>
  <c r="C31" i="7"/>
  <c r="C31" i="6"/>
  <c r="C23" i="4"/>
  <c r="C23" i="7"/>
  <c r="C23" i="6"/>
  <c r="C26" i="4"/>
  <c r="C26" i="6"/>
  <c r="C26" i="7"/>
  <c r="D32" i="6"/>
  <c r="D32" i="7"/>
  <c r="J20" i="1"/>
  <c r="E14" i="8" s="1"/>
  <c r="J36" i="1"/>
  <c r="E30" i="8" s="1"/>
  <c r="J40" i="1"/>
  <c r="J44" i="1"/>
  <c r="J32" i="1"/>
  <c r="E26" i="8" s="1"/>
  <c r="D63" i="7"/>
  <c r="C51" i="7" l="1"/>
  <c r="E38" i="8"/>
  <c r="C47" i="7"/>
  <c r="E34" i="8"/>
  <c r="D36" i="6"/>
  <c r="D36" i="7"/>
  <c r="C27" i="6"/>
  <c r="C27" i="7"/>
  <c r="D30" i="7"/>
  <c r="D30" i="6"/>
  <c r="D37" i="6"/>
  <c r="D37" i="7"/>
  <c r="D29" i="6"/>
  <c r="D29" i="7"/>
  <c r="C39" i="7"/>
  <c r="C39" i="6"/>
  <c r="D31" i="6"/>
  <c r="D31" i="7"/>
  <c r="C43" i="7"/>
  <c r="C43" i="6"/>
  <c r="J30" i="1"/>
  <c r="E24" i="8" s="1"/>
  <c r="J56" i="1"/>
  <c r="C17" i="4"/>
  <c r="C63" i="7" l="1"/>
  <c r="E50" i="8"/>
  <c r="D34" i="7"/>
  <c r="D34" i="6"/>
  <c r="C37" i="6"/>
  <c r="C37" i="7"/>
  <c r="D35" i="7"/>
  <c r="D35" i="6"/>
  <c r="D40" i="6"/>
  <c r="D40" i="7"/>
  <c r="D41" i="7" l="1"/>
  <c r="D41" i="6"/>
  <c r="D44" i="6"/>
  <c r="D44" i="7"/>
  <c r="D39" i="7"/>
  <c r="D39" i="6"/>
  <c r="D38" i="7"/>
  <c r="D38" i="6"/>
  <c r="J34" i="1"/>
  <c r="E28" i="8" s="1"/>
  <c r="C41" i="6" l="1"/>
  <c r="C41" i="7"/>
  <c r="D42" i="6"/>
  <c r="D42" i="7"/>
  <c r="D43" i="7"/>
  <c r="D43" i="6"/>
  <c r="D48" i="7"/>
  <c r="D52" i="7" l="1"/>
  <c r="D45" i="7"/>
  <c r="D45" i="6"/>
  <c r="D47" i="7"/>
  <c r="D46" i="7"/>
  <c r="D46" i="6"/>
  <c r="J38" i="1"/>
  <c r="E32" i="8" s="1"/>
  <c r="C45" i="6" l="1"/>
  <c r="C45" i="7"/>
  <c r="D51" i="7"/>
  <c r="D50" i="7"/>
  <c r="D56" i="7"/>
  <c r="D49" i="7"/>
  <c r="D64" i="7" l="1"/>
  <c r="D60" i="7"/>
  <c r="D58" i="7"/>
  <c r="D54" i="7"/>
  <c r="D59" i="7"/>
  <c r="D55" i="7"/>
  <c r="J42" i="1"/>
  <c r="C49" i="7" l="1"/>
  <c r="E36" i="8"/>
  <c r="D53" i="7"/>
  <c r="J46" i="1" l="1"/>
  <c r="C53" i="7" l="1"/>
  <c r="E40" i="8"/>
  <c r="D57" i="7"/>
  <c r="J50" i="1" l="1"/>
  <c r="C57" i="7" l="1"/>
  <c r="E44" i="8"/>
  <c r="D61" i="7"/>
  <c r="J54" i="1" l="1"/>
  <c r="C61" i="7" l="1"/>
  <c r="E48" i="8"/>
</calcChain>
</file>

<file path=xl/sharedStrings.xml><?xml version="1.0" encoding="utf-8"?>
<sst xmlns="http://schemas.openxmlformats.org/spreadsheetml/2006/main" count="245" uniqueCount="175">
  <si>
    <t>Hourly Rate</t>
  </si>
  <si>
    <t>FICA %</t>
  </si>
  <si>
    <t>Workers Compensation %</t>
  </si>
  <si>
    <t>Employment Insurance %</t>
  </si>
  <si>
    <t>Hourly Labor Cost</t>
  </si>
  <si>
    <t>Or FWD</t>
  </si>
  <si>
    <t>List "Other Benefits" Provided</t>
  </si>
  <si>
    <t>WORK AREA:</t>
  </si>
  <si>
    <t>Total Annual Operations Expense</t>
  </si>
  <si>
    <t xml:space="preserve">     INDIRECT COSTS</t>
  </si>
  <si>
    <t>ORGANIZATION</t>
  </si>
  <si>
    <t>DEPARTMENTAL</t>
  </si>
  <si>
    <t>Management Salaries</t>
  </si>
  <si>
    <t>Management Payroll Tax Expense</t>
  </si>
  <si>
    <t>Management Medical Insurance</t>
  </si>
  <si>
    <t>Management Pension Plan Expense</t>
  </si>
  <si>
    <t>Sales &amp; Administrative Salaries</t>
  </si>
  <si>
    <t>Sales &amp; Administrative Payroll Tax Expense</t>
  </si>
  <si>
    <t>Sales &amp; Administrative Medical Insurance</t>
  </si>
  <si>
    <t>Sales &amp; Administrative Pension Plan Expense</t>
  </si>
  <si>
    <t>Office Rent</t>
  </si>
  <si>
    <t>Advertising and Public Education</t>
  </si>
  <si>
    <t>Background Checks &amp; Urinalysis</t>
  </si>
  <si>
    <t>Professional &amp; Accounting / Audit Fees</t>
  </si>
  <si>
    <t>Training &amp; Worker Safety</t>
  </si>
  <si>
    <t xml:space="preserve"> Insurance</t>
  </si>
  <si>
    <t>Telephone</t>
  </si>
  <si>
    <t>Utilities</t>
  </si>
  <si>
    <t>Property Taxes/Licenses/Fees</t>
  </si>
  <si>
    <t>Dues &amp; Subscriptions</t>
  </si>
  <si>
    <t>Depreciation-office building</t>
  </si>
  <si>
    <t>Depreciation-office equipment</t>
  </si>
  <si>
    <t>Repairs &amp; Maintenance-office</t>
  </si>
  <si>
    <t>Cleaning and Maintenance</t>
  </si>
  <si>
    <t>Office Equipment Rental</t>
  </si>
  <si>
    <t>Office Supplies</t>
  </si>
  <si>
    <t>Postage &amp; Freight</t>
  </si>
  <si>
    <t>Rehab</t>
  </si>
  <si>
    <t>Miscellaneous Expense</t>
  </si>
  <si>
    <t>Bad Debts</t>
  </si>
  <si>
    <t>Other: *</t>
  </si>
  <si>
    <t>TOTAL INDIRECT COSTS</t>
  </si>
  <si>
    <t>Position Title</t>
  </si>
  <si>
    <t>Bill Rate</t>
  </si>
  <si>
    <t>Overtime Bill Rate</t>
  </si>
  <si>
    <t>Benefit</t>
  </si>
  <si>
    <t>Benefit Rate as  a % of wages</t>
  </si>
  <si>
    <t>Benefits as a %</t>
  </si>
  <si>
    <t>Oregon Forward Contractor</t>
  </si>
  <si>
    <t>STATE OF OREGON</t>
  </si>
  <si>
    <t>DEPARTMENT OF ADMINISTRATIVE SERVICES</t>
  </si>
  <si>
    <t>Oregon Forward Program Request for Price Approval</t>
  </si>
  <si>
    <t xml:space="preserve">Oregon Forward Company: </t>
  </si>
  <si>
    <t xml:space="preserve"> </t>
  </si>
  <si>
    <t>Authorized Public Agency Signature</t>
  </si>
  <si>
    <t>date</t>
  </si>
  <si>
    <t>Email Address</t>
  </si>
  <si>
    <t>phone number</t>
  </si>
  <si>
    <t>Authorized Oregon Forward Contractor Signature</t>
  </si>
  <si>
    <t>DAS hs reviewed the submitted documentation support the price(s) offered by the Oregon Forward Contractor and approves the price for procurement of the above stated janitorial service in accordance with OAR 125-055-0030.</t>
  </si>
  <si>
    <t>Oregon Forward Program Signature</t>
  </si>
  <si>
    <t xml:space="preserve"> Bill Rate</t>
  </si>
  <si>
    <t xml:space="preserve"> O.T. Bill Rate</t>
  </si>
  <si>
    <t>Public Agency Customer:</t>
  </si>
  <si>
    <t>Date of Price Development</t>
  </si>
  <si>
    <r>
      <t xml:space="preserve">Proposed Prices </t>
    </r>
    <r>
      <rPr>
        <sz val="12"/>
        <rFont val="Arial"/>
        <family val="2"/>
      </rPr>
      <t>(list all proposed prices and include the Statement of Services or Specifications, and costing workbooks to justify proposed prices with request)</t>
    </r>
    <r>
      <rPr>
        <b/>
        <sz val="12"/>
        <rFont val="Arial"/>
        <family val="2"/>
      </rPr>
      <t>:</t>
    </r>
  </si>
  <si>
    <r>
      <rPr>
        <b/>
        <sz val="12"/>
        <rFont val="Arial"/>
        <family val="2"/>
      </rPr>
      <t>Contract number</t>
    </r>
    <r>
      <rPr>
        <b/>
        <sz val="11"/>
        <rFont val="Arial"/>
        <family val="2"/>
      </rPr>
      <t xml:space="preserve"> </t>
    </r>
    <r>
      <rPr>
        <sz val="11"/>
        <rFont val="Arial"/>
        <family val="2"/>
      </rPr>
      <t>(&amp; amendment# if applicable)</t>
    </r>
    <r>
      <rPr>
        <b/>
        <sz val="11"/>
        <rFont val="Arial"/>
        <family val="2"/>
      </rPr>
      <t>:</t>
    </r>
  </si>
  <si>
    <t>Service</t>
  </si>
  <si>
    <t>Customer</t>
  </si>
  <si>
    <t xml:space="preserve">Service: </t>
  </si>
  <si>
    <t>OFC Price Developer</t>
  </si>
  <si>
    <t>Worker's Compensation Rate</t>
  </si>
  <si>
    <t>Employment Insurance Rate</t>
  </si>
  <si>
    <t>Important links in this workbook</t>
  </si>
  <si>
    <t>Locked Cells w/ formulas</t>
  </si>
  <si>
    <t>Locked Cells without formulas</t>
  </si>
  <si>
    <t>Key</t>
  </si>
  <si>
    <t>Unlocked cells: Entry possible</t>
  </si>
  <si>
    <t>Introduction</t>
  </si>
  <si>
    <t>Cell Colors in workbook</t>
  </si>
  <si>
    <t>Process Instructions</t>
  </si>
  <si>
    <t>Helpful hint: When the positions have been calculated previously, the preparer may copy those position titles and wages  and use the "paste values" function. If the other information has already been entered, the table should populate the prices.</t>
  </si>
  <si>
    <t>Once completed, select the "microsoft print to pdf" option 
to facilitate the signature process</t>
  </si>
  <si>
    <t>Item #</t>
  </si>
  <si>
    <t>Description</t>
  </si>
  <si>
    <t>Unit Cost</t>
  </si>
  <si>
    <t xml:space="preserve"> OT Cost</t>
  </si>
  <si>
    <t>Metro</t>
  </si>
  <si>
    <t>Standard</t>
  </si>
  <si>
    <t>Non-Urban</t>
  </si>
  <si>
    <t>Standard and Non-Urban</t>
  </si>
  <si>
    <t>Benefit Rate per hour</t>
  </si>
  <si>
    <t xml:space="preserve">Benefits costs per hour </t>
  </si>
  <si>
    <t>Units</t>
  </si>
  <si>
    <t>Project/Contract #</t>
  </si>
  <si>
    <t>Public Agency</t>
  </si>
  <si>
    <t>Overhead as a percentage of total costs</t>
  </si>
  <si>
    <t>Margin*</t>
  </si>
  <si>
    <t>*Held In reserve for inventory and equipment replacement.</t>
  </si>
  <si>
    <t>Worksheet</t>
  </si>
  <si>
    <t>Use the area below to show how you arrived at the final figure that you show</t>
  </si>
  <si>
    <t>as your total Overhead. Alternatively indicate that the calculation is entered</t>
  </si>
  <si>
    <t xml:space="preserve">into the "OHCalc" spreadsheet, unless you are using the Worksheet in cells </t>
  </si>
  <si>
    <t>B14 through D62.</t>
  </si>
  <si>
    <t xml:space="preserve">ORG.WIDE </t>
  </si>
  <si>
    <t>DEPARTMENT</t>
  </si>
  <si>
    <t>TOTAL ANNUAL REVENUE</t>
  </si>
  <si>
    <t>TOTAL ANNUAL COSTS</t>
  </si>
  <si>
    <t>TOTAL ANNUAL EMPLOYEE HOURS</t>
  </si>
  <si>
    <t>OVERHEAD/REVENUE BASIS</t>
  </si>
  <si>
    <t>OVERHEAD/COST BASIS</t>
  </si>
  <si>
    <t>OVERHEAD/EMPLOYEE HOURS BASIS</t>
  </si>
  <si>
    <t>Links to Pages:</t>
  </si>
  <si>
    <t>Price Calculation'!A1</t>
  </si>
  <si>
    <t>OFC Proposal Preparer</t>
  </si>
  <si>
    <t>Wages and Benefits</t>
  </si>
  <si>
    <t>Overhead and Margin</t>
  </si>
  <si>
    <t>Price Approval Forms</t>
  </si>
  <si>
    <t>Date Proposal is developed</t>
  </si>
  <si>
    <t>Contract #</t>
  </si>
  <si>
    <r>
      <rPr>
        <sz val="12"/>
        <color theme="10"/>
        <rFont val="Arial"/>
        <family val="2"/>
      </rPr>
      <t xml:space="preserve">      </t>
    </r>
    <r>
      <rPr>
        <u/>
        <sz val="12"/>
        <color theme="10"/>
        <rFont val="Arial"/>
        <family val="2"/>
      </rPr>
      <t>Price Approval Form, up to 10 positions</t>
    </r>
  </si>
  <si>
    <r>
      <rPr>
        <sz val="12"/>
        <color theme="10"/>
        <rFont val="Arial"/>
        <family val="2"/>
      </rPr>
      <t xml:space="preserve">      </t>
    </r>
    <r>
      <rPr>
        <u/>
        <sz val="12"/>
        <color theme="10"/>
        <rFont val="Arial"/>
        <family val="2"/>
      </rPr>
      <t>Price Approval Form, 10-30 positions</t>
    </r>
  </si>
  <si>
    <r>
      <rPr>
        <sz val="12"/>
        <color theme="10"/>
        <rFont val="Arial"/>
        <family val="2"/>
      </rPr>
      <t xml:space="preserve">      </t>
    </r>
    <r>
      <rPr>
        <u/>
        <sz val="12"/>
        <color theme="10"/>
        <rFont val="Arial"/>
        <family val="2"/>
      </rPr>
      <t>Price Approval Form, 30 - 100 positions</t>
    </r>
  </si>
  <si>
    <r>
      <rPr>
        <sz val="12"/>
        <color theme="10"/>
        <rFont val="Arial"/>
        <family val="2"/>
      </rPr>
      <t xml:space="preserve">      </t>
    </r>
    <r>
      <rPr>
        <u/>
        <sz val="12"/>
        <color theme="10"/>
        <rFont val="Arial"/>
        <family val="2"/>
      </rPr>
      <t>Benefit Matrix</t>
    </r>
  </si>
  <si>
    <r>
      <rPr>
        <sz val="12"/>
        <color theme="10"/>
        <rFont val="Arial"/>
        <family val="2"/>
      </rPr>
      <t xml:space="preserve">      </t>
    </r>
    <r>
      <rPr>
        <u/>
        <sz val="12"/>
        <color theme="10"/>
        <rFont val="Arial"/>
        <family val="2"/>
      </rPr>
      <t>Position Entry</t>
    </r>
  </si>
  <si>
    <t>Costing Workbook for the Development of Prices for Hourly Services:</t>
  </si>
  <si>
    <t>Temporary Staffing Services</t>
  </si>
  <si>
    <t>IT Support Services</t>
  </si>
  <si>
    <t>Security Services</t>
  </si>
  <si>
    <t>Road Flagger Services</t>
  </si>
  <si>
    <t>Margin: From "Margin &amp; OH"</t>
  </si>
  <si>
    <t>Overhead: from "Margin &amp; OH"</t>
  </si>
  <si>
    <t>Price Calculation for Oregon Forward Program Hourly Services</t>
  </si>
  <si>
    <t>Used to calculate Prices for:</t>
  </si>
  <si>
    <t>Define State Region, based on metro, standard and non-urban for amendment.</t>
  </si>
  <si>
    <t>Other hourly services without cost for equipment, supplies and transportation</t>
  </si>
  <si>
    <r>
      <rPr>
        <sz val="12"/>
        <color theme="10"/>
        <rFont val="Arial"/>
        <family val="2"/>
      </rPr>
      <t xml:space="preserve">      </t>
    </r>
    <r>
      <rPr>
        <u/>
        <sz val="12"/>
        <color theme="10"/>
        <rFont val="Arial"/>
        <family val="2"/>
      </rPr>
      <t>Worker's Comp Rate</t>
    </r>
  </si>
  <si>
    <t xml:space="preserve">  -Enter the "Date of Price Development" in cell C11</t>
  </si>
  <si>
    <t xml:space="preserve">  -Oregon Forward Contractor name in cell C12</t>
  </si>
  <si>
    <t xml:space="preserve">  -Enter the Service being provided in cell C13</t>
  </si>
  <si>
    <t xml:space="preserve">  -Enter the Contract number (if known) in cell C14</t>
  </si>
  <si>
    <t xml:space="preserve">  -Enter the Public Agency Customer Name in cell C15</t>
  </si>
  <si>
    <t xml:space="preserve">  -Enter the name of the person developing proposal in cell C16</t>
  </si>
  <si>
    <r>
      <rPr>
        <b/>
        <sz val="12"/>
        <color theme="1"/>
        <rFont val="Arial"/>
        <family val="2"/>
      </rPr>
      <t>2. Select the "Margin &amp; OH" tab.</t>
    </r>
    <r>
      <rPr>
        <sz val="12"/>
        <color theme="1"/>
        <rFont val="Arial"/>
        <family val="2"/>
      </rPr>
      <t xml:space="preserve">
This tab has several ways to calculate overhead in cells B14 through D64, should the OFC want to include an overhead multiplier higher than 20%. If overhead of 20% or less is adequate it is not necessary to calculate overhead. Simply enter that figure in cell D10.
Enter the "margin held in reserve" of 6% or less in cell G10.</t>
    </r>
  </si>
  <si>
    <t>1. Select the "kt info" tab.</t>
  </si>
  <si>
    <t>Enter the information on the "kt info" tab including:</t>
  </si>
  <si>
    <t>There are links to various places in the workbook in the "kt info" tab.</t>
  </si>
  <si>
    <t>3. Select the "Price Calculation" tab</t>
  </si>
  <si>
    <r>
      <rPr>
        <b/>
        <sz val="12"/>
        <color theme="1"/>
        <rFont val="Arial"/>
        <family val="2"/>
      </rPr>
      <t>5. Select cell D7</t>
    </r>
    <r>
      <rPr>
        <sz val="12"/>
        <color theme="1"/>
        <rFont val="Arial"/>
        <family val="2"/>
      </rPr>
      <t xml:space="preserve"> to enter the companies cost for Unemployment Insurance as a percentage of wages. This number will automatically populate in column "E" for every position listed as those positions are entered into the spreadsheet.</t>
    </r>
  </si>
  <si>
    <r>
      <rPr>
        <b/>
        <sz val="12"/>
        <color theme="1"/>
        <rFont val="Arial"/>
        <family val="2"/>
      </rPr>
      <t>4. Select cell D6</t>
    </r>
    <r>
      <rPr>
        <sz val="12"/>
        <color theme="1"/>
        <rFont val="Arial"/>
        <family val="2"/>
      </rPr>
      <t xml:space="preserve"> to enter the cost of Worker's Compensation as a percentage of wages. This number will automatically populate in column "D" for every position listed as those positions are entered into the spreadsheet.</t>
    </r>
  </si>
  <si>
    <r>
      <rPr>
        <b/>
        <sz val="12"/>
        <color theme="1"/>
        <rFont val="Arial"/>
        <family val="2"/>
      </rPr>
      <t xml:space="preserve">6. Postion Entry: </t>
    </r>
    <r>
      <rPr>
        <sz val="12"/>
        <color theme="1"/>
        <rFont val="Arial"/>
        <family val="2"/>
      </rPr>
      <t>The Preparer should enter the title of the Position Title for each position for which a price is being developed in column B. The proposed wage for that position should be entered in column C in the same row as the Position Title.</t>
    </r>
  </si>
  <si>
    <r>
      <rPr>
        <b/>
        <sz val="12"/>
        <color theme="1"/>
        <rFont val="Arial"/>
        <family val="2"/>
      </rPr>
      <t>7. FICA, or Social Security and Medicaid collectively</t>
    </r>
    <r>
      <rPr>
        <sz val="12"/>
        <color theme="1"/>
        <rFont val="Arial"/>
        <family val="2"/>
      </rPr>
      <t>, paid on behalf of all workers, is 7.65% of wages. This amount will automatically populate in column "F" for every position for which a price is being developed.</t>
    </r>
  </si>
  <si>
    <r>
      <t xml:space="preserve">8. Benefits as %, </t>
    </r>
    <r>
      <rPr>
        <sz val="12"/>
        <color theme="1"/>
        <rFont val="Arial"/>
        <family val="2"/>
      </rPr>
      <t xml:space="preserve">from the Benefits Matrix in cells N5 through N13 </t>
    </r>
    <r>
      <rPr>
        <b/>
        <sz val="12"/>
        <color theme="1"/>
        <rFont val="Arial"/>
        <family val="2"/>
      </rPr>
      <t xml:space="preserve"> </t>
    </r>
    <r>
      <rPr>
        <sz val="12"/>
        <color theme="1"/>
        <rFont val="Arial"/>
        <family val="2"/>
      </rPr>
      <t>will be automatically populate to column "G" for each position entered.</t>
    </r>
  </si>
  <si>
    <r>
      <rPr>
        <b/>
        <sz val="12"/>
        <color theme="1"/>
        <rFont val="Arial"/>
        <family val="2"/>
      </rPr>
      <t>9. Benefits cost per hour</t>
    </r>
    <r>
      <rPr>
        <sz val="12"/>
        <color theme="1"/>
        <rFont val="Arial"/>
        <family val="2"/>
      </rPr>
      <t>, for which it was decided is better represented as a cost per hour from cells O5 through O13 will automatically populate to column "H" as each position is entered.</t>
    </r>
  </si>
  <si>
    <r>
      <rPr>
        <b/>
        <sz val="12"/>
        <color theme="1"/>
        <rFont val="Arial"/>
        <family val="2"/>
      </rPr>
      <t>10. Hourly Labor costs</t>
    </r>
    <r>
      <rPr>
        <sz val="12"/>
        <color theme="1"/>
        <rFont val="Arial"/>
        <family val="2"/>
      </rPr>
      <t>, including the hourly wage, the various mandatory taxes and benefits and the benefits paid to each worker calculate in column "I."</t>
    </r>
  </si>
  <si>
    <r>
      <rPr>
        <b/>
        <sz val="12"/>
        <color theme="1"/>
        <rFont val="Arial"/>
        <family val="2"/>
      </rPr>
      <t>11.</t>
    </r>
    <r>
      <rPr>
        <sz val="12"/>
        <color theme="1"/>
        <rFont val="Arial"/>
        <family val="2"/>
      </rPr>
      <t xml:space="preserve"> </t>
    </r>
    <r>
      <rPr>
        <b/>
        <sz val="12"/>
        <color theme="1"/>
        <rFont val="Arial"/>
        <family val="2"/>
      </rPr>
      <t>Bill Rate</t>
    </r>
    <r>
      <rPr>
        <sz val="12"/>
        <color theme="1"/>
        <rFont val="Arial"/>
        <family val="2"/>
      </rPr>
      <t xml:space="preserve"> will calculate the hourly straight pay price in column "J", including the "Hourly Labor costs," the margin, and overhead.</t>
    </r>
  </si>
  <si>
    <r>
      <rPr>
        <b/>
        <sz val="12"/>
        <color theme="1"/>
        <rFont val="Arial"/>
        <family val="2"/>
      </rPr>
      <t>12. Overtime Bill Rate</t>
    </r>
    <r>
      <rPr>
        <sz val="12"/>
        <color theme="1"/>
        <rFont val="Arial"/>
        <family val="2"/>
      </rPr>
      <t xml:space="preserve"> will calculate the price for overtime in column "K", including 1.5 times Hourly Labor costs, margin and overhead.</t>
    </r>
  </si>
  <si>
    <r>
      <rPr>
        <b/>
        <sz val="12"/>
        <color theme="1"/>
        <rFont val="Arial"/>
        <family val="2"/>
      </rPr>
      <t>14. Signature process:</t>
    </r>
    <r>
      <rPr>
        <sz val="12"/>
        <color theme="1"/>
        <rFont val="Arial"/>
        <family val="2"/>
      </rPr>
      <t xml:space="preserve"> The Oregon Forward Contractor should provide information about the autorized signature as required by the form, including the authorized signature. </t>
    </r>
  </si>
  <si>
    <t>The Oregon Forward Contractor staff person completing a price proposal for a public agency should follow this process to develop accurate prices that recover the costs of providing the service for which prices are developed. A separate costing workbook should be prepared for each region of the state with different minimum wage levels.</t>
  </si>
  <si>
    <t xml:space="preserve">The key to the cell colors throughout this workbook. Gray cells will allow entry, white and green cells are locked to help the user enter information correctly through the Costing Workbook. </t>
  </si>
  <si>
    <t>The Purpose of this costing workbook is the development of hourly prices for Oregon Forward Contractors services including:
-Temporary Services
-IT Support Services
-Flagger Services 
-Security Services
-Any other services offered through the Oregon Forward Program that are charged at an hourly rate and don't have costs associated with equipment, transportation or supplies. 
A separate costing workbook should be used for the three sections of the state as used to designate minimum wages. I.e. Metro, Standard and Non-Urban.</t>
  </si>
  <si>
    <r>
      <rPr>
        <sz val="12"/>
        <color rgb="FF0070C0"/>
        <rFont val="Arial"/>
        <family val="2"/>
      </rPr>
      <t xml:space="preserve">      </t>
    </r>
    <r>
      <rPr>
        <u/>
        <sz val="12"/>
        <color rgb="FF0070C0"/>
        <rFont val="Arial"/>
        <family val="2"/>
      </rPr>
      <t>Emplyment Insurance Rate</t>
    </r>
  </si>
  <si>
    <r>
      <rPr>
        <b/>
        <sz val="12"/>
        <color theme="10"/>
        <rFont val="Arial"/>
        <family val="2"/>
      </rPr>
      <t xml:space="preserve">      </t>
    </r>
    <r>
      <rPr>
        <b/>
        <u/>
        <sz val="12"/>
        <color theme="10"/>
        <rFont val="Arial"/>
        <family val="2"/>
      </rPr>
      <t>Instructions!A1</t>
    </r>
  </si>
  <si>
    <r>
      <rPr>
        <sz val="12"/>
        <color theme="10"/>
        <rFont val="Calibri"/>
        <family val="2"/>
        <scheme val="minor"/>
      </rPr>
      <t xml:space="preserve">      </t>
    </r>
    <r>
      <rPr>
        <u/>
        <sz val="12"/>
        <color theme="10"/>
        <rFont val="Calibri"/>
        <family val="2"/>
        <scheme val="minor"/>
      </rPr>
      <t>Overhead Rate</t>
    </r>
  </si>
  <si>
    <r>
      <rPr>
        <sz val="12"/>
        <color theme="10"/>
        <rFont val="Calibri"/>
        <family val="2"/>
        <scheme val="minor"/>
      </rPr>
      <t xml:space="preserve">     </t>
    </r>
    <r>
      <rPr>
        <u/>
        <sz val="12"/>
        <color theme="10"/>
        <rFont val="Calibri"/>
        <family val="2"/>
        <scheme val="minor"/>
      </rPr>
      <t xml:space="preserve"> Margin</t>
    </r>
  </si>
  <si>
    <r>
      <rPr>
        <b/>
        <sz val="12"/>
        <color theme="1"/>
        <rFont val="Arial"/>
        <family val="2"/>
      </rPr>
      <t xml:space="preserve">15. Submission to DAS Oregon Forward Program. </t>
    </r>
    <r>
      <rPr>
        <sz val="12"/>
        <color theme="1"/>
        <rFont val="Arial"/>
        <family val="2"/>
      </rPr>
      <t xml:space="preserve">The costing workbook and the signed "Price Approval Form" should be submitted to the DAS Oregon Forward Program at the </t>
    </r>
    <r>
      <rPr>
        <b/>
        <sz val="12"/>
        <color theme="4" tint="-0.249977111117893"/>
        <rFont val="Arial"/>
        <family val="2"/>
      </rPr>
      <t xml:space="preserve">info.OFP@das.oregon.gov </t>
    </r>
    <r>
      <rPr>
        <sz val="12"/>
        <color theme="1"/>
        <rFont val="Arial"/>
        <family val="2"/>
      </rPr>
      <t>for price review.</t>
    </r>
  </si>
  <si>
    <r>
      <rPr>
        <b/>
        <sz val="12"/>
        <color theme="1"/>
        <rFont val="Arial"/>
        <family val="2"/>
      </rPr>
      <t xml:space="preserve">13. Printing the PDF page for signature: </t>
    </r>
    <r>
      <rPr>
        <sz val="12"/>
        <color theme="1"/>
        <rFont val="Arial"/>
        <family val="2"/>
      </rPr>
      <t>The Position Title and corresponding Bill Rate and Overtime Bill Rates will populate to the various Price Approval forms. The preparer should select the only the Price Approval Form for the number of positions for which rice approval is requested. 
If there are 10 or fewer positions, print "Price Approval &lt; = 10" for signature.
For a request for at least 11 positions and up to 30 positions, print "Price Approval 110-30" for signature.
When requesting approval for 31 or more positions, print "Price Approval 31-120" for signature.
After verifying that those prices are in the Price Approval Form, they should use the Print command, selecting the "Microsoft Print to PDF" option. The Price Approval forms have already been formatted to print correctly.</t>
    </r>
  </si>
  <si>
    <t>Form date: 7/29/2025</t>
  </si>
  <si>
    <t>Region of State</t>
  </si>
  <si>
    <t>Source of Wage Rates</t>
  </si>
  <si>
    <t>Applicable Region of the State:</t>
  </si>
  <si>
    <t>Applicable Counties</t>
  </si>
  <si>
    <r>
      <t xml:space="preserve">Contract number </t>
    </r>
    <r>
      <rPr>
        <sz val="12"/>
        <rFont val="Arial"/>
        <family val="2"/>
      </rPr>
      <t>(&amp; amendment# if applicable)</t>
    </r>
    <r>
      <rPr>
        <b/>
        <sz val="12"/>
        <rFont val="Arial"/>
        <family val="2"/>
      </rPr>
      <t>:</t>
    </r>
  </si>
  <si>
    <t>Instructions about using this Costing Workbook for the development of prices for Oregon Forward Contractor hourly rate positions.</t>
  </si>
  <si>
    <r>
      <t xml:space="preserve">In the "Price Calculation" tab, select cell C6. This will activate a drop-down menu allowing the preparer to indicate the region of the state for which the costing workbook will be applicable. There are four options to choose from, "Metro," "Standard," "Non-Urban" and "Standard and Non-Urban." The preparer should select one of these four options.
Select cell F6. Indicate the source(s) utilized to determine the wage rates for the positions for which prices are being developed.
Select cell M7. This is the "benefit matrix" in which the Proposal Preparer will provide information about the costs of the benefits workers receive, including two mandatory benefits. Those mandatory benefits are automatic entries, including:
</t>
    </r>
    <r>
      <rPr>
        <b/>
        <sz val="12"/>
        <color theme="1"/>
        <rFont val="Arial"/>
        <family val="2"/>
      </rPr>
      <t xml:space="preserve">  -Mandatory sick leave accrual</t>
    </r>
    <r>
      <rPr>
        <sz val="12"/>
        <color theme="1"/>
        <rFont val="Arial"/>
        <family val="2"/>
      </rPr>
      <t xml:space="preserve"> that all employers with 10 or more employees are required to pay, equaling 1 hour for every 30 hours worked. This equates to 3.33% of the wages and this worksheet automatically populates with that figure for all positions calculated. The preparer should consider this mandatory sick leave accrual when entering any company-specific sick leave accrual, or paid time off (PTO) that the company provides to assure that sick leave paid is not duplicated.
 </t>
    </r>
    <r>
      <rPr>
        <b/>
        <sz val="12"/>
        <color theme="1"/>
        <rFont val="Arial"/>
        <family val="2"/>
      </rPr>
      <t xml:space="preserve"> -Paid Leave Oregon </t>
    </r>
    <r>
      <rPr>
        <sz val="12"/>
        <color theme="1"/>
        <rFont val="Arial"/>
        <family val="2"/>
      </rPr>
      <t>is a mandatory "tax" which requires the employer to contribute 0.4% of wages toward a 1% of wages payment to the employment department. This will automatically populate for any positions for which a price is being calculated.
Enter each benefit type provided to the workers  in cells M7 through M13.
 -For bnenefits most accurately represented as a percentage of the hourly wage, enter the % of the hourly wage in the corresponding cell in column N.
 -For benefits most accurately expressed as a cost per hour, enter that cost per hour in the corresponding cell in Column 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</si>
</sst>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58"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2"/>
      <name val="Arial"/>
      <family val="2"/>
    </font>
    <font>
      <b/>
      <sz val="12"/>
      <name val="Arial"/>
      <family val="2"/>
    </font>
    <font>
      <sz val="10"/>
      <name val="Arial"/>
      <family val="2"/>
    </font>
    <font>
      <sz val="10"/>
      <name val="Arial"/>
      <family val="2"/>
    </font>
    <font>
      <b/>
      <sz val="12"/>
      <color indexed="10"/>
      <name val="Arial"/>
      <family val="2"/>
    </font>
    <font>
      <b/>
      <sz val="10"/>
      <name val="Arial"/>
      <family val="2"/>
    </font>
    <font>
      <u/>
      <sz val="11"/>
      <color theme="10"/>
      <name val="Calibri"/>
      <family val="2"/>
      <scheme val="minor"/>
    </font>
    <font>
      <b/>
      <sz val="11"/>
      <name val="Arial"/>
      <family val="2"/>
    </font>
    <font>
      <b/>
      <sz val="11"/>
      <color theme="1"/>
      <name val="Calibri"/>
      <family val="2"/>
      <scheme val="minor"/>
    </font>
    <font>
      <b/>
      <sz val="10"/>
      <color indexed="10"/>
      <name val="Arial"/>
      <family val="2"/>
    </font>
    <font>
      <b/>
      <sz val="14"/>
      <name val="Arial"/>
      <family val="2"/>
    </font>
    <font>
      <sz val="12"/>
      <color theme="1"/>
      <name val="Calibri"/>
      <family val="2"/>
      <scheme val="minor"/>
    </font>
    <font>
      <sz val="14"/>
      <color theme="1"/>
      <name val="Calibri"/>
      <family val="2"/>
      <scheme val="minor"/>
    </font>
    <font>
      <sz val="11"/>
      <color theme="1"/>
      <name val="Arial"/>
      <family val="2"/>
    </font>
    <font>
      <b/>
      <sz val="14"/>
      <color theme="1"/>
      <name val="Calibri"/>
      <family val="2"/>
      <scheme val="minor"/>
    </font>
    <font>
      <i/>
      <sz val="8"/>
      <name val="Arial"/>
      <family val="2"/>
    </font>
    <font>
      <b/>
      <sz val="12"/>
      <name val="Times New Roman"/>
      <family val="1"/>
    </font>
    <font>
      <b/>
      <u/>
      <sz val="12"/>
      <name val="Times New Roman"/>
      <family val="1"/>
    </font>
    <font>
      <sz val="11"/>
      <name val="Arial"/>
      <family val="2"/>
    </font>
    <font>
      <sz val="16"/>
      <color theme="1"/>
      <name val="Calibri"/>
      <family val="2"/>
      <scheme val="minor"/>
    </font>
    <font>
      <i/>
      <sz val="11"/>
      <color theme="1"/>
      <name val="Calibri"/>
      <family val="2"/>
      <scheme val="minor"/>
    </font>
    <font>
      <i/>
      <sz val="12"/>
      <name val="Arial"/>
      <family val="2"/>
    </font>
    <font>
      <u/>
      <sz val="12"/>
      <color theme="1"/>
      <name val="Arial"/>
      <family val="2"/>
    </font>
    <font>
      <b/>
      <sz val="12"/>
      <color theme="1"/>
      <name val="Arial"/>
      <family val="2"/>
    </font>
    <font>
      <sz val="12"/>
      <color theme="10"/>
      <name val="Arial"/>
      <family val="2"/>
    </font>
    <font>
      <b/>
      <u/>
      <sz val="12"/>
      <name val="Arial"/>
      <family val="2"/>
    </font>
    <font>
      <b/>
      <sz val="12"/>
      <color rgb="FFFF0000"/>
      <name val="Arial"/>
      <family val="2"/>
    </font>
    <font>
      <u/>
      <sz val="12"/>
      <color theme="10"/>
      <name val="Arial"/>
      <family val="2"/>
    </font>
    <font>
      <u/>
      <sz val="12"/>
      <color theme="11"/>
      <name val="Arial"/>
      <family val="2"/>
    </font>
    <font>
      <b/>
      <i/>
      <sz val="11"/>
      <color theme="7" tint="-0.24994659260841701"/>
      <name val="Arial"/>
      <family val="2"/>
    </font>
    <font>
      <b/>
      <sz val="16"/>
      <name val="Arial"/>
      <family val="2"/>
    </font>
    <font>
      <b/>
      <sz val="16"/>
      <color theme="1"/>
      <name val="Arial"/>
      <family val="2"/>
    </font>
    <font>
      <i/>
      <sz val="8"/>
      <color theme="1"/>
      <name val="Calibri"/>
      <family val="2"/>
      <scheme val="minor"/>
    </font>
    <font>
      <b/>
      <sz val="24"/>
      <name val="Arial"/>
      <family val="2"/>
    </font>
    <font>
      <u/>
      <sz val="12"/>
      <color theme="10"/>
      <name val="Calibri"/>
      <family val="2"/>
      <scheme val="minor"/>
    </font>
    <font>
      <sz val="11"/>
      <color rgb="FF000000"/>
      <name val="Arial"/>
      <family val="2"/>
    </font>
    <font>
      <b/>
      <sz val="14"/>
      <color theme="1"/>
      <name val="Arial"/>
      <family val="2"/>
    </font>
    <font>
      <u/>
      <sz val="12"/>
      <color rgb="FF0070C0"/>
      <name val="Arial"/>
      <family val="2"/>
    </font>
    <font>
      <sz val="12"/>
      <color rgb="FF0070C0"/>
      <name val="Arial"/>
      <family val="2"/>
    </font>
    <font>
      <i/>
      <sz val="12"/>
      <color theme="1"/>
      <name val="Arial"/>
      <family val="2"/>
    </font>
    <font>
      <b/>
      <u/>
      <sz val="12"/>
      <color theme="10"/>
      <name val="Arial"/>
      <family val="2"/>
    </font>
    <font>
      <b/>
      <sz val="12"/>
      <color theme="10"/>
      <name val="Arial"/>
      <family val="2"/>
    </font>
    <font>
      <sz val="12"/>
      <color theme="10"/>
      <name val="Calibri"/>
      <family val="2"/>
      <scheme val="minor"/>
    </font>
    <font>
      <b/>
      <sz val="12"/>
      <color theme="4" tint="-0.249977111117893"/>
      <name val="Arial"/>
      <family val="2"/>
    </font>
    <font>
      <sz val="10"/>
      <color theme="1"/>
      <name val="Calibri"/>
      <family val="2"/>
      <scheme val="minor"/>
    </font>
    <font>
      <b/>
      <sz val="10"/>
      <name val="Times New Roman"/>
      <family val="1"/>
    </font>
    <font>
      <b/>
      <u/>
      <sz val="10"/>
      <name val="Times New Roman"/>
      <family val="1"/>
    </font>
    <font>
      <sz val="10"/>
      <color indexed="8"/>
      <name val="Calibri"/>
      <family val="2"/>
      <scheme val="minor"/>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rgb="FF000000"/>
      </patternFill>
    </fill>
    <fill>
      <patternFill patternType="solid">
        <fgColor rgb="FFCCFFCC"/>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2"/>
        <bgColor indexed="64"/>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auto="1"/>
      </left>
      <right/>
      <top style="medium">
        <color auto="1"/>
      </top>
      <bottom/>
      <diagonal/>
    </border>
    <border>
      <left style="thin">
        <color indexed="64"/>
      </left>
      <right style="medium">
        <color auto="1"/>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auto="1"/>
      </left>
      <right style="thin">
        <color auto="1"/>
      </right>
      <top/>
      <bottom/>
      <diagonal/>
    </border>
    <border>
      <left style="thin">
        <color auto="1"/>
      </left>
      <right style="thin">
        <color auto="1"/>
      </right>
      <top/>
      <bottom/>
      <diagonal/>
    </border>
    <border>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medium">
        <color auto="1"/>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auto="1"/>
      </right>
      <top/>
      <bottom/>
      <diagonal/>
    </border>
    <border>
      <left/>
      <right style="double">
        <color indexed="64"/>
      </right>
      <top/>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44" fontId="9" fillId="0" borderId="0" applyFont="0" applyFill="0" applyBorder="0" applyAlignment="0" applyProtection="0"/>
    <xf numFmtId="9" fontId="9"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3" fillId="0" borderId="0" applyFont="0" applyFill="0" applyBorder="0" applyAlignment="0" applyProtection="0"/>
    <xf numFmtId="0" fontId="16" fillId="0" borderId="0" applyNumberFormat="0" applyFill="0" applyBorder="0" applyAlignment="0" applyProtection="0"/>
    <xf numFmtId="2" fontId="38" fillId="0" borderId="0" applyFill="0" applyBorder="0" applyProtection="0">
      <alignment horizontal="center" vertical="center" wrapText="1"/>
    </xf>
  </cellStyleXfs>
  <cellXfs count="366">
    <xf numFmtId="0" fontId="0" fillId="0" borderId="0" xfId="0"/>
    <xf numFmtId="0" fontId="0" fillId="0" borderId="0" xfId="0" applyProtection="1">
      <protection locked="0"/>
    </xf>
    <xf numFmtId="164" fontId="15" fillId="0" borderId="0" xfId="4" applyNumberFormat="1" applyFont="1" applyFill="1" applyBorder="1" applyAlignment="1" applyProtection="1">
      <protection locked="0"/>
    </xf>
    <xf numFmtId="0" fontId="0" fillId="0" borderId="0" xfId="0" applyAlignment="1">
      <alignment wrapText="1"/>
    </xf>
    <xf numFmtId="0" fontId="17" fillId="0" borderId="0" xfId="0" applyFont="1" applyProtection="1">
      <protection locked="0"/>
    </xf>
    <xf numFmtId="0" fontId="15" fillId="0" borderId="0" xfId="0" applyFont="1" applyAlignment="1" applyProtection="1">
      <alignment horizontal="right"/>
      <protection locked="0"/>
    </xf>
    <xf numFmtId="0" fontId="13" fillId="0" borderId="0" xfId="0" applyFont="1" applyProtection="1">
      <protection locked="0"/>
    </xf>
    <xf numFmtId="49" fontId="0" fillId="0" borderId="0" xfId="0" applyNumberFormat="1" applyProtection="1">
      <protection locked="0"/>
    </xf>
    <xf numFmtId="0" fontId="19" fillId="0" borderId="0" xfId="0" applyFont="1" applyProtection="1">
      <protection locked="0"/>
    </xf>
    <xf numFmtId="0" fontId="15" fillId="0" borderId="0" xfId="0" applyFont="1" applyAlignment="1" applyProtection="1">
      <alignment horizontal="left"/>
      <protection locked="0"/>
    </xf>
    <xf numFmtId="164" fontId="11" fillId="0" borderId="5" xfId="0" applyNumberFormat="1" applyFont="1" applyBorder="1" applyAlignment="1" applyProtection="1">
      <alignment horizontal="center"/>
      <protection locked="0"/>
    </xf>
    <xf numFmtId="0" fontId="25" fillId="0" borderId="0" xfId="0" applyFont="1"/>
    <xf numFmtId="165" fontId="10" fillId="0" borderId="0" xfId="1" applyNumberFormat="1" applyFont="1" applyFill="1" applyBorder="1" applyProtection="1"/>
    <xf numFmtId="165" fontId="11" fillId="0" borderId="23" xfId="0" applyNumberFormat="1" applyFont="1" applyBorder="1" applyAlignment="1" applyProtection="1">
      <alignment horizontal="center"/>
      <protection locked="0"/>
    </xf>
    <xf numFmtId="0" fontId="12" fillId="0" borderId="0" xfId="0" applyFont="1"/>
    <xf numFmtId="0" fontId="26" fillId="0" borderId="0" xfId="0" applyFont="1" applyAlignment="1">
      <alignment horizontal="justify" vertical="center"/>
    </xf>
    <xf numFmtId="0" fontId="27" fillId="0" borderId="0" xfId="0" applyFont="1" applyAlignment="1">
      <alignment horizontal="justify" vertical="center"/>
    </xf>
    <xf numFmtId="49" fontId="0" fillId="0" borderId="0" xfId="0" applyNumberFormat="1"/>
    <xf numFmtId="49" fontId="12" fillId="0" borderId="0" xfId="0" applyNumberFormat="1" applyFont="1"/>
    <xf numFmtId="0" fontId="0" fillId="0" borderId="5" xfId="0" applyBorder="1" applyProtection="1">
      <protection locked="0"/>
    </xf>
    <xf numFmtId="0" fontId="11" fillId="0" borderId="0" xfId="0" applyFont="1" applyAlignment="1">
      <alignment horizontal="justify" vertical="center"/>
    </xf>
    <xf numFmtId="0" fontId="23" fillId="0" borderId="34"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40" xfId="0" applyFont="1" applyBorder="1" applyAlignment="1">
      <alignment horizontal="center" vertical="center" shrinkToFit="1"/>
    </xf>
    <xf numFmtId="0" fontId="17" fillId="0" borderId="0" xfId="0" applyFont="1" applyAlignment="1">
      <alignment horizontal="left" vertical="center"/>
    </xf>
    <xf numFmtId="0" fontId="11" fillId="0" borderId="9" xfId="0" applyFont="1" applyBorder="1" applyAlignment="1" applyProtection="1">
      <alignment horizontal="center"/>
      <protection locked="0"/>
    </xf>
    <xf numFmtId="0" fontId="0" fillId="0" borderId="0" xfId="0" quotePrefix="1"/>
    <xf numFmtId="44" fontId="23" fillId="0" borderId="35" xfId="0" applyNumberFormat="1" applyFont="1" applyBorder="1" applyAlignment="1">
      <alignment horizontal="center" vertical="center" shrinkToFit="1"/>
    </xf>
    <xf numFmtId="44" fontId="23" fillId="0" borderId="36" xfId="0" applyNumberFormat="1" applyFont="1" applyBorder="1" applyAlignment="1">
      <alignment horizontal="center" vertical="center" shrinkToFit="1"/>
    </xf>
    <xf numFmtId="44" fontId="23" fillId="0" borderId="38" xfId="0" applyNumberFormat="1" applyFont="1" applyBorder="1" applyAlignment="1">
      <alignment horizontal="center" vertical="center" shrinkToFit="1"/>
    </xf>
    <xf numFmtId="44" fontId="23" fillId="0" borderId="39" xfId="0" applyNumberFormat="1" applyFont="1" applyBorder="1" applyAlignment="1">
      <alignment horizontal="center" vertical="center" shrinkToFit="1"/>
    </xf>
    <xf numFmtId="44" fontId="23" fillId="0" borderId="41" xfId="0" applyNumberFormat="1" applyFont="1" applyBorder="1" applyAlignment="1">
      <alignment horizontal="center" vertical="center" shrinkToFit="1"/>
    </xf>
    <xf numFmtId="44" fontId="23" fillId="0" borderId="42" xfId="0" applyNumberFormat="1" applyFont="1" applyBorder="1" applyAlignment="1">
      <alignment horizontal="center" vertical="center" shrinkToFit="1"/>
    </xf>
    <xf numFmtId="0" fontId="0" fillId="0" borderId="0" xfId="0" applyAlignment="1">
      <alignment horizontal="center"/>
    </xf>
    <xf numFmtId="0" fontId="0" fillId="0" borderId="0" xfId="0" applyAlignment="1">
      <alignment horizontal="center" shrinkToFit="1"/>
    </xf>
    <xf numFmtId="0" fontId="10" fillId="0" borderId="23" xfId="0" applyFont="1" applyBorder="1" applyAlignment="1" applyProtection="1">
      <alignment shrinkToFit="1"/>
      <protection locked="0"/>
    </xf>
    <xf numFmtId="0" fontId="10" fillId="0" borderId="20" xfId="0" applyFont="1" applyBorder="1" applyAlignment="1" applyProtection="1">
      <alignment shrinkToFit="1"/>
      <protection locked="0"/>
    </xf>
    <xf numFmtId="0" fontId="10" fillId="0" borderId="21" xfId="0" applyFont="1" applyBorder="1" applyAlignment="1" applyProtection="1">
      <alignment shrinkToFit="1"/>
      <protection locked="0"/>
    </xf>
    <xf numFmtId="0" fontId="10" fillId="0" borderId="0" xfId="0" applyFont="1"/>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165" fontId="10" fillId="0" borderId="4" xfId="0" applyNumberFormat="1" applyFont="1" applyBorder="1" applyAlignment="1">
      <alignment horizontal="center" vertical="center"/>
    </xf>
    <xf numFmtId="165" fontId="10" fillId="0" borderId="0" xfId="0" applyNumberFormat="1" applyFont="1"/>
    <xf numFmtId="0" fontId="10" fillId="0" borderId="0" xfId="0" applyFont="1" applyAlignment="1">
      <alignment horizontal="center" vertical="center"/>
    </xf>
    <xf numFmtId="0" fontId="11" fillId="0" borderId="0" xfId="0" applyFont="1" applyAlignment="1">
      <alignment horizontal="center" vertical="center"/>
    </xf>
    <xf numFmtId="165" fontId="10" fillId="0" borderId="0" xfId="0" applyNumberFormat="1" applyFont="1" applyAlignment="1">
      <alignment horizontal="center" vertical="center"/>
    </xf>
    <xf numFmtId="0" fontId="11" fillId="0" borderId="0" xfId="0" applyFont="1" applyAlignment="1">
      <alignment horizontal="right"/>
    </xf>
    <xf numFmtId="10" fontId="10" fillId="3" borderId="27" xfId="2" applyNumberFormat="1" applyFont="1" applyFill="1" applyBorder="1" applyAlignment="1" applyProtection="1">
      <alignment horizontal="center" shrinkToFit="1"/>
    </xf>
    <xf numFmtId="10" fontId="10" fillId="3" borderId="16" xfId="2" applyNumberFormat="1" applyFont="1" applyFill="1" applyBorder="1" applyAlignment="1" applyProtection="1">
      <alignment horizontal="center" shrinkToFit="1"/>
    </xf>
    <xf numFmtId="44" fontId="10" fillId="3" borderId="8" xfId="1" applyFont="1" applyFill="1" applyBorder="1" applyAlignment="1" applyProtection="1">
      <alignment shrinkToFit="1"/>
    </xf>
    <xf numFmtId="44" fontId="11" fillId="5" borderId="16" xfId="0" applyNumberFormat="1" applyFont="1" applyFill="1" applyBorder="1" applyAlignment="1">
      <alignment shrinkToFit="1"/>
    </xf>
    <xf numFmtId="10" fontId="10" fillId="3" borderId="3" xfId="2" applyNumberFormat="1" applyFont="1" applyFill="1" applyBorder="1" applyAlignment="1" applyProtection="1">
      <alignment horizontal="center" shrinkToFit="1"/>
    </xf>
    <xf numFmtId="10" fontId="10" fillId="3" borderId="5" xfId="2" applyNumberFormat="1" applyFont="1" applyFill="1" applyBorder="1" applyAlignment="1" applyProtection="1">
      <alignment horizontal="center" shrinkToFit="1"/>
    </xf>
    <xf numFmtId="44" fontId="10" fillId="3" borderId="5" xfId="1" applyFont="1" applyFill="1" applyBorder="1" applyAlignment="1" applyProtection="1">
      <alignment shrinkToFit="1"/>
    </xf>
    <xf numFmtId="44" fontId="11" fillId="5" borderId="5" xfId="0" applyNumberFormat="1" applyFont="1" applyFill="1" applyBorder="1" applyAlignment="1">
      <alignment shrinkToFit="1"/>
    </xf>
    <xf numFmtId="10" fontId="10" fillId="3" borderId="28" xfId="2" applyNumberFormat="1" applyFont="1" applyFill="1" applyBorder="1" applyAlignment="1" applyProtection="1">
      <alignment horizontal="center" shrinkToFit="1"/>
    </xf>
    <xf numFmtId="10" fontId="10" fillId="3" borderId="9" xfId="2" applyNumberFormat="1" applyFont="1" applyFill="1" applyBorder="1" applyAlignment="1" applyProtection="1">
      <alignment horizontal="center" shrinkToFit="1"/>
    </xf>
    <xf numFmtId="44" fontId="10" fillId="3" borderId="9" xfId="1" applyFont="1" applyFill="1" applyBorder="1" applyAlignment="1" applyProtection="1">
      <alignment shrinkToFit="1"/>
    </xf>
    <xf numFmtId="44" fontId="11" fillId="5" borderId="9" xfId="0" applyNumberFormat="1" applyFont="1" applyFill="1" applyBorder="1" applyAlignment="1">
      <alignment shrinkToFit="1"/>
    </xf>
    <xf numFmtId="44" fontId="10" fillId="3" borderId="16" xfId="1" applyFont="1" applyFill="1" applyBorder="1" applyAlignment="1" applyProtection="1">
      <alignment shrinkToFit="1"/>
    </xf>
    <xf numFmtId="10" fontId="10" fillId="0" borderId="0" xfId="4" applyNumberFormat="1" applyFont="1" applyFill="1" applyBorder="1" applyProtection="1"/>
    <xf numFmtId="44" fontId="10" fillId="0" borderId="0" xfId="1" applyFont="1" applyFill="1" applyBorder="1" applyProtection="1"/>
    <xf numFmtId="164" fontId="10" fillId="0" borderId="0" xfId="4" applyNumberFormat="1" applyFont="1" applyFill="1" applyBorder="1" applyProtection="1"/>
    <xf numFmtId="44" fontId="11" fillId="0" borderId="0" xfId="0" applyNumberFormat="1" applyFont="1"/>
    <xf numFmtId="37" fontId="10" fillId="0" borderId="0" xfId="0" applyNumberFormat="1" applyFont="1"/>
    <xf numFmtId="0" fontId="11" fillId="0" borderId="0" xfId="0" applyFont="1" applyAlignment="1">
      <alignment horizontal="center"/>
    </xf>
    <xf numFmtId="165" fontId="11" fillId="0" borderId="0" xfId="0" applyNumberFormat="1" applyFont="1" applyAlignment="1">
      <alignment horizontal="center"/>
    </xf>
    <xf numFmtId="0" fontId="14" fillId="0" borderId="0" xfId="0" applyFont="1" applyAlignment="1">
      <alignment horizontal="right" vertical="center"/>
    </xf>
    <xf numFmtId="165" fontId="11" fillId="0" borderId="21" xfId="0" applyNumberFormat="1" applyFont="1" applyBorder="1" applyAlignment="1">
      <alignment horizontal="center"/>
    </xf>
    <xf numFmtId="165" fontId="11" fillId="0" borderId="5" xfId="0" applyNumberFormat="1" applyFont="1" applyBorder="1" applyAlignment="1">
      <alignment horizontal="center" wrapText="1"/>
    </xf>
    <xf numFmtId="165" fontId="10" fillId="0" borderId="0" xfId="0" applyNumberFormat="1" applyFont="1" applyAlignment="1">
      <alignment wrapText="1"/>
    </xf>
    <xf numFmtId="0" fontId="10" fillId="0" borderId="0" xfId="0" applyFont="1" applyAlignment="1">
      <alignment horizontal="right"/>
    </xf>
    <xf numFmtId="165" fontId="10" fillId="0" borderId="0" xfId="1" applyNumberFormat="1" applyFont="1" applyBorder="1" applyProtection="1"/>
    <xf numFmtId="44" fontId="10" fillId="0" borderId="0" xfId="1" applyFont="1" applyBorder="1" applyProtection="1"/>
    <xf numFmtId="10" fontId="10" fillId="3" borderId="5" xfId="1" applyNumberFormat="1" applyFont="1" applyFill="1" applyBorder="1" applyAlignment="1" applyProtection="1">
      <alignment horizontal="center" vertical="center"/>
    </xf>
    <xf numFmtId="10" fontId="10" fillId="3" borderId="6" xfId="1" applyNumberFormat="1" applyFont="1" applyFill="1" applyBorder="1" applyAlignment="1" applyProtection="1">
      <alignment horizontal="center" vertical="center"/>
    </xf>
    <xf numFmtId="44" fontId="10" fillId="0" borderId="16" xfId="0" applyNumberFormat="1" applyFont="1" applyBorder="1" applyAlignment="1" applyProtection="1">
      <alignment horizontal="center" shrinkToFit="1"/>
      <protection locked="0"/>
    </xf>
    <xf numFmtId="10" fontId="10" fillId="6" borderId="16" xfId="2" applyNumberFormat="1" applyFont="1" applyFill="1" applyBorder="1" applyAlignment="1" applyProtection="1">
      <alignment shrinkToFit="1"/>
    </xf>
    <xf numFmtId="44" fontId="10" fillId="0" borderId="5" xfId="0" applyNumberFormat="1" applyFont="1" applyBorder="1" applyAlignment="1" applyProtection="1">
      <alignment horizontal="center" shrinkToFit="1"/>
      <protection locked="0"/>
    </xf>
    <xf numFmtId="10" fontId="10" fillId="6" borderId="5" xfId="2" applyNumberFormat="1" applyFont="1" applyFill="1" applyBorder="1" applyAlignment="1" applyProtection="1">
      <alignment shrinkToFit="1"/>
    </xf>
    <xf numFmtId="44" fontId="10" fillId="0" borderId="9" xfId="0" applyNumberFormat="1" applyFont="1" applyBorder="1" applyAlignment="1" applyProtection="1">
      <alignment horizontal="center" shrinkToFit="1"/>
      <protection locked="0"/>
    </xf>
    <xf numFmtId="10" fontId="10" fillId="6" borderId="9" xfId="2" applyNumberFormat="1" applyFont="1" applyFill="1" applyBorder="1" applyAlignment="1" applyProtection="1">
      <alignment shrinkToFit="1"/>
    </xf>
    <xf numFmtId="0" fontId="31" fillId="0" borderId="0" xfId="0" applyFont="1"/>
    <xf numFmtId="49" fontId="31" fillId="0" borderId="0" xfId="0" applyNumberFormat="1" applyFont="1" applyAlignment="1">
      <alignment horizontal="center" vertical="center"/>
    </xf>
    <xf numFmtId="165" fontId="11" fillId="6" borderId="21" xfId="0" applyNumberFormat="1" applyFont="1" applyFill="1" applyBorder="1" applyAlignment="1">
      <alignment horizontal="center" wrapText="1"/>
    </xf>
    <xf numFmtId="165" fontId="11" fillId="0" borderId="21" xfId="0" applyNumberFormat="1" applyFont="1" applyBorder="1" applyAlignment="1" applyProtection="1">
      <alignment horizontal="center" wrapText="1"/>
      <protection locked="0"/>
    </xf>
    <xf numFmtId="0" fontId="10" fillId="0" borderId="0" xfId="0" applyFont="1" applyAlignment="1">
      <alignment shrinkToFit="1"/>
    </xf>
    <xf numFmtId="0" fontId="32" fillId="0" borderId="0" xfId="0" applyFont="1" applyAlignment="1">
      <alignment shrinkToFit="1"/>
    </xf>
    <xf numFmtId="0" fontId="34" fillId="0" borderId="0" xfId="6" applyFont="1" applyFill="1" applyBorder="1" applyAlignment="1" applyProtection="1">
      <alignment horizontal="center" vertical="center" wrapText="1" shrinkToFit="1"/>
    </xf>
    <xf numFmtId="10" fontId="10" fillId="3" borderId="44" xfId="2" applyNumberFormat="1" applyFont="1" applyFill="1" applyBorder="1" applyAlignment="1" applyProtection="1">
      <alignment horizontal="center" shrinkToFit="1"/>
    </xf>
    <xf numFmtId="44" fontId="10" fillId="3" borderId="44" xfId="1" applyFont="1" applyFill="1" applyBorder="1" applyAlignment="1" applyProtection="1">
      <alignment shrinkToFit="1"/>
    </xf>
    <xf numFmtId="44" fontId="11" fillId="5" borderId="44" xfId="0" applyNumberFormat="1" applyFont="1" applyFill="1" applyBorder="1" applyAlignment="1">
      <alignment shrinkToFit="1"/>
    </xf>
    <xf numFmtId="44" fontId="11" fillId="5" borderId="15" xfId="0" applyNumberFormat="1" applyFont="1" applyFill="1" applyBorder="1" applyAlignment="1">
      <alignment shrinkToFit="1"/>
    </xf>
    <xf numFmtId="44" fontId="11" fillId="5" borderId="22" xfId="0" applyNumberFormat="1" applyFont="1" applyFill="1" applyBorder="1" applyAlignment="1">
      <alignment shrinkToFit="1"/>
    </xf>
    <xf numFmtId="44" fontId="11" fillId="5" borderId="10" xfId="0" applyNumberFormat="1" applyFont="1" applyFill="1" applyBorder="1" applyAlignment="1">
      <alignment shrinkToFit="1"/>
    </xf>
    <xf numFmtId="0" fontId="36" fillId="0" borderId="0" xfId="0" applyFont="1" applyAlignment="1">
      <alignment wrapText="1"/>
    </xf>
    <xf numFmtId="10" fontId="11" fillId="0" borderId="5" xfId="0" applyNumberFormat="1" applyFont="1" applyBorder="1" applyAlignment="1" applyProtection="1">
      <alignment horizontal="center"/>
      <protection locked="0"/>
    </xf>
    <xf numFmtId="10" fontId="11" fillId="6" borderId="5" xfId="0" applyNumberFormat="1" applyFont="1" applyFill="1" applyBorder="1" applyAlignment="1">
      <alignment horizontal="center"/>
    </xf>
    <xf numFmtId="0" fontId="8" fillId="0" borderId="0" xfId="0" applyFont="1" applyAlignment="1">
      <alignment wrapText="1"/>
    </xf>
    <xf numFmtId="1" fontId="11" fillId="0" borderId="0" xfId="0" applyNumberFormat="1" applyFont="1" applyAlignment="1">
      <alignment horizontal="center" vertical="center"/>
    </xf>
    <xf numFmtId="0" fontId="30" fillId="0" borderId="0" xfId="0" applyFont="1" applyAlignment="1">
      <alignment horizontal="center"/>
    </xf>
    <xf numFmtId="1" fontId="10" fillId="0" borderId="0" xfId="0" applyNumberFormat="1" applyFont="1" applyAlignment="1">
      <alignment horizontal="center" vertical="center"/>
    </xf>
    <xf numFmtId="0" fontId="0" fillId="0" borderId="5" xfId="0" applyBorder="1" applyAlignment="1">
      <alignment horizontal="center"/>
    </xf>
    <xf numFmtId="44" fontId="0" fillId="0" borderId="5" xfId="0" applyNumberFormat="1" applyBorder="1"/>
    <xf numFmtId="0" fontId="18" fillId="0" borderId="5" xfId="0"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30" fillId="0" borderId="0" xfId="0" applyFont="1" applyAlignment="1">
      <alignment horizontal="center" vertical="center"/>
    </xf>
    <xf numFmtId="0" fontId="42" fillId="0" borderId="0" xfId="0" applyFont="1"/>
    <xf numFmtId="0" fontId="10" fillId="8" borderId="22" xfId="0" applyFont="1" applyFill="1" applyBorder="1" applyAlignment="1">
      <alignment horizontal="center" vertical="center"/>
    </xf>
    <xf numFmtId="44" fontId="10" fillId="7" borderId="22" xfId="0" applyNumberFormat="1" applyFont="1" applyFill="1" applyBorder="1" applyAlignment="1" applyProtection="1">
      <alignment horizontal="center" vertical="center"/>
      <protection locked="0"/>
    </xf>
    <xf numFmtId="44" fontId="10" fillId="7" borderId="22" xfId="0" applyNumberFormat="1" applyFont="1" applyFill="1" applyBorder="1" applyProtection="1">
      <protection locked="0"/>
    </xf>
    <xf numFmtId="44" fontId="10" fillId="7" borderId="10" xfId="0" applyNumberFormat="1" applyFont="1" applyFill="1" applyBorder="1" applyProtection="1">
      <protection locked="0"/>
    </xf>
    <xf numFmtId="0" fontId="11" fillId="0" borderId="22" xfId="0" applyFont="1" applyBorder="1" applyAlignment="1">
      <alignment horizontal="center" vertical="center" wrapText="1"/>
    </xf>
    <xf numFmtId="0" fontId="0" fillId="0" borderId="5" xfId="0" applyBorder="1" applyAlignment="1">
      <alignment horizontal="center" vertical="center"/>
    </xf>
    <xf numFmtId="0" fontId="18" fillId="0" borderId="5" xfId="0" applyFont="1" applyBorder="1" applyAlignment="1">
      <alignment horizontal="center" vertical="center"/>
    </xf>
    <xf numFmtId="0" fontId="0" fillId="0" borderId="5" xfId="0" applyBorder="1"/>
    <xf numFmtId="0" fontId="42" fillId="0" borderId="0" xfId="0" applyFont="1" applyAlignment="1">
      <alignment shrinkToFit="1"/>
    </xf>
    <xf numFmtId="0" fontId="0" fillId="0" borderId="0" xfId="0" applyAlignment="1">
      <alignment horizontal="right"/>
    </xf>
    <xf numFmtId="0" fontId="16" fillId="0" borderId="0" xfId="6" applyAlignment="1" applyProtection="1"/>
    <xf numFmtId="0" fontId="24" fillId="0" borderId="0" xfId="0" applyFont="1"/>
    <xf numFmtId="0" fontId="18" fillId="0" borderId="0" xfId="0" applyFont="1"/>
    <xf numFmtId="0" fontId="0" fillId="0" borderId="0" xfId="0" applyAlignment="1">
      <alignment vertical="center"/>
    </xf>
    <xf numFmtId="0" fontId="43" fillId="0" borderId="14" xfId="0" applyFont="1" applyBorder="1"/>
    <xf numFmtId="0" fontId="0" fillId="0" borderId="19" xfId="0" applyBorder="1"/>
    <xf numFmtId="0" fontId="0" fillId="0" borderId="54" xfId="0" applyBorder="1"/>
    <xf numFmtId="0" fontId="11" fillId="0" borderId="0" xfId="0" applyFont="1"/>
    <xf numFmtId="0" fontId="11" fillId="0" borderId="11" xfId="0" applyFont="1" applyBorder="1"/>
    <xf numFmtId="0" fontId="21" fillId="0" borderId="0" xfId="0" applyFont="1"/>
    <xf numFmtId="0" fontId="21" fillId="0" borderId="31" xfId="0" applyFont="1" applyBorder="1"/>
    <xf numFmtId="0" fontId="15" fillId="0" borderId="5" xfId="0" applyFont="1" applyBorder="1"/>
    <xf numFmtId="0" fontId="12" fillId="0" borderId="5" xfId="0" applyFont="1" applyBorder="1" applyAlignment="1">
      <alignment horizontal="center"/>
    </xf>
    <xf numFmtId="0" fontId="12" fillId="0" borderId="57" xfId="0" applyFont="1" applyBorder="1"/>
    <xf numFmtId="0" fontId="12" fillId="0" borderId="30" xfId="0" applyFont="1" applyBorder="1"/>
    <xf numFmtId="0" fontId="33" fillId="0" borderId="58" xfId="0" applyFont="1" applyBorder="1" applyAlignment="1">
      <alignment vertical="top"/>
    </xf>
    <xf numFmtId="0" fontId="21" fillId="0" borderId="7" xfId="0" applyFont="1" applyBorder="1" applyAlignment="1">
      <alignment vertical="top" wrapText="1"/>
    </xf>
    <xf numFmtId="0" fontId="21" fillId="0" borderId="59" xfId="0" applyFont="1" applyBorder="1" applyAlignment="1">
      <alignment vertical="top" wrapText="1"/>
    </xf>
    <xf numFmtId="0" fontId="12" fillId="2" borderId="30" xfId="0" applyFont="1" applyFill="1" applyBorder="1" applyProtection="1">
      <protection locked="0"/>
    </xf>
    <xf numFmtId="0" fontId="12" fillId="2" borderId="6" xfId="0" applyFont="1" applyFill="1" applyBorder="1" applyProtection="1">
      <protection locked="0"/>
    </xf>
    <xf numFmtId="44" fontId="12" fillId="3" borderId="5" xfId="1" applyFont="1" applyFill="1" applyBorder="1" applyAlignment="1">
      <alignment horizontal="right"/>
    </xf>
    <xf numFmtId="44" fontId="12" fillId="0" borderId="0" xfId="1" applyFont="1" applyFill="1" applyBorder="1" applyAlignment="1">
      <alignment horizontal="center"/>
    </xf>
    <xf numFmtId="44" fontId="12" fillId="0" borderId="0" xfId="1" applyFont="1" applyFill="1" applyBorder="1" applyAlignment="1">
      <alignment horizontal="right"/>
    </xf>
    <xf numFmtId="0" fontId="12" fillId="9" borderId="0" xfId="0" applyFont="1" applyFill="1"/>
    <xf numFmtId="0" fontId="0" fillId="9" borderId="0" xfId="0" applyFill="1"/>
    <xf numFmtId="0" fontId="23" fillId="0" borderId="0" xfId="6" applyFont="1" applyAlignment="1" applyProtection="1"/>
    <xf numFmtId="39" fontId="12" fillId="0" borderId="0" xfId="1" applyNumberFormat="1" applyFont="1" applyFill="1" applyBorder="1" applyAlignment="1">
      <alignment horizontal="right"/>
    </xf>
    <xf numFmtId="39" fontId="12" fillId="0" borderId="3" xfId="1" applyNumberFormat="1" applyFont="1" applyFill="1" applyBorder="1" applyAlignment="1">
      <alignment horizontal="right"/>
    </xf>
    <xf numFmtId="164" fontId="12" fillId="3" borderId="5" xfId="2" applyNumberFormat="1" applyFont="1" applyFill="1" applyBorder="1" applyAlignment="1">
      <alignment horizontal="right" shrinkToFit="1"/>
    </xf>
    <xf numFmtId="0" fontId="23" fillId="0" borderId="0" xfId="0" applyFont="1"/>
    <xf numFmtId="0" fontId="16" fillId="0" borderId="0" xfId="6" quotePrefix="1" applyAlignment="1" applyProtection="1"/>
    <xf numFmtId="0" fontId="37" fillId="0" borderId="0" xfId="6" applyFont="1" applyAlignment="1" applyProtection="1"/>
    <xf numFmtId="0" fontId="37" fillId="0" borderId="0" xfId="6" applyFont="1" applyBorder="1" applyAlignment="1" applyProtection="1">
      <alignment horizontal="center" vertical="center" wrapText="1"/>
    </xf>
    <xf numFmtId="0" fontId="35" fillId="0" borderId="0" xfId="6" applyFont="1" applyBorder="1" applyAlignment="1" applyProtection="1">
      <alignment horizontal="center" vertical="center" wrapText="1"/>
    </xf>
    <xf numFmtId="0" fontId="37" fillId="0" borderId="0" xfId="6" applyFont="1" applyBorder="1" applyAlignment="1" applyProtection="1">
      <alignment horizontal="center" vertical="center" wrapText="1" shrinkToFit="1"/>
    </xf>
    <xf numFmtId="0" fontId="11" fillId="7" borderId="5" xfId="6" applyFont="1" applyFill="1" applyBorder="1" applyAlignment="1" applyProtection="1">
      <alignment horizontal="center" vertical="center" wrapText="1" shrinkToFit="1"/>
    </xf>
    <xf numFmtId="0" fontId="37" fillId="0" borderId="63" xfId="6" applyFont="1" applyBorder="1" applyAlignment="1" applyProtection="1">
      <alignment horizontal="left" vertical="center" wrapText="1"/>
    </xf>
    <xf numFmtId="0" fontId="37" fillId="0" borderId="63" xfId="6" applyFont="1" applyBorder="1" applyAlignment="1" applyProtection="1">
      <alignment horizontal="left" vertical="center" wrapText="1" shrinkToFit="1"/>
    </xf>
    <xf numFmtId="0" fontId="37" fillId="0" borderId="0" xfId="6" applyFont="1" applyBorder="1" applyAlignment="1" applyProtection="1">
      <alignment horizontal="center" vertical="center" shrinkToFit="1"/>
    </xf>
    <xf numFmtId="0" fontId="37" fillId="0" borderId="63" xfId="6" applyFont="1" applyBorder="1" applyAlignment="1" applyProtection="1">
      <alignment horizontal="left" vertical="center" shrinkToFit="1"/>
    </xf>
    <xf numFmtId="0" fontId="37" fillId="0" borderId="63" xfId="6" applyFont="1" applyBorder="1" applyAlignment="1" applyProtection="1">
      <alignment horizontal="center" vertical="center" shrinkToFit="1"/>
    </xf>
    <xf numFmtId="0" fontId="35" fillId="0" borderId="0" xfId="6" applyFont="1" applyBorder="1" applyAlignment="1" applyProtection="1">
      <alignment horizontal="center" vertical="center" shrinkToFit="1"/>
    </xf>
    <xf numFmtId="0" fontId="11" fillId="7" borderId="66" xfId="6" applyFont="1" applyFill="1" applyBorder="1" applyAlignment="1" applyProtection="1">
      <alignment horizontal="center" vertical="center" wrapText="1" shrinkToFit="1"/>
    </xf>
    <xf numFmtId="0" fontId="11" fillId="6" borderId="67" xfId="6" applyFont="1" applyFill="1" applyBorder="1" applyAlignment="1" applyProtection="1">
      <alignment horizontal="center" vertical="center" wrapText="1" shrinkToFit="1"/>
    </xf>
    <xf numFmtId="0" fontId="11" fillId="0" borderId="68" xfId="6" applyFont="1" applyBorder="1" applyAlignment="1" applyProtection="1">
      <alignment horizontal="center" vertical="center" wrapText="1" shrinkToFit="1"/>
    </xf>
    <xf numFmtId="0" fontId="37" fillId="0" borderId="61" xfId="6" applyFont="1" applyBorder="1" applyAlignment="1" applyProtection="1"/>
    <xf numFmtId="44" fontId="10" fillId="3" borderId="53" xfId="2" applyNumberFormat="1" applyFont="1" applyFill="1" applyBorder="1" applyAlignment="1" applyProtection="1">
      <alignment horizontal="center" shrinkToFit="1"/>
    </xf>
    <xf numFmtId="44" fontId="10" fillId="3" borderId="5" xfId="2" applyNumberFormat="1" applyFont="1" applyFill="1" applyBorder="1" applyAlignment="1" applyProtection="1">
      <alignment horizontal="center" shrinkToFit="1"/>
    </xf>
    <xf numFmtId="44" fontId="10" fillId="3" borderId="9" xfId="2" applyNumberFormat="1" applyFont="1" applyFill="1" applyBorder="1" applyAlignment="1" applyProtection="1">
      <alignment horizontal="center" shrinkToFit="1"/>
    </xf>
    <xf numFmtId="44" fontId="10" fillId="3" borderId="51" xfId="2" applyNumberFormat="1" applyFont="1" applyFill="1" applyBorder="1" applyAlignment="1" applyProtection="1">
      <alignment horizontal="center" shrinkToFit="1"/>
    </xf>
    <xf numFmtId="0" fontId="37" fillId="0" borderId="0" xfId="6" applyFont="1" applyBorder="1" applyAlignment="1" applyProtection="1"/>
    <xf numFmtId="44" fontId="12" fillId="9" borderId="43" xfId="1" applyFont="1" applyFill="1" applyBorder="1" applyAlignment="1">
      <alignment horizontal="right"/>
    </xf>
    <xf numFmtId="0" fontId="7" fillId="0" borderId="0" xfId="0" applyFont="1" applyAlignment="1">
      <alignment wrapText="1"/>
    </xf>
    <xf numFmtId="0" fontId="33" fillId="0" borderId="0" xfId="0" applyFont="1" applyAlignment="1">
      <alignment wrapText="1"/>
    </xf>
    <xf numFmtId="0" fontId="7" fillId="0" borderId="0" xfId="0" applyFont="1" applyAlignment="1">
      <alignment vertical="center" wrapText="1"/>
    </xf>
    <xf numFmtId="0" fontId="44" fillId="0" borderId="0" xfId="6" applyFont="1" applyAlignment="1">
      <alignment wrapText="1"/>
    </xf>
    <xf numFmtId="0" fontId="21"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top" wrapText="1"/>
    </xf>
    <xf numFmtId="0" fontId="37" fillId="0" borderId="0" xfId="6" applyFont="1" applyAlignment="1">
      <alignment vertical="center" wrapText="1"/>
    </xf>
    <xf numFmtId="0" fontId="33" fillId="0" borderId="0" xfId="0" applyFont="1" applyAlignment="1">
      <alignment vertical="center" wrapText="1"/>
    </xf>
    <xf numFmtId="0" fontId="33" fillId="0" borderId="0" xfId="0" applyFont="1" applyAlignment="1">
      <alignment horizontal="left" vertical="center" wrapText="1"/>
    </xf>
    <xf numFmtId="0" fontId="46" fillId="0" borderId="0" xfId="0" applyFont="1" applyAlignment="1">
      <alignment horizontal="center" wrapText="1"/>
    </xf>
    <xf numFmtId="0" fontId="46" fillId="0" borderId="0" xfId="0" applyFont="1" applyAlignment="1">
      <alignment wrapText="1"/>
    </xf>
    <xf numFmtId="0" fontId="33" fillId="0" borderId="0" xfId="0" applyFont="1" applyAlignment="1">
      <alignment horizontal="center" vertical="center"/>
    </xf>
    <xf numFmtId="0" fontId="35" fillId="0" borderId="0" xfId="0" applyFont="1" applyAlignment="1">
      <alignment horizontal="center" vertical="center" shrinkToFit="1"/>
    </xf>
    <xf numFmtId="0" fontId="35" fillId="0" borderId="76" xfId="0" applyFont="1" applyBorder="1" applyAlignment="1">
      <alignment horizontal="center" vertical="center" shrinkToFit="1"/>
    </xf>
    <xf numFmtId="9" fontId="11" fillId="7" borderId="5" xfId="2" applyFont="1" applyFill="1" applyBorder="1" applyAlignment="1" applyProtection="1">
      <alignment horizontal="center" vertical="center" wrapText="1" shrinkToFit="1"/>
      <protection locked="0"/>
    </xf>
    <xf numFmtId="0" fontId="11" fillId="7" borderId="5" xfId="6" applyFont="1" applyFill="1" applyBorder="1" applyAlignment="1" applyProtection="1">
      <alignment horizontal="center" vertical="center" wrapText="1" shrinkToFit="1"/>
      <protection locked="0"/>
    </xf>
    <xf numFmtId="0" fontId="5" fillId="0" borderId="0" xfId="0" applyFont="1" applyAlignment="1">
      <alignment horizontal="center"/>
    </xf>
    <xf numFmtId="0" fontId="5" fillId="0" borderId="0" xfId="0" applyFont="1" applyAlignment="1">
      <alignment horizontal="left" vertical="center"/>
    </xf>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74" xfId="0" applyFont="1" applyBorder="1"/>
    <xf numFmtId="0" fontId="5" fillId="0" borderId="75" xfId="0" applyFont="1" applyBorder="1" applyAlignment="1">
      <alignment horizontal="left"/>
    </xf>
    <xf numFmtId="0" fontId="5" fillId="0" borderId="75" xfId="0" applyFont="1" applyBorder="1"/>
    <xf numFmtId="0" fontId="5" fillId="0" borderId="75" xfId="0" applyFont="1" applyBorder="1" applyAlignment="1">
      <alignment horizontal="right"/>
    </xf>
    <xf numFmtId="0" fontId="5" fillId="0" borderId="72" xfId="0" applyFont="1" applyBorder="1"/>
    <xf numFmtId="0" fontId="37" fillId="0" borderId="63" xfId="6" applyFont="1" applyBorder="1" applyAlignment="1" applyProtection="1"/>
    <xf numFmtId="0" fontId="5" fillId="0" borderId="0" xfId="0" applyFont="1" applyAlignment="1">
      <alignment horizontal="center" vertical="center"/>
    </xf>
    <xf numFmtId="0" fontId="5" fillId="0" borderId="63" xfId="0" applyFont="1" applyBorder="1"/>
    <xf numFmtId="0" fontId="5" fillId="0" borderId="73" xfId="0" applyFont="1" applyBorder="1"/>
    <xf numFmtId="0" fontId="5" fillId="0" borderId="76" xfId="0" applyFont="1" applyBorder="1"/>
    <xf numFmtId="0" fontId="5" fillId="0" borderId="65" xfId="0" applyFont="1" applyBorder="1"/>
    <xf numFmtId="0" fontId="49" fillId="0" borderId="0" xfId="0" applyFont="1"/>
    <xf numFmtId="0" fontId="50" fillId="0" borderId="61" xfId="6" applyFont="1" applyBorder="1" applyAlignment="1" applyProtection="1">
      <alignment horizontal="left" vertical="center" shrinkToFit="1"/>
    </xf>
    <xf numFmtId="0" fontId="5" fillId="0" borderId="61" xfId="0" applyFont="1" applyBorder="1"/>
    <xf numFmtId="0" fontId="50" fillId="0" borderId="63" xfId="6" applyFont="1" applyBorder="1" applyAlignment="1" applyProtection="1">
      <alignment horizontal="left" vertical="center" shrinkToFit="1"/>
    </xf>
    <xf numFmtId="0" fontId="11" fillId="0" borderId="63" xfId="0" applyFont="1" applyBorder="1" applyAlignment="1">
      <alignment horizontal="left" vertical="center" wrapText="1"/>
    </xf>
    <xf numFmtId="0" fontId="44" fillId="0" borderId="63" xfId="6" applyFont="1" applyBorder="1" applyAlignment="1" applyProtection="1">
      <alignment horizontal="left" vertical="center" wrapText="1" shrinkToFit="1"/>
    </xf>
    <xf numFmtId="0" fontId="11" fillId="0" borderId="63" xfId="0" applyFont="1" applyBorder="1" applyAlignment="1">
      <alignment vertical="center" wrapText="1"/>
    </xf>
    <xf numFmtId="0" fontId="10" fillId="0" borderId="63" xfId="0" applyFont="1" applyBorder="1" applyAlignment="1">
      <alignment horizontal="center" vertical="center" wrapText="1"/>
    </xf>
    <xf numFmtId="0" fontId="5" fillId="0" borderId="76" xfId="0" applyFont="1" applyBorder="1" applyAlignment="1">
      <alignment horizontal="center" vertical="center"/>
    </xf>
    <xf numFmtId="0" fontId="10" fillId="0" borderId="0" xfId="0" applyFont="1" applyAlignment="1">
      <alignment horizontal="center" vertical="center" wrapText="1"/>
    </xf>
    <xf numFmtId="0" fontId="11" fillId="0" borderId="0" xfId="6" applyFont="1" applyFill="1" applyBorder="1" applyAlignment="1" applyProtection="1">
      <alignment horizontal="center" vertical="center" wrapText="1" shrinkToFit="1"/>
    </xf>
    <xf numFmtId="10" fontId="10" fillId="7" borderId="5" xfId="0" applyNumberFormat="1" applyFont="1" applyFill="1" applyBorder="1" applyAlignment="1" applyProtection="1">
      <alignment horizontal="center" vertical="center"/>
      <protection locked="0"/>
    </xf>
    <xf numFmtId="165" fontId="44" fillId="0" borderId="0" xfId="6" applyNumberFormat="1" applyFont="1" applyAlignment="1">
      <alignment horizontal="right" vertical="center"/>
    </xf>
    <xf numFmtId="165" fontId="11" fillId="0" borderId="0" xfId="0" applyNumberFormat="1" applyFont="1" applyAlignment="1">
      <alignment horizontal="right" vertical="center"/>
    </xf>
    <xf numFmtId="0" fontId="11" fillId="0" borderId="0" xfId="0" applyFont="1" applyAlignment="1">
      <alignment horizontal="right" vertical="center"/>
    </xf>
    <xf numFmtId="0" fontId="4" fillId="0" borderId="0" xfId="6" applyFont="1" applyFill="1" applyBorder="1" applyAlignment="1" applyProtection="1">
      <alignment horizontal="center" vertical="center" wrapText="1" shrinkToFit="1"/>
    </xf>
    <xf numFmtId="10" fontId="4" fillId="6" borderId="16" xfId="2" applyNumberFormat="1" applyFont="1" applyFill="1" applyBorder="1" applyAlignment="1" applyProtection="1">
      <alignment shrinkToFit="1"/>
    </xf>
    <xf numFmtId="10" fontId="4" fillId="6" borderId="5" xfId="2" applyNumberFormat="1" applyFont="1" applyFill="1" applyBorder="1" applyAlignment="1" applyProtection="1">
      <alignment shrinkToFit="1"/>
    </xf>
    <xf numFmtId="10" fontId="4" fillId="6" borderId="9" xfId="2" applyNumberFormat="1" applyFont="1" applyFill="1" applyBorder="1" applyAlignment="1" applyProtection="1">
      <alignment shrinkToFit="1"/>
    </xf>
    <xf numFmtId="44" fontId="4" fillId="4" borderId="9" xfId="3" applyFont="1" applyFill="1" applyBorder="1" applyAlignment="1" applyProtection="1">
      <alignment horizontal="center" shrinkToFit="1"/>
      <protection locked="0"/>
    </xf>
    <xf numFmtId="44" fontId="4" fillId="4" borderId="16" xfId="3" applyFont="1" applyFill="1" applyBorder="1" applyAlignment="1" applyProtection="1">
      <alignment horizontal="center" shrinkToFit="1"/>
      <protection locked="0"/>
    </xf>
    <xf numFmtId="44" fontId="4" fillId="4" borderId="5" xfId="3" applyFont="1" applyFill="1" applyBorder="1" applyAlignment="1" applyProtection="1">
      <alignment horizontal="center" shrinkToFit="1"/>
      <protection locked="0"/>
    </xf>
    <xf numFmtId="44" fontId="4" fillId="4" borderId="44" xfId="3" applyFont="1" applyFill="1" applyBorder="1" applyAlignment="1" applyProtection="1">
      <alignment horizontal="center" shrinkToFit="1"/>
      <protection locked="0"/>
    </xf>
    <xf numFmtId="10" fontId="4" fillId="6" borderId="44" xfId="2" applyNumberFormat="1" applyFont="1" applyFill="1" applyBorder="1" applyAlignment="1" applyProtection="1">
      <alignment shrinkToFit="1"/>
    </xf>
    <xf numFmtId="0" fontId="54" fillId="0" borderId="0" xfId="0" applyFont="1" applyAlignment="1">
      <alignment horizontal="center"/>
    </xf>
    <xf numFmtId="0" fontId="15"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justify" vertical="center"/>
    </xf>
    <xf numFmtId="0" fontId="54" fillId="0" borderId="0" xfId="0" applyFont="1"/>
    <xf numFmtId="0" fontId="11" fillId="0" borderId="0" xfId="0" applyFont="1" applyAlignment="1">
      <alignment horizontal="left" vertical="center"/>
    </xf>
    <xf numFmtId="0" fontId="11" fillId="0" borderId="0" xfId="0" applyFont="1" applyAlignment="1">
      <alignment horizontal="justify" vertical="center" shrinkToFit="1"/>
    </xf>
    <xf numFmtId="0" fontId="11" fillId="0" borderId="0" xfId="0" applyFont="1" applyAlignment="1">
      <alignment horizontal="left" vertical="center" shrinkToFit="1"/>
    </xf>
    <xf numFmtId="0" fontId="0" fillId="9" borderId="0" xfId="0" applyFill="1" applyAlignment="1">
      <alignment horizontal="center" vertical="center" wrapText="1"/>
    </xf>
    <xf numFmtId="44" fontId="0" fillId="0" borderId="0" xfId="0" applyNumberFormat="1"/>
    <xf numFmtId="0" fontId="23" fillId="0" borderId="34" xfId="0" applyFont="1" applyBorder="1" applyAlignment="1">
      <alignment horizontal="left" vertical="center" shrinkToFit="1"/>
    </xf>
    <xf numFmtId="0" fontId="23" fillId="0" borderId="37" xfId="0" applyFont="1" applyBorder="1" applyAlignment="1">
      <alignment horizontal="left" vertical="center" shrinkToFit="1"/>
    </xf>
    <xf numFmtId="0" fontId="23" fillId="0" borderId="40" xfId="0" applyFont="1" applyBorder="1" applyAlignment="1">
      <alignment horizontal="left" vertical="center" shrinkToFit="1"/>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36" fillId="0" borderId="0" xfId="0" applyFont="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left" wrapText="1"/>
    </xf>
    <xf numFmtId="0" fontId="0" fillId="0" borderId="0" xfId="0" applyAlignment="1">
      <alignment vertical="top" wrapText="1"/>
    </xf>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alignment vertical="top" wrapText="1"/>
    </xf>
    <xf numFmtId="0" fontId="7"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top" wrapText="1"/>
    </xf>
    <xf numFmtId="0" fontId="45" fillId="0" borderId="72" xfId="0" applyFont="1" applyBorder="1" applyAlignment="1">
      <alignment horizontal="left" vertical="center" wrapText="1"/>
    </xf>
    <xf numFmtId="0" fontId="23" fillId="0" borderId="72" xfId="0" applyFont="1" applyBorder="1" applyAlignment="1">
      <alignment horizontal="left" vertical="center" wrapText="1"/>
    </xf>
    <xf numFmtId="0" fontId="46" fillId="0" borderId="0" xfId="0" applyFont="1" applyAlignment="1">
      <alignment horizontal="center" wrapText="1"/>
    </xf>
    <xf numFmtId="0" fontId="22" fillId="0" borderId="0" xfId="0" applyFont="1" applyAlignment="1">
      <alignment horizontal="center" wrapText="1"/>
    </xf>
    <xf numFmtId="0" fontId="6" fillId="0" borderId="0" xfId="0" applyFont="1" applyAlignment="1">
      <alignment horizontal="left" vertical="top" wrapText="1"/>
    </xf>
    <xf numFmtId="0" fontId="11" fillId="0" borderId="60" xfId="0" applyFont="1" applyBorder="1" applyAlignment="1">
      <alignment horizontal="center" vertical="center"/>
    </xf>
    <xf numFmtId="0" fontId="0" fillId="0" borderId="62" xfId="0" applyBorder="1"/>
    <xf numFmtId="0" fontId="0" fillId="0" borderId="64" xfId="0" applyBorder="1"/>
    <xf numFmtId="0" fontId="33" fillId="0" borderId="0" xfId="0" applyFont="1" applyAlignment="1">
      <alignment wrapText="1"/>
    </xf>
    <xf numFmtId="0" fontId="37" fillId="0" borderId="63" xfId="6" applyFont="1" applyBorder="1" applyAlignment="1" applyProtection="1">
      <alignment horizontal="center" vertical="center" wrapText="1"/>
    </xf>
    <xf numFmtId="0" fontId="21" fillId="0" borderId="65" xfId="0" applyFont="1" applyBorder="1" applyAlignment="1">
      <alignment horizontal="center" vertical="center" wrapText="1"/>
    </xf>
    <xf numFmtId="0" fontId="21" fillId="0" borderId="62" xfId="0" applyFont="1" applyBorder="1"/>
    <xf numFmtId="0" fontId="21" fillId="0" borderId="64" xfId="0" applyFont="1" applyBorder="1"/>
    <xf numFmtId="0" fontId="33" fillId="0" borderId="0" xfId="0" applyFont="1" applyAlignment="1">
      <alignment horizontal="center" vertical="center"/>
    </xf>
    <xf numFmtId="0" fontId="11" fillId="0" borderId="74"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55" xfId="0" applyFont="1" applyBorder="1" applyAlignment="1">
      <alignment horizontal="center" vertical="top" wrapText="1"/>
    </xf>
    <xf numFmtId="0" fontId="11" fillId="0" borderId="56" xfId="0" applyFont="1" applyBorder="1" applyAlignment="1">
      <alignment horizontal="center" vertical="top" wrapText="1"/>
    </xf>
    <xf numFmtId="0" fontId="33" fillId="0" borderId="11" xfId="0" applyFont="1" applyBorder="1" applyAlignment="1">
      <alignment vertical="top" wrapText="1"/>
    </xf>
    <xf numFmtId="0" fontId="33" fillId="0" borderId="0" xfId="0" applyFont="1" applyAlignment="1">
      <alignment vertical="top" wrapText="1"/>
    </xf>
    <xf numFmtId="0" fontId="33" fillId="0" borderId="31" xfId="0" applyFont="1" applyBorder="1" applyAlignment="1">
      <alignment vertical="top" wrapText="1"/>
    </xf>
    <xf numFmtId="0" fontId="0" fillId="0" borderId="14"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54"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0" xfId="0" applyAlignment="1" applyProtection="1">
      <alignment vertical="top" wrapText="1"/>
      <protection locked="0"/>
    </xf>
    <xf numFmtId="0" fontId="0" fillId="0" borderId="31" xfId="0" applyBorder="1" applyAlignment="1" applyProtection="1">
      <alignment vertical="top" wrapText="1"/>
      <protection locked="0"/>
    </xf>
    <xf numFmtId="0" fontId="0" fillId="0" borderId="58"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59" xfId="0" applyBorder="1" applyAlignment="1" applyProtection="1">
      <alignment vertical="top" wrapText="1"/>
      <protection locked="0"/>
    </xf>
    <xf numFmtId="0" fontId="41" fillId="0" borderId="0" xfId="0" applyFont="1" applyAlignment="1">
      <alignment horizontal="center" vertical="center"/>
    </xf>
    <xf numFmtId="0" fontId="11" fillId="6" borderId="1" xfId="6" applyFont="1" applyFill="1" applyBorder="1" applyAlignment="1" applyProtection="1">
      <alignment horizontal="center" vertical="center" wrapText="1" shrinkToFit="1"/>
    </xf>
    <xf numFmtId="0" fontId="0" fillId="0" borderId="3" xfId="0" applyBorder="1" applyAlignment="1">
      <alignment horizontal="center" vertical="center" wrapText="1" shrinkToFit="1"/>
    </xf>
    <xf numFmtId="0" fontId="0" fillId="0" borderId="2" xfId="0" applyBorder="1" applyAlignment="1">
      <alignment horizontal="center" vertical="center" wrapText="1" shrinkToFit="1"/>
    </xf>
    <xf numFmtId="0" fontId="40" fillId="0" borderId="17" xfId="0" applyFont="1" applyBorder="1" applyAlignment="1">
      <alignment horizontal="center"/>
    </xf>
    <xf numFmtId="0" fontId="40" fillId="0" borderId="46" xfId="0" applyFont="1" applyBorder="1" applyAlignment="1">
      <alignment horizontal="center"/>
    </xf>
    <xf numFmtId="0" fontId="40" fillId="0" borderId="18" xfId="0" applyFont="1" applyBorder="1" applyAlignment="1">
      <alignment horizontal="center"/>
    </xf>
    <xf numFmtId="165" fontId="11" fillId="0" borderId="1" xfId="0" applyNumberFormat="1" applyFont="1" applyBorder="1" applyAlignment="1" applyProtection="1">
      <alignment horizontal="center" wrapText="1"/>
      <protection locked="0"/>
    </xf>
    <xf numFmtId="0" fontId="0" fillId="0" borderId="3" xfId="0" applyBorder="1" applyAlignment="1">
      <alignment horizontal="center" wrapText="1"/>
    </xf>
    <xf numFmtId="0" fontId="0" fillId="0" borderId="2" xfId="0" applyBorder="1" applyAlignment="1">
      <alignment horizontal="center" wrapText="1"/>
    </xf>
    <xf numFmtId="14" fontId="11" fillId="6" borderId="1" xfId="0" applyNumberFormat="1" applyFont="1" applyFill="1" applyBorder="1" applyAlignment="1">
      <alignment horizontal="center" vertical="center"/>
    </xf>
    <xf numFmtId="0" fontId="33" fillId="6" borderId="2" xfId="0" applyFont="1" applyFill="1" applyBorder="1" applyAlignment="1">
      <alignment vertical="center"/>
    </xf>
    <xf numFmtId="0" fontId="11" fillId="0" borderId="25" xfId="0" applyFont="1" applyBorder="1" applyAlignment="1">
      <alignment horizontal="center" vertical="center" wrapText="1"/>
    </xf>
    <xf numFmtId="0" fontId="4" fillId="0" borderId="26" xfId="0" applyFont="1" applyBorder="1" applyAlignment="1">
      <alignment horizontal="center" vertical="center" wrapText="1"/>
    </xf>
    <xf numFmtId="165" fontId="11" fillId="0" borderId="25" xfId="0" applyNumberFormat="1" applyFont="1" applyBorder="1" applyAlignment="1">
      <alignment horizontal="center" vertical="center" wrapText="1"/>
    </xf>
    <xf numFmtId="165" fontId="10" fillId="0" borderId="30" xfId="0" applyNumberFormat="1" applyFont="1" applyBorder="1" applyAlignment="1">
      <alignment horizontal="center" vertical="center" wrapText="1"/>
    </xf>
    <xf numFmtId="165" fontId="11" fillId="0" borderId="30" xfId="0" applyNumberFormat="1" applyFont="1" applyBorder="1" applyAlignment="1">
      <alignment horizontal="center" vertical="center" wrapText="1"/>
    </xf>
    <xf numFmtId="0" fontId="11" fillId="0" borderId="52" xfId="0" applyFont="1" applyBorder="1" applyAlignment="1">
      <alignment horizontal="center" vertical="center" wrapText="1"/>
    </xf>
    <xf numFmtId="0" fontId="21" fillId="0" borderId="26" xfId="0" applyFont="1" applyBorder="1" applyAlignment="1">
      <alignment horizontal="center" vertical="center" wrapText="1"/>
    </xf>
    <xf numFmtId="165" fontId="11" fillId="0" borderId="1" xfId="0" applyNumberFormat="1" applyFont="1" applyBorder="1" applyAlignment="1" applyProtection="1">
      <alignment horizontal="center" vertical="center" wrapText="1"/>
      <protection locked="0"/>
    </xf>
    <xf numFmtId="165" fontId="11" fillId="0" borderId="2" xfId="0" applyNumberFormat="1" applyFont="1" applyBorder="1" applyAlignment="1" applyProtection="1">
      <alignment horizontal="center" vertical="center" wrapText="1"/>
      <protection locked="0"/>
    </xf>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xf>
    <xf numFmtId="0" fontId="4" fillId="0" borderId="0" xfId="0" applyFont="1" applyAlignment="1">
      <alignment vertical="center" wrapText="1"/>
    </xf>
    <xf numFmtId="0" fontId="4" fillId="0" borderId="31" xfId="0" applyFont="1" applyBorder="1" applyAlignment="1">
      <alignment vertical="center" wrapText="1"/>
    </xf>
    <xf numFmtId="0" fontId="11" fillId="0" borderId="69"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6" borderId="13" xfId="0" applyFont="1" applyFill="1" applyBorder="1" applyAlignment="1">
      <alignment horizontal="center" vertical="center"/>
    </xf>
    <xf numFmtId="0" fontId="33" fillId="6" borderId="12" xfId="0" applyFont="1" applyFill="1" applyBorder="1" applyAlignment="1">
      <alignment horizontal="center" vertical="center"/>
    </xf>
    <xf numFmtId="0" fontId="10" fillId="0" borderId="0" xfId="0" applyFont="1" applyAlignment="1">
      <alignment wrapText="1"/>
    </xf>
    <xf numFmtId="0" fontId="4" fillId="0" borderId="0" xfId="0" applyFont="1" applyAlignment="1">
      <alignment wrapText="1"/>
    </xf>
    <xf numFmtId="1" fontId="11" fillId="0" borderId="0" xfId="0" applyNumberFormat="1" applyFont="1" applyAlignment="1">
      <alignment horizontal="center" vertical="center"/>
    </xf>
    <xf numFmtId="1" fontId="31" fillId="0" borderId="0" xfId="0" applyNumberFormat="1" applyFont="1" applyAlignment="1">
      <alignment horizontal="center" vertical="center"/>
    </xf>
    <xf numFmtId="0" fontId="11" fillId="0" borderId="3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11" fillId="6" borderId="1"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1" xfId="0" applyFont="1" applyFill="1" applyBorder="1" applyAlignment="1">
      <alignment horizontal="center"/>
    </xf>
    <xf numFmtId="0" fontId="11" fillId="6" borderId="3" xfId="0" applyFont="1" applyFill="1" applyBorder="1" applyAlignment="1">
      <alignment horizontal="center"/>
    </xf>
    <xf numFmtId="0" fontId="11" fillId="6" borderId="2" xfId="0" applyFont="1" applyFill="1" applyBorder="1" applyAlignment="1">
      <alignment horizontal="center"/>
    </xf>
    <xf numFmtId="0" fontId="33" fillId="6" borderId="1" xfId="0" applyFont="1" applyFill="1" applyBorder="1" applyAlignment="1">
      <alignment horizontal="center" vertical="center"/>
    </xf>
    <xf numFmtId="0" fontId="33" fillId="6" borderId="3" xfId="0" applyFont="1" applyFill="1" applyBorder="1" applyAlignment="1">
      <alignment horizontal="center" vertical="center"/>
    </xf>
    <xf numFmtId="0" fontId="33" fillId="6" borderId="2" xfId="0" applyFont="1" applyFill="1" applyBorder="1" applyAlignment="1">
      <alignment horizontal="center" vertical="center"/>
    </xf>
    <xf numFmtId="0" fontId="0" fillId="0" borderId="1" xfId="0" applyBorder="1" applyProtection="1">
      <protection locked="0"/>
    </xf>
    <xf numFmtId="0" fontId="0" fillId="0" borderId="2" xfId="0" applyBorder="1" applyProtection="1">
      <protection locked="0"/>
    </xf>
    <xf numFmtId="0" fontId="15" fillId="0" borderId="0" xfId="0" applyFont="1" applyAlignment="1">
      <alignment wrapText="1"/>
    </xf>
    <xf numFmtId="0" fontId="29" fillId="0" borderId="69" xfId="0" applyFont="1" applyBorder="1" applyAlignment="1">
      <alignment horizontal="center" vertical="center"/>
    </xf>
    <xf numFmtId="0" fontId="29" fillId="0" borderId="71" xfId="0" applyFont="1" applyBorder="1" applyAlignment="1">
      <alignment horizontal="center" vertical="center"/>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11" fillId="0" borderId="0" xfId="0" applyFont="1" applyAlignment="1">
      <alignment horizontal="justify" vertical="center" wrapText="1"/>
    </xf>
    <xf numFmtId="0" fontId="23" fillId="0" borderId="0" xfId="0" applyFont="1" applyAlignment="1">
      <alignment wrapText="1"/>
    </xf>
    <xf numFmtId="0" fontId="11"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11" fillId="0" borderId="33" xfId="0" applyFont="1" applyBorder="1" applyAlignment="1">
      <alignment horizontal="center" vertical="center" wrapText="1"/>
    </xf>
    <xf numFmtId="0" fontId="24" fillId="0" borderId="77" xfId="0" applyFont="1" applyBorder="1" applyAlignment="1">
      <alignment horizontal="center" vertical="center"/>
    </xf>
    <xf numFmtId="0" fontId="18" fillId="0" borderId="78" xfId="0" applyFont="1" applyBorder="1" applyAlignment="1">
      <alignment horizontal="center" vertical="center"/>
    </xf>
    <xf numFmtId="0" fontId="54" fillId="0" borderId="79" xfId="0" applyFont="1" applyBorder="1" applyAlignment="1">
      <alignment horizontal="center" vertical="center" wrapText="1"/>
    </xf>
    <xf numFmtId="0" fontId="54" fillId="0" borderId="80" xfId="0" applyFont="1" applyBorder="1" applyAlignment="1">
      <alignment horizontal="center" vertical="center" wrapText="1"/>
    </xf>
    <xf numFmtId="0" fontId="20" fillId="0" borderId="0" xfId="0" applyFont="1" applyAlignment="1">
      <alignment horizontal="center"/>
    </xf>
    <xf numFmtId="0" fontId="20" fillId="0" borderId="0" xfId="0" applyFont="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39" fillId="0" borderId="0" xfId="0" applyFont="1" applyAlignment="1">
      <alignment horizontal="center" vertical="center" wrapText="1"/>
    </xf>
    <xf numFmtId="0" fontId="57" fillId="0" borderId="79" xfId="0" applyFont="1" applyBorder="1" applyAlignment="1">
      <alignment horizontal="center" vertical="center" wrapText="1"/>
    </xf>
    <xf numFmtId="0" fontId="57" fillId="0" borderId="80" xfId="0" applyFont="1" applyBorder="1" applyAlignment="1">
      <alignment horizontal="center" vertical="center" wrapText="1"/>
    </xf>
    <xf numFmtId="0" fontId="40" fillId="10" borderId="45" xfId="6" applyFont="1" applyFill="1" applyBorder="1" applyAlignment="1" applyProtection="1">
      <alignment horizontal="center" vertical="center" wrapText="1" shrinkToFit="1"/>
    </xf>
    <xf numFmtId="0" fontId="41" fillId="10" borderId="46" xfId="0" applyFont="1" applyFill="1" applyBorder="1" applyAlignment="1">
      <alignment horizontal="center" vertical="center" wrapText="1" shrinkToFit="1"/>
    </xf>
    <xf numFmtId="0" fontId="41" fillId="10" borderId="47" xfId="0" applyFont="1" applyFill="1" applyBorder="1" applyAlignment="1">
      <alignment horizontal="center" vertical="center" wrapText="1" shrinkToFit="1"/>
    </xf>
    <xf numFmtId="0" fontId="17" fillId="0" borderId="48" xfId="6" applyFont="1" applyFill="1" applyBorder="1" applyAlignment="1" applyProtection="1">
      <alignment horizontal="center" vertical="center" wrapText="1" shrinkToFit="1"/>
    </xf>
    <xf numFmtId="0" fontId="0" fillId="0" borderId="49" xfId="0" applyBorder="1" applyAlignment="1">
      <alignment horizontal="center" vertical="center" wrapText="1" shrinkToFit="1"/>
    </xf>
    <xf numFmtId="0" fontId="0" fillId="0" borderId="50" xfId="0" applyBorder="1" applyAlignment="1">
      <alignment horizontal="center" vertical="center" wrapText="1" shrinkToFit="1"/>
    </xf>
  </cellXfs>
  <cellStyles count="8">
    <cellStyle name="Currency" xfId="1" builtinId="4"/>
    <cellStyle name="Currency 2" xfId="5" xr:uid="{00000000-0005-0000-0000-000002000000}"/>
    <cellStyle name="Currency 4" xfId="3" xr:uid="{00000000-0005-0000-0000-000003000000}"/>
    <cellStyle name="Followed Hyperlink" xfId="7" builtinId="9" customBuiltin="1"/>
    <cellStyle name="Hyperlink" xfId="6" builtinId="8"/>
    <cellStyle name="Normal" xfId="0" builtinId="0"/>
    <cellStyle name="Percent" xfId="2" builtinId="5"/>
    <cellStyle name="Percent 4" xfId="4" xr:uid="{00000000-0005-0000-0000-000007000000}"/>
  </cellStyles>
  <dxfs count="9">
    <dxf>
      <border>
        <left/>
        <right/>
        <top/>
        <bottom/>
        <vertical/>
        <horizontal/>
      </border>
    </dxf>
    <dxf>
      <border>
        <left/>
        <right/>
        <top/>
        <bottom/>
        <vertical/>
        <horizontal/>
      </border>
    </dxf>
    <dxf>
      <border>
        <vertical/>
        <horizontal/>
      </border>
    </dxf>
    <dxf>
      <fill>
        <patternFill>
          <bgColor theme="0"/>
        </patternFill>
      </fill>
    </dxf>
    <dxf>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97015</xdr:colOff>
      <xdr:row>99</xdr:row>
      <xdr:rowOff>194027</xdr:rowOff>
    </xdr:from>
    <xdr:to>
      <xdr:col>3</xdr:col>
      <xdr:colOff>2187506</xdr:colOff>
      <xdr:row>107</xdr:row>
      <xdr:rowOff>112183</xdr:rowOff>
    </xdr:to>
    <xdr:pic>
      <xdr:nvPicPr>
        <xdr:cNvPr id="2" name="Picture 1">
          <a:extLst>
            <a:ext uri="{FF2B5EF4-FFF2-40B4-BE49-F238E27FC236}">
              <a16:creationId xmlns:a16="http://schemas.microsoft.com/office/drawing/2014/main" id="{0C96F6B9-745E-40EF-4AF4-1FBC09088A67}"/>
            </a:ext>
          </a:extLst>
        </xdr:cNvPr>
        <xdr:cNvPicPr>
          <a:picLocks noChangeAspect="1"/>
        </xdr:cNvPicPr>
      </xdr:nvPicPr>
      <xdr:blipFill>
        <a:blip xmlns:r="http://schemas.openxmlformats.org/officeDocument/2006/relationships" r:embed="rId1"/>
        <a:stretch>
          <a:fillRect/>
        </a:stretch>
      </xdr:blipFill>
      <xdr:spPr>
        <a:xfrm>
          <a:off x="8175626" y="19076458"/>
          <a:ext cx="2087316" cy="1516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95249</xdr:colOff>
      <xdr:row>45</xdr:row>
      <xdr:rowOff>66674</xdr:rowOff>
    </xdr:from>
    <xdr:to>
      <xdr:col>7</xdr:col>
      <xdr:colOff>333375</xdr:colOff>
      <xdr:row>47</xdr:row>
      <xdr:rowOff>190499</xdr:rowOff>
    </xdr:to>
    <xdr:sp macro="" textlink="">
      <xdr:nvSpPr>
        <xdr:cNvPr id="2" name="TextBox 1">
          <a:extLst>
            <a:ext uri="{FF2B5EF4-FFF2-40B4-BE49-F238E27FC236}">
              <a16:creationId xmlns:a16="http://schemas.microsoft.com/office/drawing/2014/main" id="{6739A015-7D26-C037-A151-E4E497ADC09F}"/>
            </a:ext>
          </a:extLst>
        </xdr:cNvPr>
        <xdr:cNvSpPr txBox="1"/>
      </xdr:nvSpPr>
      <xdr:spPr>
        <a:xfrm>
          <a:off x="6429374" y="9401174"/>
          <a:ext cx="5867401"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0" i="0" u="none" strike="noStrike">
              <a:solidFill>
                <a:schemeClr val="dk1"/>
              </a:solidFill>
              <a:effectLst/>
              <a:latin typeface="+mn-lt"/>
              <a:ea typeface="+mn-ea"/>
              <a:cs typeface="+mn-cs"/>
            </a:rPr>
            <a:t>The key to the cell colors throughout this workbook. Gray cells will allow entry, white and green cells are locked to help the user enter information correctly through the Costing Workbook.</a:t>
          </a:r>
          <a:r>
            <a:rPr lang="en-US"/>
            <a:t> </a:t>
          </a:r>
          <a:endParaRPr lang="en-US" sz="1100"/>
        </a:p>
      </xdr:txBody>
    </xdr:sp>
    <xdr:clientData/>
  </xdr:twoCellAnchor>
  <xdr:twoCellAnchor>
    <xdr:from>
      <xdr:col>3</xdr:col>
      <xdr:colOff>66674</xdr:colOff>
      <xdr:row>10</xdr:row>
      <xdr:rowOff>28575</xdr:rowOff>
    </xdr:from>
    <xdr:to>
      <xdr:col>7</xdr:col>
      <xdr:colOff>219074</xdr:colOff>
      <xdr:row>21</xdr:row>
      <xdr:rowOff>104775</xdr:rowOff>
    </xdr:to>
    <xdr:sp macro="" textlink="">
      <xdr:nvSpPr>
        <xdr:cNvPr id="3" name="TextBox 2">
          <a:extLst>
            <a:ext uri="{FF2B5EF4-FFF2-40B4-BE49-F238E27FC236}">
              <a16:creationId xmlns:a16="http://schemas.microsoft.com/office/drawing/2014/main" id="{BB816A9A-F3D3-7E5B-6B34-4D70F2F7CFA5}"/>
            </a:ext>
          </a:extLst>
        </xdr:cNvPr>
        <xdr:cNvSpPr txBox="1"/>
      </xdr:nvSpPr>
      <xdr:spPr>
        <a:xfrm>
          <a:off x="6400799" y="1514475"/>
          <a:ext cx="5781675"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atin typeface="Arial" panose="020B0604020202020204" pitchFamily="34" charset="0"/>
              <a:cs typeface="Arial" panose="020B0604020202020204" pitchFamily="34" charset="0"/>
            </a:rPr>
            <a:t>The Preparer</a:t>
          </a:r>
          <a:r>
            <a:rPr lang="en-US" sz="1100" b="1" baseline="0">
              <a:latin typeface="Arial" panose="020B0604020202020204" pitchFamily="34" charset="0"/>
              <a:cs typeface="Arial" panose="020B0604020202020204" pitchFamily="34" charset="0"/>
            </a:rPr>
            <a:t> should provide the information requested in column C.</a:t>
          </a:r>
          <a:endParaRPr lang="en-US" sz="1100" b="1">
            <a:latin typeface="Arial" panose="020B0604020202020204" pitchFamily="34" charset="0"/>
            <a:cs typeface="Arial" panose="020B0604020202020204" pitchFamily="34" charset="0"/>
          </a:endParaRPr>
        </a:p>
      </xdr:txBody>
    </xdr:sp>
    <xdr:clientData/>
  </xdr:twoCellAnchor>
  <xdr:twoCellAnchor>
    <xdr:from>
      <xdr:col>3</xdr:col>
      <xdr:colOff>133349</xdr:colOff>
      <xdr:row>29</xdr:row>
      <xdr:rowOff>9525</xdr:rowOff>
    </xdr:from>
    <xdr:to>
      <xdr:col>7</xdr:col>
      <xdr:colOff>222314</xdr:colOff>
      <xdr:row>36</xdr:row>
      <xdr:rowOff>171450</xdr:rowOff>
    </xdr:to>
    <xdr:sp macro="" textlink="">
      <xdr:nvSpPr>
        <xdr:cNvPr id="4" name="TextBox 3">
          <a:extLst>
            <a:ext uri="{FF2B5EF4-FFF2-40B4-BE49-F238E27FC236}">
              <a16:creationId xmlns:a16="http://schemas.microsoft.com/office/drawing/2014/main" id="{0AF4A94A-3E27-8599-8DC4-C2A7F32C3009}"/>
            </a:ext>
          </a:extLst>
        </xdr:cNvPr>
        <xdr:cNvSpPr txBox="1"/>
      </xdr:nvSpPr>
      <xdr:spPr>
        <a:xfrm>
          <a:off x="6467474" y="5305425"/>
          <a:ext cx="5718240"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a:t>Links to various</a:t>
          </a:r>
          <a:r>
            <a:rPr lang="en-US" sz="1100" baseline="0"/>
            <a:t> sections of the "Price Calculation" worksheet.</a:t>
          </a:r>
        </a:p>
        <a:p>
          <a:pPr>
            <a:spcAft>
              <a:spcPts val="600"/>
            </a:spcAft>
          </a:pPr>
          <a:r>
            <a:rPr lang="en-US" sz="1100" baseline="0"/>
            <a:t>In the "Benefit Matrix" each of the benefits paid to workers should be itemized and the cost for ech identified.</a:t>
          </a:r>
        </a:p>
        <a:p>
          <a:pPr>
            <a:spcAft>
              <a:spcPts val="600"/>
            </a:spcAft>
          </a:pPr>
          <a:r>
            <a:rPr lang="en-US" sz="1100" baseline="0"/>
            <a:t>The Oregon Forward Contractor's "Worker's Comp Rate" is entered in cell K3 in the "Price Calcuation" worksheet.</a:t>
          </a:r>
        </a:p>
        <a:p>
          <a:pPr>
            <a:spcAft>
              <a:spcPts val="600"/>
            </a:spcAft>
          </a:pPr>
          <a:r>
            <a:rPr lang="en-US" sz="1100" baseline="0"/>
            <a:t>The </a:t>
          </a:r>
          <a:r>
            <a:rPr lang="en-US" sz="1100" baseline="0">
              <a:solidFill>
                <a:schemeClr val="dk1"/>
              </a:solidFill>
              <a:effectLst/>
              <a:latin typeface="+mn-lt"/>
              <a:ea typeface="+mn-ea"/>
              <a:cs typeface="+mn-cs"/>
            </a:rPr>
            <a:t>Oregon Forward Contractor's</a:t>
          </a:r>
          <a:r>
            <a:rPr lang="en-US" sz="1100" baseline="0"/>
            <a:t> "Employment Insurance Rate: is entered in cell K4 in the "Price Calculation" Worksheet.</a:t>
          </a:r>
        </a:p>
        <a:p>
          <a:pPr>
            <a:spcAft>
              <a:spcPts val="600"/>
            </a:spcAft>
          </a:pPr>
          <a:r>
            <a:rPr lang="en-US" sz="1100" baseline="0"/>
            <a:t>The prices for each position are calculated  by entering the position title in column B, and the wage paid for that position in the correspondiing cell in column C.</a:t>
          </a:r>
        </a:p>
      </xdr:txBody>
    </xdr:sp>
    <xdr:clientData/>
  </xdr:twoCellAnchor>
  <xdr:twoCellAnchor>
    <xdr:from>
      <xdr:col>3</xdr:col>
      <xdr:colOff>152399</xdr:colOff>
      <xdr:row>25</xdr:row>
      <xdr:rowOff>190500</xdr:rowOff>
    </xdr:from>
    <xdr:to>
      <xdr:col>7</xdr:col>
      <xdr:colOff>228600</xdr:colOff>
      <xdr:row>28</xdr:row>
      <xdr:rowOff>142875</xdr:rowOff>
    </xdr:to>
    <xdr:sp macro="" textlink="">
      <xdr:nvSpPr>
        <xdr:cNvPr id="5" name="TextBox 4">
          <a:extLst>
            <a:ext uri="{FF2B5EF4-FFF2-40B4-BE49-F238E27FC236}">
              <a16:creationId xmlns:a16="http://schemas.microsoft.com/office/drawing/2014/main" id="{283CB7A8-F6A1-EC38-7741-A7593FA7CC3A}"/>
            </a:ext>
          </a:extLst>
        </xdr:cNvPr>
        <xdr:cNvSpPr txBox="1"/>
      </xdr:nvSpPr>
      <xdr:spPr>
        <a:xfrm>
          <a:off x="6486524" y="4495800"/>
          <a:ext cx="5705476"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a:t>Calculation</a:t>
          </a:r>
          <a:r>
            <a:rPr lang="en-US" sz="1100" baseline="0"/>
            <a:t> of and entry of Overhead can be found by following the"Overhead Rate" link.</a:t>
          </a:r>
        </a:p>
        <a:p>
          <a:pPr>
            <a:spcAft>
              <a:spcPts val="600"/>
            </a:spcAft>
          </a:pPr>
          <a:r>
            <a:rPr lang="en-US" sz="1100" baseline="0"/>
            <a:t>Margin held in reserve is entered by following the "Margin" link.</a:t>
          </a:r>
          <a:endParaRPr lang="en-US" sz="1100"/>
        </a:p>
      </xdr:txBody>
    </xdr:sp>
    <xdr:clientData/>
  </xdr:twoCellAnchor>
  <xdr:twoCellAnchor>
    <xdr:from>
      <xdr:col>3</xdr:col>
      <xdr:colOff>123825</xdr:colOff>
      <xdr:row>37</xdr:row>
      <xdr:rowOff>200025</xdr:rowOff>
    </xdr:from>
    <xdr:to>
      <xdr:col>7</xdr:col>
      <xdr:colOff>289374</xdr:colOff>
      <xdr:row>43</xdr:row>
      <xdr:rowOff>152400</xdr:rowOff>
    </xdr:to>
    <xdr:sp macro="" textlink="">
      <xdr:nvSpPr>
        <xdr:cNvPr id="7" name="TextBox 6">
          <a:extLst>
            <a:ext uri="{FF2B5EF4-FFF2-40B4-BE49-F238E27FC236}">
              <a16:creationId xmlns:a16="http://schemas.microsoft.com/office/drawing/2014/main" id="{9677B8CD-8EBA-4A27-84B5-C08FC761891A}"/>
            </a:ext>
          </a:extLst>
        </xdr:cNvPr>
        <xdr:cNvSpPr txBox="1"/>
      </xdr:nvSpPr>
      <xdr:spPr>
        <a:xfrm>
          <a:off x="6457950" y="7591425"/>
          <a:ext cx="5794824"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lang="en-US" sz="1100"/>
            <a:t>Choose</a:t>
          </a:r>
          <a:r>
            <a:rPr lang="en-US" sz="1100" baseline="0"/>
            <a:t> the "Price Approval Form" based on the number of posiition types for which price is being proposed. A separate costing workbook is required for each state region, if the wages differ by region.</a:t>
          </a:r>
        </a:p>
        <a:p>
          <a:pPr>
            <a:spcAft>
              <a:spcPts val="600"/>
            </a:spcAft>
          </a:pPr>
          <a:endParaRPr lang="en-US" sz="1100" baseline="0"/>
        </a:p>
        <a:p>
          <a:r>
            <a:rPr lang="en-US" sz="1100" baseline="0"/>
            <a:t>For the development of an amendment, the link in C41 will take preparer to the "Price Amendment" sheet to designate either the "</a:t>
          </a:r>
          <a:r>
            <a:rPr lang="en-US" sz="1100" b="1" baseline="0"/>
            <a:t>Metro</a:t>
          </a:r>
          <a:r>
            <a:rPr lang="en-US" sz="1100" baseline="0"/>
            <a:t>", "</a:t>
          </a:r>
          <a:r>
            <a:rPr lang="en-US" sz="1100" b="1" baseline="0"/>
            <a:t>Standard</a:t>
          </a:r>
          <a:r>
            <a:rPr lang="en-US" sz="1100" baseline="0"/>
            <a:t>", "</a:t>
          </a:r>
          <a:r>
            <a:rPr lang="en-US" sz="1100" b="1" baseline="0"/>
            <a:t>Non-Urban</a:t>
          </a:r>
          <a:r>
            <a:rPr lang="en-US" sz="1100" baseline="0"/>
            <a:t>" and "</a:t>
          </a:r>
          <a:r>
            <a:rPr lang="en-US" sz="1100" b="1" baseline="0"/>
            <a:t>Standard and Non-Urban</a:t>
          </a:r>
          <a:r>
            <a:rPr lang="en-US" sz="1100" baseline="0"/>
            <a:t>" section of the state.</a:t>
          </a:r>
        </a:p>
      </xdr:txBody>
    </xdr:sp>
    <xdr:clientData/>
  </xdr:twoCellAnchor>
  <xdr:twoCellAnchor>
    <xdr:from>
      <xdr:col>3</xdr:col>
      <xdr:colOff>190499</xdr:colOff>
      <xdr:row>23</xdr:row>
      <xdr:rowOff>142875</xdr:rowOff>
    </xdr:from>
    <xdr:to>
      <xdr:col>7</xdr:col>
      <xdr:colOff>177353</xdr:colOff>
      <xdr:row>24</xdr:row>
      <xdr:rowOff>163085</xdr:rowOff>
    </xdr:to>
    <xdr:sp macro="" textlink="">
      <xdr:nvSpPr>
        <xdr:cNvPr id="8" name="TextBox 7">
          <a:extLst>
            <a:ext uri="{FF2B5EF4-FFF2-40B4-BE49-F238E27FC236}">
              <a16:creationId xmlns:a16="http://schemas.microsoft.com/office/drawing/2014/main" id="{32A67774-ED23-B86A-DE1B-B897452F9923}"/>
            </a:ext>
          </a:extLst>
        </xdr:cNvPr>
        <xdr:cNvSpPr txBox="1"/>
      </xdr:nvSpPr>
      <xdr:spPr>
        <a:xfrm>
          <a:off x="6524624" y="3952875"/>
          <a:ext cx="5616129" cy="267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 for this Costing</a:t>
          </a:r>
          <a:r>
            <a:rPr lang="en-US" sz="1100" baseline="0"/>
            <a:t> Workbook are found by following this link.</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7130-1C8A-4C24-A932-B81D16C0B649}">
  <sheetPr codeName="Sheet1">
    <pageSetUpPr fitToPage="1"/>
  </sheetPr>
  <dimension ref="A1:L121"/>
  <sheetViews>
    <sheetView showGridLines="0" tabSelected="1" zoomScale="108" zoomScaleNormal="108" workbookViewId="0">
      <selection activeCell="D71" sqref="D71"/>
    </sheetView>
  </sheetViews>
  <sheetFormatPr defaultColWidth="8.7109375" defaultRowHeight="15" x14ac:dyDescent="0.2"/>
  <cols>
    <col min="1" max="1" width="25.42578125" style="98" customWidth="1"/>
    <col min="2" max="2" width="7.85546875" style="98" customWidth="1"/>
    <col min="3" max="3" width="88" style="98" customWidth="1"/>
    <col min="4" max="4" width="73.85546875" style="98" customWidth="1"/>
    <col min="5" max="10" width="8.7109375" style="98"/>
    <col min="11" max="11" width="17.7109375" style="98" customWidth="1"/>
    <col min="12" max="16384" width="8.7109375" style="98"/>
  </cols>
  <sheetData>
    <row r="1" spans="1:12" s="184" customFormat="1" ht="15" customHeight="1" x14ac:dyDescent="0.3">
      <c r="A1" s="260" t="s">
        <v>173</v>
      </c>
      <c r="B1" s="261"/>
      <c r="C1" s="261"/>
      <c r="D1" s="261"/>
      <c r="E1" s="183"/>
      <c r="F1" s="183"/>
      <c r="G1" s="183"/>
      <c r="H1" s="183"/>
      <c r="I1" s="183"/>
      <c r="J1" s="183"/>
      <c r="K1" s="183"/>
      <c r="L1" s="183"/>
    </row>
    <row r="2" spans="1:12" s="171" customFormat="1" ht="15" customHeight="1" x14ac:dyDescent="0.2"/>
    <row r="3" spans="1:12" s="171" customFormat="1" ht="15" customHeight="1" x14ac:dyDescent="0.25">
      <c r="A3" s="172" t="s">
        <v>78</v>
      </c>
      <c r="C3" s="262" t="s">
        <v>160</v>
      </c>
    </row>
    <row r="4" spans="1:12" s="171" customFormat="1" ht="15" customHeight="1" x14ac:dyDescent="0.25">
      <c r="A4" s="172"/>
      <c r="C4" s="245"/>
    </row>
    <row r="5" spans="1:12" s="171" customFormat="1" ht="15" customHeight="1" x14ac:dyDescent="0.25">
      <c r="A5" s="172"/>
      <c r="C5" s="245"/>
    </row>
    <row r="6" spans="1:12" s="171" customFormat="1" ht="15" customHeight="1" x14ac:dyDescent="0.25">
      <c r="A6" s="172"/>
      <c r="C6" s="245"/>
    </row>
    <row r="7" spans="1:12" s="171" customFormat="1" ht="15" customHeight="1" x14ac:dyDescent="0.25">
      <c r="A7" s="172"/>
      <c r="C7" s="245"/>
    </row>
    <row r="8" spans="1:12" s="171" customFormat="1" ht="15" customHeight="1" x14ac:dyDescent="0.25">
      <c r="A8" s="172"/>
      <c r="C8" s="245"/>
    </row>
    <row r="9" spans="1:12" s="171" customFormat="1" ht="15" customHeight="1" x14ac:dyDescent="0.25">
      <c r="A9" s="172"/>
      <c r="C9" s="245"/>
    </row>
    <row r="10" spans="1:12" s="171" customFormat="1" ht="15" customHeight="1" x14ac:dyDescent="0.25">
      <c r="A10" s="172"/>
      <c r="C10" s="245"/>
    </row>
    <row r="11" spans="1:12" s="171" customFormat="1" ht="15" customHeight="1" x14ac:dyDescent="0.25">
      <c r="A11" s="172"/>
      <c r="C11" s="245"/>
    </row>
    <row r="12" spans="1:12" s="171" customFormat="1" ht="15" customHeight="1" x14ac:dyDescent="0.25">
      <c r="A12" s="172"/>
      <c r="C12" s="245"/>
    </row>
    <row r="13" spans="1:12" s="171" customFormat="1" ht="15" customHeight="1" x14ac:dyDescent="0.25">
      <c r="A13" s="172"/>
      <c r="C13" s="245"/>
    </row>
    <row r="14" spans="1:12" s="171" customFormat="1" ht="15" customHeight="1" thickBot="1" x14ac:dyDescent="0.3">
      <c r="A14" s="172"/>
      <c r="C14" s="245"/>
    </row>
    <row r="15" spans="1:12" s="171" customFormat="1" ht="15" customHeight="1" thickTop="1" x14ac:dyDescent="0.2">
      <c r="A15" s="266" t="s">
        <v>79</v>
      </c>
      <c r="B15" s="263" t="s">
        <v>76</v>
      </c>
      <c r="C15" s="161" t="s">
        <v>77</v>
      </c>
      <c r="D15" s="258" t="s">
        <v>159</v>
      </c>
      <c r="E15" s="173"/>
      <c r="F15" s="173"/>
      <c r="G15" s="173"/>
      <c r="H15" s="173"/>
      <c r="I15" s="173"/>
    </row>
    <row r="16" spans="1:12" s="171" customFormat="1" ht="15" customHeight="1" x14ac:dyDescent="0.2">
      <c r="A16" s="246"/>
      <c r="B16" s="264"/>
      <c r="C16" s="162" t="s">
        <v>74</v>
      </c>
      <c r="D16" s="259"/>
      <c r="E16" s="173"/>
      <c r="F16" s="173"/>
      <c r="G16" s="173"/>
      <c r="H16" s="173"/>
      <c r="I16" s="173"/>
    </row>
    <row r="17" spans="1:11" s="171" customFormat="1" ht="15" customHeight="1" thickBot="1" x14ac:dyDescent="0.3">
      <c r="A17" s="3"/>
      <c r="B17" s="265"/>
      <c r="C17" s="163" t="s">
        <v>75</v>
      </c>
      <c r="D17" s="259"/>
      <c r="E17" s="173"/>
      <c r="F17" s="173"/>
      <c r="G17" s="173"/>
      <c r="H17" s="173"/>
      <c r="I17" s="173"/>
    </row>
    <row r="18" spans="1:11" s="171" customFormat="1" ht="15" customHeight="1" thickTop="1" x14ac:dyDescent="0.25">
      <c r="A18" s="3"/>
      <c r="C18" s="173"/>
      <c r="D18" s="173"/>
      <c r="E18" s="173"/>
      <c r="F18" s="173"/>
      <c r="G18" s="173"/>
      <c r="H18" s="173"/>
      <c r="I18" s="173"/>
      <c r="J18" s="173"/>
    </row>
    <row r="19" spans="1:11" s="171" customFormat="1" ht="15" customHeight="1" x14ac:dyDescent="0.25">
      <c r="A19" s="172" t="s">
        <v>80</v>
      </c>
      <c r="C19" s="248" t="s">
        <v>158</v>
      </c>
      <c r="D19" s="173"/>
      <c r="E19" s="174"/>
      <c r="F19" s="174"/>
      <c r="G19" s="174"/>
      <c r="H19" s="174"/>
      <c r="I19" s="174"/>
      <c r="J19" s="174"/>
      <c r="K19" s="174"/>
    </row>
    <row r="20" spans="1:11" s="171" customFormat="1" ht="15" customHeight="1" x14ac:dyDescent="0.2">
      <c r="C20" s="245"/>
      <c r="D20" s="173"/>
    </row>
    <row r="21" spans="1:11" s="171" customFormat="1" ht="15" customHeight="1" x14ac:dyDescent="0.2">
      <c r="C21" s="245"/>
      <c r="D21" s="173"/>
    </row>
    <row r="22" spans="1:11" s="171" customFormat="1" ht="15" customHeight="1" x14ac:dyDescent="0.2">
      <c r="C22" s="245"/>
      <c r="D22" s="173"/>
    </row>
    <row r="23" spans="1:11" s="171" customFormat="1" ht="15" customHeight="1" x14ac:dyDescent="0.2">
      <c r="A23" s="105"/>
      <c r="C23" s="245"/>
      <c r="D23" s="173"/>
    </row>
    <row r="24" spans="1:11" s="171" customFormat="1" ht="15" customHeight="1" x14ac:dyDescent="0.2">
      <c r="A24" s="105"/>
      <c r="C24" s="181" t="s">
        <v>144</v>
      </c>
    </row>
    <row r="25" spans="1:11" s="171" customFormat="1" ht="15" customHeight="1" x14ac:dyDescent="0.25">
      <c r="A25" s="247" t="s">
        <v>81</v>
      </c>
      <c r="C25" s="180" t="s">
        <v>145</v>
      </c>
      <c r="D25" s="174"/>
    </row>
    <row r="26" spans="1:11" s="171" customFormat="1" ht="15" customHeight="1" x14ac:dyDescent="0.25">
      <c r="A26" s="246"/>
      <c r="C26" s="173" t="s">
        <v>137</v>
      </c>
      <c r="E26" s="3"/>
      <c r="F26" s="3"/>
      <c r="G26" s="3"/>
      <c r="H26" s="3"/>
      <c r="I26" s="3"/>
      <c r="J26" s="3"/>
      <c r="K26" s="3"/>
    </row>
    <row r="27" spans="1:11" s="171" customFormat="1" ht="15" customHeight="1" x14ac:dyDescent="0.25">
      <c r="A27" s="246"/>
      <c r="C27" s="173" t="s">
        <v>138</v>
      </c>
      <c r="E27" s="3"/>
      <c r="F27" s="3"/>
      <c r="G27" s="3"/>
      <c r="H27" s="3"/>
      <c r="I27" s="3"/>
      <c r="J27" s="3"/>
      <c r="K27" s="3"/>
    </row>
    <row r="28" spans="1:11" s="171" customFormat="1" ht="15" customHeight="1" x14ac:dyDescent="0.25">
      <c r="A28" s="246"/>
      <c r="C28" s="173" t="s">
        <v>139</v>
      </c>
      <c r="E28" s="3"/>
      <c r="F28" s="3"/>
      <c r="G28" s="3"/>
      <c r="H28" s="3"/>
      <c r="I28" s="3"/>
      <c r="J28" s="3"/>
      <c r="K28" s="3"/>
    </row>
    <row r="29" spans="1:11" s="171" customFormat="1" ht="15" customHeight="1" x14ac:dyDescent="0.2">
      <c r="A29" s="246"/>
      <c r="C29" s="173" t="s">
        <v>140</v>
      </c>
      <c r="E29" s="173"/>
      <c r="F29" s="173"/>
      <c r="G29" s="173"/>
      <c r="H29" s="173"/>
      <c r="I29" s="173"/>
      <c r="J29" s="173"/>
      <c r="K29" s="173"/>
    </row>
    <row r="30" spans="1:11" s="171" customFormat="1" ht="15" customHeight="1" x14ac:dyDescent="0.2">
      <c r="A30" s="246"/>
      <c r="C30" s="173" t="s">
        <v>141</v>
      </c>
      <c r="E30" s="173"/>
      <c r="F30" s="173"/>
      <c r="G30" s="173"/>
      <c r="H30" s="173"/>
      <c r="I30" s="173"/>
      <c r="J30" s="173"/>
      <c r="K30" s="173"/>
    </row>
    <row r="31" spans="1:11" s="171" customFormat="1" ht="15" customHeight="1" x14ac:dyDescent="0.2">
      <c r="A31" s="246"/>
      <c r="C31" s="173" t="s">
        <v>142</v>
      </c>
      <c r="E31" s="173"/>
      <c r="F31" s="173"/>
      <c r="G31" s="173"/>
      <c r="H31" s="173"/>
      <c r="I31" s="173"/>
      <c r="J31" s="173"/>
      <c r="K31" s="173"/>
    </row>
    <row r="32" spans="1:11" s="171" customFormat="1" ht="15" customHeight="1" x14ac:dyDescent="0.25">
      <c r="A32" s="246"/>
      <c r="C32" s="176"/>
      <c r="D32" s="3"/>
      <c r="E32" s="173"/>
      <c r="F32" s="173"/>
      <c r="G32" s="173"/>
      <c r="H32" s="173"/>
      <c r="I32" s="173"/>
      <c r="J32" s="173"/>
      <c r="K32" s="173"/>
    </row>
    <row r="33" spans="1:11" s="171" customFormat="1" ht="15" customHeight="1" x14ac:dyDescent="0.25">
      <c r="A33" s="246"/>
      <c r="C33" s="173" t="s">
        <v>146</v>
      </c>
      <c r="D33" s="3"/>
      <c r="E33" s="173"/>
      <c r="F33" s="173"/>
      <c r="G33" s="173"/>
      <c r="H33" s="173"/>
      <c r="I33" s="173"/>
      <c r="J33" s="173"/>
      <c r="K33" s="173"/>
    </row>
    <row r="34" spans="1:11" s="171" customFormat="1" ht="15" customHeight="1" x14ac:dyDescent="0.25">
      <c r="A34" s="246"/>
      <c r="C34" s="173"/>
      <c r="D34" s="3"/>
      <c r="E34" s="173"/>
      <c r="F34" s="173"/>
      <c r="G34" s="173"/>
      <c r="H34" s="173"/>
      <c r="I34" s="173"/>
      <c r="J34" s="173"/>
      <c r="K34" s="173"/>
    </row>
    <row r="35" spans="1:11" s="171" customFormat="1" ht="15" customHeight="1" x14ac:dyDescent="0.2">
      <c r="A35" s="246"/>
      <c r="C35" s="248" t="s">
        <v>143</v>
      </c>
      <c r="D35" s="173"/>
      <c r="E35" s="173"/>
      <c r="F35" s="173"/>
      <c r="G35" s="173"/>
      <c r="H35" s="173"/>
      <c r="I35" s="173"/>
      <c r="J35" s="173"/>
      <c r="K35" s="173"/>
    </row>
    <row r="36" spans="1:11" s="171" customFormat="1" ht="15" customHeight="1" x14ac:dyDescent="0.2">
      <c r="A36" s="246"/>
      <c r="C36" s="245"/>
      <c r="D36" s="173"/>
      <c r="E36" s="175"/>
      <c r="F36" s="175"/>
      <c r="G36" s="175"/>
      <c r="H36" s="175"/>
      <c r="I36" s="175"/>
      <c r="J36" s="175"/>
      <c r="K36" s="175"/>
    </row>
    <row r="37" spans="1:11" s="171" customFormat="1" ht="15" customHeight="1" x14ac:dyDescent="0.2">
      <c r="A37" s="246"/>
      <c r="C37" s="245"/>
      <c r="D37" s="173"/>
      <c r="E37" s="175"/>
      <c r="F37" s="175"/>
      <c r="G37" s="175"/>
      <c r="H37" s="175"/>
      <c r="I37" s="175"/>
      <c r="J37" s="175"/>
      <c r="K37" s="175"/>
    </row>
    <row r="38" spans="1:11" s="171" customFormat="1" ht="15" customHeight="1" x14ac:dyDescent="0.2">
      <c r="A38" s="246"/>
      <c r="C38" s="245"/>
      <c r="D38" s="173"/>
      <c r="E38" s="175"/>
      <c r="F38" s="175"/>
      <c r="G38" s="175"/>
      <c r="H38" s="175"/>
      <c r="I38" s="175"/>
      <c r="J38" s="175"/>
      <c r="K38" s="175"/>
    </row>
    <row r="39" spans="1:11" s="171" customFormat="1" ht="15" customHeight="1" x14ac:dyDescent="0.2">
      <c r="A39" s="246"/>
      <c r="C39" s="251"/>
      <c r="D39" s="173"/>
      <c r="E39" s="175"/>
      <c r="F39" s="175"/>
      <c r="G39" s="175"/>
      <c r="H39" s="175"/>
      <c r="I39" s="175"/>
      <c r="J39" s="175"/>
      <c r="K39" s="175"/>
    </row>
    <row r="40" spans="1:11" s="171" customFormat="1" ht="15" customHeight="1" x14ac:dyDescent="0.2">
      <c r="A40" s="246"/>
      <c r="C40" s="251"/>
      <c r="D40" s="173"/>
      <c r="E40" s="175"/>
      <c r="F40" s="175"/>
      <c r="G40" s="175"/>
      <c r="H40" s="175"/>
      <c r="I40" s="175"/>
      <c r="J40" s="175"/>
      <c r="K40" s="175"/>
    </row>
    <row r="41" spans="1:11" s="171" customFormat="1" ht="15" customHeight="1" x14ac:dyDescent="0.2">
      <c r="A41" s="246"/>
      <c r="C41" s="179"/>
      <c r="D41" s="173"/>
      <c r="E41" s="175"/>
      <c r="F41" s="175"/>
      <c r="G41" s="175"/>
      <c r="H41" s="175"/>
      <c r="I41" s="175"/>
      <c r="J41" s="175"/>
      <c r="K41" s="175"/>
    </row>
    <row r="42" spans="1:11" s="171" customFormat="1" ht="15" customHeight="1" x14ac:dyDescent="0.2">
      <c r="A42" s="246"/>
      <c r="C42" s="181" t="s">
        <v>147</v>
      </c>
      <c r="D42" s="175"/>
      <c r="E42" s="175"/>
      <c r="F42" s="175"/>
      <c r="G42" s="175"/>
      <c r="H42" s="175"/>
      <c r="I42" s="175"/>
      <c r="J42" s="175"/>
      <c r="K42" s="175"/>
    </row>
    <row r="43" spans="1:11" s="171" customFormat="1" ht="15" customHeight="1" x14ac:dyDescent="0.2">
      <c r="C43" s="257" t="s">
        <v>174</v>
      </c>
      <c r="D43" s="175"/>
      <c r="E43" s="175"/>
      <c r="F43" s="175"/>
      <c r="G43" s="175"/>
      <c r="H43" s="175"/>
      <c r="I43" s="175"/>
      <c r="J43" s="175"/>
      <c r="K43" s="175"/>
    </row>
    <row r="44" spans="1:11" s="171" customFormat="1" ht="15" customHeight="1" x14ac:dyDescent="0.2">
      <c r="C44" s="245"/>
      <c r="D44" s="175"/>
      <c r="E44" s="175"/>
      <c r="F44" s="175"/>
      <c r="G44" s="175"/>
      <c r="H44" s="175"/>
      <c r="I44" s="175"/>
      <c r="J44" s="175"/>
      <c r="K44" s="175"/>
    </row>
    <row r="45" spans="1:11" s="171" customFormat="1" ht="15" customHeight="1" x14ac:dyDescent="0.2">
      <c r="C45" s="245"/>
      <c r="D45" s="175"/>
      <c r="E45" s="175"/>
      <c r="F45" s="175"/>
      <c r="G45" s="175"/>
      <c r="H45" s="175"/>
      <c r="I45" s="175"/>
      <c r="J45" s="175"/>
      <c r="K45" s="175"/>
    </row>
    <row r="46" spans="1:11" s="171" customFormat="1" ht="15" customHeight="1" x14ac:dyDescent="0.2">
      <c r="C46" s="245"/>
      <c r="D46" s="175"/>
      <c r="E46" s="175"/>
      <c r="F46" s="175"/>
      <c r="G46" s="175"/>
      <c r="H46" s="175"/>
      <c r="I46" s="175"/>
      <c r="J46" s="175"/>
      <c r="K46" s="175"/>
    </row>
    <row r="47" spans="1:11" s="171" customFormat="1" ht="15" customHeight="1" x14ac:dyDescent="0.2">
      <c r="C47" s="245"/>
      <c r="D47" s="175"/>
      <c r="E47" s="173"/>
      <c r="F47" s="173"/>
      <c r="G47" s="173"/>
      <c r="H47" s="173"/>
      <c r="I47" s="173"/>
      <c r="J47" s="173"/>
      <c r="K47" s="173"/>
    </row>
    <row r="48" spans="1:11" s="171" customFormat="1" ht="15" customHeight="1" x14ac:dyDescent="0.2">
      <c r="C48" s="245"/>
      <c r="D48" s="175"/>
      <c r="E48" s="173"/>
      <c r="F48" s="173"/>
      <c r="G48" s="173"/>
      <c r="H48" s="173"/>
      <c r="I48" s="173"/>
      <c r="J48" s="173"/>
      <c r="K48" s="173"/>
    </row>
    <row r="49" spans="3:11" s="171" customFormat="1" ht="15" customHeight="1" x14ac:dyDescent="0.2">
      <c r="C49" s="245"/>
      <c r="D49" s="175"/>
      <c r="E49" s="173"/>
      <c r="F49" s="173"/>
      <c r="G49" s="173"/>
      <c r="H49" s="173"/>
      <c r="I49" s="173"/>
      <c r="J49" s="173"/>
      <c r="K49" s="173"/>
    </row>
    <row r="50" spans="3:11" s="171" customFormat="1" ht="15" customHeight="1" x14ac:dyDescent="0.2">
      <c r="C50" s="245"/>
      <c r="D50" s="175"/>
      <c r="E50" s="173"/>
      <c r="F50" s="173"/>
      <c r="G50" s="173"/>
      <c r="H50" s="173"/>
      <c r="I50" s="173"/>
      <c r="J50" s="173"/>
      <c r="K50" s="173"/>
    </row>
    <row r="51" spans="3:11" s="171" customFormat="1" ht="15" customHeight="1" x14ac:dyDescent="0.2">
      <c r="C51" s="245"/>
      <c r="D51" s="175"/>
      <c r="E51" s="173"/>
      <c r="F51" s="173"/>
      <c r="G51" s="173"/>
      <c r="H51" s="173"/>
      <c r="I51" s="173"/>
      <c r="J51" s="173"/>
      <c r="K51" s="173"/>
    </row>
    <row r="52" spans="3:11" s="171" customFormat="1" ht="15" customHeight="1" x14ac:dyDescent="0.2">
      <c r="C52" s="245"/>
      <c r="D52" s="175"/>
      <c r="E52" s="173"/>
      <c r="F52" s="173"/>
      <c r="G52" s="173"/>
      <c r="H52" s="173"/>
      <c r="I52" s="173"/>
      <c r="J52" s="173"/>
      <c r="K52" s="173"/>
    </row>
    <row r="53" spans="3:11" s="171" customFormat="1" ht="15" customHeight="1" x14ac:dyDescent="0.2">
      <c r="C53" s="245"/>
      <c r="D53" s="173"/>
      <c r="E53" s="173"/>
      <c r="F53" s="173"/>
      <c r="G53" s="173"/>
      <c r="H53" s="173"/>
      <c r="I53" s="173"/>
      <c r="J53" s="173"/>
      <c r="K53" s="173"/>
    </row>
    <row r="54" spans="3:11" s="171" customFormat="1" ht="15" customHeight="1" x14ac:dyDescent="0.2">
      <c r="C54" s="245"/>
      <c r="D54" s="173"/>
      <c r="E54" s="173"/>
      <c r="F54" s="173"/>
      <c r="G54" s="173"/>
      <c r="H54" s="173"/>
      <c r="I54" s="173"/>
      <c r="J54" s="173"/>
      <c r="K54" s="173"/>
    </row>
    <row r="55" spans="3:11" s="171" customFormat="1" ht="15" customHeight="1" x14ac:dyDescent="0.2">
      <c r="C55" s="245"/>
      <c r="D55" s="173"/>
      <c r="E55" s="173"/>
      <c r="F55" s="173"/>
      <c r="G55" s="173"/>
      <c r="H55" s="173"/>
      <c r="I55" s="173"/>
      <c r="J55" s="173"/>
      <c r="K55" s="173"/>
    </row>
    <row r="56" spans="3:11" s="171" customFormat="1" ht="15" customHeight="1" x14ac:dyDescent="0.2">
      <c r="C56" s="245"/>
      <c r="D56" s="173"/>
      <c r="E56" s="173"/>
      <c r="F56" s="173"/>
      <c r="G56" s="173"/>
      <c r="H56" s="173"/>
      <c r="I56" s="173"/>
      <c r="J56" s="173"/>
      <c r="K56" s="173"/>
    </row>
    <row r="57" spans="3:11" s="171" customFormat="1" ht="15" customHeight="1" x14ac:dyDescent="0.2">
      <c r="C57" s="245"/>
      <c r="D57" s="173"/>
      <c r="E57" s="173"/>
      <c r="F57" s="173"/>
      <c r="G57" s="173"/>
      <c r="H57" s="173"/>
      <c r="I57" s="173"/>
      <c r="J57" s="173"/>
      <c r="K57" s="173"/>
    </row>
    <row r="58" spans="3:11" s="171" customFormat="1" ht="15" customHeight="1" x14ac:dyDescent="0.2">
      <c r="C58" s="245"/>
      <c r="D58" s="173"/>
      <c r="E58" s="173"/>
      <c r="F58" s="173"/>
      <c r="G58" s="173"/>
      <c r="H58" s="173"/>
      <c r="I58" s="173"/>
      <c r="J58" s="173"/>
      <c r="K58" s="173"/>
    </row>
    <row r="59" spans="3:11" s="171" customFormat="1" ht="15" customHeight="1" x14ac:dyDescent="0.2">
      <c r="C59" s="245"/>
      <c r="D59" s="173"/>
      <c r="E59" s="173"/>
      <c r="F59" s="173"/>
      <c r="G59" s="173"/>
      <c r="H59" s="173"/>
      <c r="I59" s="173"/>
      <c r="J59" s="173"/>
      <c r="K59" s="173"/>
    </row>
    <row r="60" spans="3:11" s="171" customFormat="1" ht="15" customHeight="1" x14ac:dyDescent="0.2">
      <c r="C60" s="245"/>
      <c r="D60" s="173"/>
      <c r="E60" s="173"/>
      <c r="F60" s="173"/>
      <c r="G60" s="173"/>
      <c r="H60" s="173"/>
      <c r="I60" s="173"/>
      <c r="J60" s="173"/>
      <c r="K60" s="173"/>
    </row>
    <row r="61" spans="3:11" s="171" customFormat="1" ht="15" customHeight="1" x14ac:dyDescent="0.2">
      <c r="C61" s="245"/>
      <c r="D61" s="173"/>
      <c r="E61" s="173"/>
      <c r="F61" s="173"/>
      <c r="G61" s="173"/>
      <c r="H61" s="173"/>
      <c r="I61" s="173"/>
      <c r="J61" s="173"/>
      <c r="K61" s="173"/>
    </row>
    <row r="62" spans="3:11" s="171" customFormat="1" ht="15" customHeight="1" x14ac:dyDescent="0.2">
      <c r="C62" s="245"/>
      <c r="D62" s="173"/>
      <c r="E62" s="173"/>
      <c r="F62" s="173"/>
      <c r="G62" s="173"/>
      <c r="H62" s="173"/>
      <c r="I62" s="173"/>
      <c r="J62" s="173"/>
      <c r="K62" s="173"/>
    </row>
    <row r="63" spans="3:11" s="171" customFormat="1" ht="15" customHeight="1" x14ac:dyDescent="0.2">
      <c r="C63" s="245"/>
      <c r="D63" s="173"/>
      <c r="E63" s="173"/>
      <c r="F63" s="173"/>
      <c r="G63" s="173"/>
      <c r="H63" s="173"/>
      <c r="I63" s="173"/>
      <c r="J63" s="173"/>
      <c r="K63" s="173"/>
    </row>
    <row r="64" spans="3:11" s="171" customFormat="1" ht="15" customHeight="1" x14ac:dyDescent="0.2">
      <c r="C64" s="245"/>
      <c r="D64" s="173"/>
      <c r="E64" s="173"/>
      <c r="F64" s="173"/>
      <c r="G64" s="173"/>
      <c r="H64" s="173"/>
      <c r="I64" s="173"/>
      <c r="J64" s="173"/>
      <c r="K64" s="173"/>
    </row>
    <row r="65" spans="3:11" s="171" customFormat="1" ht="15" customHeight="1" x14ac:dyDescent="0.2">
      <c r="C65" s="245"/>
      <c r="D65" s="173"/>
      <c r="E65" s="173"/>
      <c r="F65" s="173"/>
      <c r="G65" s="173"/>
      <c r="H65" s="173"/>
      <c r="I65" s="173"/>
      <c r="J65" s="173"/>
      <c r="K65" s="173"/>
    </row>
    <row r="66" spans="3:11" s="171" customFormat="1" ht="15" customHeight="1" x14ac:dyDescent="0.2">
      <c r="C66" s="245"/>
      <c r="D66" s="173"/>
      <c r="E66" s="173"/>
      <c r="F66" s="173"/>
      <c r="G66" s="173"/>
      <c r="H66" s="173"/>
      <c r="I66" s="173"/>
      <c r="J66" s="173"/>
      <c r="K66" s="173"/>
    </row>
    <row r="67" spans="3:11" s="171" customFormat="1" ht="15" customHeight="1" x14ac:dyDescent="0.2">
      <c r="C67" s="245"/>
      <c r="D67" s="173"/>
      <c r="E67" s="173"/>
      <c r="F67" s="173"/>
      <c r="G67" s="173"/>
      <c r="H67" s="173"/>
      <c r="I67" s="173"/>
      <c r="J67" s="173"/>
      <c r="K67" s="173"/>
    </row>
    <row r="68" spans="3:11" s="171" customFormat="1" ht="15" customHeight="1" x14ac:dyDescent="0.2">
      <c r="C68" s="245"/>
      <c r="D68" s="173"/>
      <c r="E68" s="173"/>
      <c r="F68" s="173"/>
      <c r="G68" s="173"/>
      <c r="H68" s="173"/>
      <c r="I68" s="173"/>
      <c r="J68" s="173"/>
      <c r="K68" s="173"/>
    </row>
    <row r="69" spans="3:11" s="171" customFormat="1" ht="15" customHeight="1" x14ac:dyDescent="0.2">
      <c r="C69" s="245"/>
      <c r="D69" s="173"/>
      <c r="E69" s="173"/>
      <c r="F69" s="173"/>
      <c r="G69" s="173"/>
      <c r="H69" s="173"/>
      <c r="I69" s="173"/>
      <c r="J69" s="173"/>
      <c r="K69" s="173"/>
    </row>
    <row r="70" spans="3:11" s="171" customFormat="1" ht="15" customHeight="1" x14ac:dyDescent="0.2">
      <c r="C70" s="245"/>
      <c r="D70" s="173"/>
      <c r="E70" s="173"/>
      <c r="F70" s="173"/>
      <c r="G70" s="173"/>
      <c r="H70" s="173"/>
      <c r="I70" s="173"/>
      <c r="J70" s="173"/>
      <c r="K70" s="173"/>
    </row>
    <row r="71" spans="3:11" s="171" customFormat="1" ht="15" customHeight="1" x14ac:dyDescent="0.2">
      <c r="C71" s="245"/>
      <c r="D71" s="173"/>
      <c r="E71" s="173"/>
      <c r="F71" s="173"/>
      <c r="G71" s="173"/>
      <c r="H71" s="173"/>
      <c r="I71" s="173"/>
      <c r="J71" s="173"/>
      <c r="K71" s="173"/>
    </row>
    <row r="72" spans="3:11" s="171" customFormat="1" ht="15" customHeight="1" x14ac:dyDescent="0.2">
      <c r="C72" s="245"/>
      <c r="D72" s="173"/>
      <c r="E72" s="173"/>
      <c r="F72" s="173"/>
      <c r="G72" s="173"/>
      <c r="H72" s="173"/>
      <c r="I72" s="173"/>
      <c r="J72" s="173"/>
      <c r="K72" s="173"/>
    </row>
    <row r="73" spans="3:11" s="171" customFormat="1" ht="15" customHeight="1" x14ac:dyDescent="0.2">
      <c r="C73" s="245"/>
      <c r="D73" s="173"/>
      <c r="E73" s="173"/>
      <c r="F73" s="173"/>
      <c r="G73" s="173"/>
      <c r="H73" s="173"/>
      <c r="I73" s="173"/>
      <c r="J73" s="173"/>
      <c r="K73" s="173"/>
    </row>
    <row r="74" spans="3:11" s="171" customFormat="1" ht="15" customHeight="1" x14ac:dyDescent="0.2">
      <c r="C74" s="243"/>
      <c r="D74" s="173"/>
      <c r="E74" s="173"/>
      <c r="F74" s="173"/>
      <c r="G74" s="173"/>
      <c r="H74" s="173"/>
      <c r="I74" s="173"/>
      <c r="J74" s="173"/>
      <c r="K74" s="173"/>
    </row>
    <row r="75" spans="3:11" s="171" customFormat="1" ht="15" customHeight="1" x14ac:dyDescent="0.2">
      <c r="C75" s="254" t="s">
        <v>149</v>
      </c>
      <c r="D75" s="173"/>
      <c r="E75" s="173"/>
      <c r="F75" s="173"/>
      <c r="G75" s="173"/>
      <c r="H75" s="173"/>
      <c r="I75" s="173"/>
      <c r="J75" s="173"/>
      <c r="K75" s="173"/>
    </row>
    <row r="76" spans="3:11" s="171" customFormat="1" ht="15" customHeight="1" x14ac:dyDescent="0.2">
      <c r="C76" s="251"/>
      <c r="D76" s="173"/>
      <c r="E76" s="173"/>
      <c r="F76" s="173"/>
      <c r="G76" s="173"/>
      <c r="H76" s="173"/>
      <c r="I76" s="173"/>
      <c r="J76" s="173"/>
      <c r="K76" s="173"/>
    </row>
    <row r="77" spans="3:11" s="171" customFormat="1" ht="15" customHeight="1" x14ac:dyDescent="0.2">
      <c r="C77" s="251"/>
      <c r="D77" s="173"/>
      <c r="E77" s="173"/>
      <c r="F77" s="173"/>
      <c r="G77" s="173"/>
      <c r="H77" s="173"/>
      <c r="I77" s="173"/>
      <c r="J77" s="173"/>
      <c r="K77" s="173"/>
    </row>
    <row r="78" spans="3:11" s="171" customFormat="1" ht="15" customHeight="1" x14ac:dyDescent="0.2">
      <c r="C78" s="179"/>
      <c r="D78" s="173"/>
      <c r="E78" s="173"/>
      <c r="F78" s="173"/>
      <c r="G78" s="173"/>
      <c r="H78" s="173"/>
      <c r="I78" s="173"/>
      <c r="J78" s="173"/>
      <c r="K78" s="173"/>
    </row>
    <row r="79" spans="3:11" s="171" customFormat="1" ht="15" customHeight="1" x14ac:dyDescent="0.2">
      <c r="C79" s="252" t="s">
        <v>148</v>
      </c>
      <c r="D79" s="173"/>
      <c r="E79" s="173"/>
      <c r="F79" s="173"/>
      <c r="G79" s="173"/>
      <c r="H79" s="173"/>
      <c r="I79" s="173"/>
      <c r="J79" s="173"/>
      <c r="K79" s="173"/>
    </row>
    <row r="80" spans="3:11" s="171" customFormat="1" ht="15" customHeight="1" x14ac:dyDescent="0.2">
      <c r="C80" s="253"/>
      <c r="D80" s="173"/>
      <c r="E80" s="173"/>
      <c r="F80" s="173"/>
      <c r="G80" s="173"/>
      <c r="H80" s="173"/>
      <c r="I80" s="173"/>
      <c r="J80" s="173"/>
      <c r="K80" s="173"/>
    </row>
    <row r="81" spans="1:11" s="171" customFormat="1" ht="15" customHeight="1" x14ac:dyDescent="0.25">
      <c r="B81" s="95"/>
      <c r="C81" s="253"/>
      <c r="D81" s="173"/>
      <c r="E81" s="173"/>
      <c r="F81" s="173"/>
      <c r="G81" s="173"/>
      <c r="H81" s="173"/>
      <c r="I81" s="173"/>
      <c r="J81" s="173"/>
      <c r="K81" s="173"/>
    </row>
    <row r="82" spans="1:11" s="171" customFormat="1" ht="15" customHeight="1" x14ac:dyDescent="0.25">
      <c r="B82" s="95"/>
      <c r="C82" s="173"/>
      <c r="D82" s="173"/>
    </row>
    <row r="83" spans="1:11" ht="15.75" x14ac:dyDescent="0.25">
      <c r="A83" s="171"/>
      <c r="B83" s="95"/>
      <c r="C83" s="252" t="s">
        <v>150</v>
      </c>
      <c r="D83" s="173"/>
    </row>
    <row r="84" spans="1:11" ht="15.75" x14ac:dyDescent="0.25">
      <c r="A84" s="171"/>
      <c r="B84" s="95"/>
      <c r="C84" s="253"/>
      <c r="D84" s="173"/>
    </row>
    <row r="85" spans="1:11" ht="15.75" x14ac:dyDescent="0.25">
      <c r="A85" s="171"/>
      <c r="B85" s="95"/>
      <c r="C85" s="253"/>
      <c r="D85" s="173"/>
    </row>
    <row r="86" spans="1:11" s="171" customFormat="1" ht="15.75" x14ac:dyDescent="0.25">
      <c r="B86" s="95"/>
      <c r="C86" s="173"/>
      <c r="D86" s="173"/>
    </row>
    <row r="87" spans="1:11" s="171" customFormat="1" ht="15.75" x14ac:dyDescent="0.25">
      <c r="B87" s="95"/>
      <c r="C87" s="255" t="s">
        <v>151</v>
      </c>
      <c r="D87" s="173"/>
    </row>
    <row r="88" spans="1:11" s="171" customFormat="1" ht="15.75" x14ac:dyDescent="0.25">
      <c r="B88" s="95"/>
      <c r="C88" s="256"/>
    </row>
    <row r="89" spans="1:11" s="171" customFormat="1" ht="15.75" x14ac:dyDescent="0.25">
      <c r="A89" s="98"/>
      <c r="B89" s="95"/>
      <c r="C89" s="256"/>
      <c r="D89" s="98"/>
    </row>
    <row r="90" spans="1:11" s="171" customFormat="1" ht="15.75" x14ac:dyDescent="0.25">
      <c r="A90" s="98"/>
      <c r="B90" s="95"/>
      <c r="C90" s="178"/>
      <c r="D90" s="98"/>
    </row>
    <row r="91" spans="1:11" ht="30.75" x14ac:dyDescent="0.25">
      <c r="B91" s="95"/>
      <c r="C91" s="182" t="s">
        <v>152</v>
      </c>
    </row>
    <row r="92" spans="1:11" ht="15.75" x14ac:dyDescent="0.25">
      <c r="A92" s="171"/>
      <c r="B92" s="95"/>
      <c r="C92" s="177"/>
      <c r="D92" s="171"/>
    </row>
    <row r="93" spans="1:11" ht="45.75" x14ac:dyDescent="0.25">
      <c r="A93" s="171"/>
      <c r="B93" s="95"/>
      <c r="C93" s="177" t="s">
        <v>153</v>
      </c>
      <c r="D93" s="171"/>
    </row>
    <row r="94" spans="1:11" ht="15.75" x14ac:dyDescent="0.25">
      <c r="A94" s="171"/>
      <c r="B94" s="95"/>
      <c r="C94" s="177"/>
      <c r="D94" s="171"/>
    </row>
    <row r="95" spans="1:11" ht="31.5" customHeight="1" x14ac:dyDescent="0.25">
      <c r="A95" s="171"/>
      <c r="B95" s="95"/>
      <c r="C95" s="177" t="s">
        <v>154</v>
      </c>
      <c r="D95" s="171"/>
    </row>
    <row r="96" spans="1:11" ht="27.75" customHeight="1" x14ac:dyDescent="0.25">
      <c r="A96" s="171"/>
      <c r="B96" s="95"/>
      <c r="C96" s="177"/>
      <c r="D96" s="171"/>
    </row>
    <row r="97" spans="1:3" ht="27.75" customHeight="1" x14ac:dyDescent="0.25">
      <c r="A97" s="95"/>
      <c r="B97" s="95"/>
      <c r="C97" s="177" t="s">
        <v>155</v>
      </c>
    </row>
    <row r="98" spans="1:3" ht="18" customHeight="1" x14ac:dyDescent="0.2">
      <c r="C98" s="177"/>
    </row>
    <row r="99" spans="1:3" ht="30.75" x14ac:dyDescent="0.2">
      <c r="C99" s="177" t="s">
        <v>156</v>
      </c>
    </row>
    <row r="100" spans="1:3" ht="19.5" customHeight="1" x14ac:dyDescent="0.2">
      <c r="C100" s="177"/>
    </row>
    <row r="101" spans="1:3" x14ac:dyDescent="0.2">
      <c r="C101" s="244" t="s">
        <v>166</v>
      </c>
    </row>
    <row r="102" spans="1:3" x14ac:dyDescent="0.2">
      <c r="C102" s="245"/>
    </row>
    <row r="103" spans="1:3" x14ac:dyDescent="0.2">
      <c r="C103" s="245"/>
    </row>
    <row r="104" spans="1:3" x14ac:dyDescent="0.2">
      <c r="C104" s="245"/>
    </row>
    <row r="105" spans="1:3" x14ac:dyDescent="0.2">
      <c r="C105" s="246"/>
    </row>
    <row r="106" spans="1:3" x14ac:dyDescent="0.2">
      <c r="C106" s="246"/>
    </row>
    <row r="107" spans="1:3" x14ac:dyDescent="0.2">
      <c r="C107" s="246"/>
    </row>
    <row r="108" spans="1:3" x14ac:dyDescent="0.2">
      <c r="C108" s="246"/>
    </row>
    <row r="109" spans="1:3" x14ac:dyDescent="0.2">
      <c r="C109" s="246"/>
    </row>
    <row r="110" spans="1:3" x14ac:dyDescent="0.2">
      <c r="C110" s="246"/>
    </row>
    <row r="111" spans="1:3" x14ac:dyDescent="0.2">
      <c r="C111" s="246"/>
    </row>
    <row r="112" spans="1:3" x14ac:dyDescent="0.2">
      <c r="C112" s="246"/>
    </row>
    <row r="113" spans="3:3" x14ac:dyDescent="0.2">
      <c r="C113" s="246"/>
    </row>
    <row r="114" spans="3:3" ht="15.75" x14ac:dyDescent="0.25">
      <c r="C114" s="3"/>
    </row>
    <row r="115" spans="3:3" x14ac:dyDescent="0.2">
      <c r="C115" s="248" t="s">
        <v>157</v>
      </c>
    </row>
    <row r="116" spans="3:3" x14ac:dyDescent="0.2">
      <c r="C116" s="245"/>
    </row>
    <row r="117" spans="3:3" x14ac:dyDescent="0.2">
      <c r="C117" s="249" t="s">
        <v>165</v>
      </c>
    </row>
    <row r="118" spans="3:3" x14ac:dyDescent="0.2">
      <c r="C118" s="250"/>
    </row>
    <row r="119" spans="3:3" x14ac:dyDescent="0.2">
      <c r="C119" s="250"/>
    </row>
    <row r="120" spans="3:3" x14ac:dyDescent="0.2">
      <c r="C120" s="250"/>
    </row>
    <row r="121" spans="3:3" x14ac:dyDescent="0.2">
      <c r="C121" s="250"/>
    </row>
  </sheetData>
  <sheetProtection algorithmName="SHA-512" hashValue="tQ7MPB/J4Jt9tJFWb6eMtSeZsDqn6A6Q00TcASx7lQLf/xFkvfE0aWC43HV1A6ooNhhq/tg01Jfw4bKJqulVSQ==" saltValue="kpnEj2F4j4XEYTCPVLzsTQ==" spinCount="100000" sheet="1" objects="1" scenarios="1"/>
  <mergeCells count="16">
    <mergeCell ref="D15:D17"/>
    <mergeCell ref="A1:D1"/>
    <mergeCell ref="C3:C14"/>
    <mergeCell ref="B15:B17"/>
    <mergeCell ref="A15:A16"/>
    <mergeCell ref="C101:C113"/>
    <mergeCell ref="A25:A42"/>
    <mergeCell ref="C19:C23"/>
    <mergeCell ref="C117:C121"/>
    <mergeCell ref="C35:C40"/>
    <mergeCell ref="C79:C81"/>
    <mergeCell ref="C83:C85"/>
    <mergeCell ref="C75:C77"/>
    <mergeCell ref="C87:C89"/>
    <mergeCell ref="C115:C116"/>
    <mergeCell ref="C43:C73"/>
  </mergeCells>
  <hyperlinks>
    <hyperlink ref="C19:K19" location="'Price Calculation'!C3" display="1. Enter the information on the &quot;kt info&quot; tab including:" xr:uid="{258C32C5-FFB6-454D-A7DE-E6FA217EC707}"/>
    <hyperlink ref="C25" location="'Price Calculation'!B10" display="Enter the information on the &quot;kt info&quot; tab including:" xr:uid="{405CD415-372E-4F76-8E0B-955E8555001D}"/>
  </hyperlinks>
  <pageMargins left="0.25" right="0.25" top="0.75" bottom="0.75" header="0.3" footer="0.3"/>
  <pageSetup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7C8D-4A74-4005-9C62-6DFD8F2DBB9F}">
  <dimension ref="A2:H52"/>
  <sheetViews>
    <sheetView showGridLines="0" topLeftCell="A24" workbookViewId="0">
      <selection activeCell="C11" sqref="C11"/>
    </sheetView>
  </sheetViews>
  <sheetFormatPr defaultColWidth="9.140625" defaultRowHeight="15" x14ac:dyDescent="0.2"/>
  <cols>
    <col min="1" max="1" width="9.140625" style="192"/>
    <col min="2" max="2" width="37" style="192" bestFit="1" customWidth="1"/>
    <col min="3" max="3" width="48.85546875" style="192" customWidth="1"/>
    <col min="4" max="4" width="20.140625" style="192" customWidth="1"/>
    <col min="5" max="5" width="22.85546875" style="192" customWidth="1"/>
    <col min="6" max="6" width="23.42578125" style="192" customWidth="1"/>
    <col min="7" max="7" width="18" style="192" customWidth="1"/>
    <col min="8" max="16384" width="9.140625" style="192"/>
  </cols>
  <sheetData>
    <row r="2" spans="1:8" s="190" customFormat="1" ht="15.75" x14ac:dyDescent="0.2">
      <c r="A2" s="271" t="s">
        <v>125</v>
      </c>
      <c r="B2" s="271"/>
      <c r="C2" s="271"/>
      <c r="D2" s="271"/>
      <c r="E2" s="271"/>
      <c r="F2" s="271"/>
    </row>
    <row r="3" spans="1:8" s="190" customFormat="1" ht="9.75" customHeight="1" x14ac:dyDescent="0.2">
      <c r="A3" s="185"/>
      <c r="B3" s="185"/>
      <c r="C3" s="185"/>
      <c r="D3" s="185"/>
      <c r="E3" s="185"/>
      <c r="F3" s="185"/>
    </row>
    <row r="4" spans="1:8" s="190" customFormat="1" ht="15.75" customHeight="1" x14ac:dyDescent="0.2">
      <c r="B4" s="271" t="s">
        <v>133</v>
      </c>
      <c r="C4" s="191" t="s">
        <v>126</v>
      </c>
    </row>
    <row r="5" spans="1:8" s="190" customFormat="1" ht="15.75" customHeight="1" x14ac:dyDescent="0.2">
      <c r="B5" s="271"/>
      <c r="C5" s="191" t="s">
        <v>127</v>
      </c>
    </row>
    <row r="6" spans="1:8" x14ac:dyDescent="0.2">
      <c r="B6" s="271"/>
      <c r="C6" s="193" t="s">
        <v>128</v>
      </c>
    </row>
    <row r="7" spans="1:8" ht="13.5" customHeight="1" x14ac:dyDescent="0.2">
      <c r="B7" s="271"/>
      <c r="C7" s="193" t="s">
        <v>129</v>
      </c>
      <c r="G7" s="194"/>
      <c r="H7" s="150"/>
    </row>
    <row r="8" spans="1:8" ht="13.5" customHeight="1" x14ac:dyDescent="0.2">
      <c r="B8" s="185"/>
      <c r="C8" s="193" t="s">
        <v>135</v>
      </c>
      <c r="G8" s="194"/>
      <c r="H8" s="150"/>
    </row>
    <row r="9" spans="1:8" ht="5.0999999999999996" customHeight="1" thickBot="1" x14ac:dyDescent="0.25">
      <c r="C9" s="193"/>
      <c r="G9" s="194"/>
      <c r="H9" s="169"/>
    </row>
    <row r="10" spans="1:8" ht="5.0999999999999996" customHeight="1" thickTop="1" x14ac:dyDescent="0.2">
      <c r="B10" s="195"/>
      <c r="C10" s="196"/>
      <c r="D10" s="197"/>
      <c r="E10" s="197"/>
      <c r="F10" s="197"/>
      <c r="G10" s="198"/>
      <c r="H10" s="164"/>
    </row>
    <row r="11" spans="1:8" ht="20.100000000000001" customHeight="1" x14ac:dyDescent="0.2">
      <c r="B11" s="199" t="s">
        <v>118</v>
      </c>
      <c r="C11" s="189"/>
      <c r="G11" s="194"/>
      <c r="H11" s="200"/>
    </row>
    <row r="12" spans="1:8" ht="5.0999999999999996" customHeight="1" x14ac:dyDescent="0.2">
      <c r="B12" s="199"/>
      <c r="G12" s="194"/>
      <c r="H12" s="200"/>
    </row>
    <row r="13" spans="1:8" ht="20.100000000000001" customHeight="1" x14ac:dyDescent="0.2">
      <c r="B13" s="199" t="s">
        <v>48</v>
      </c>
      <c r="C13" s="189"/>
      <c r="D13" s="194"/>
      <c r="E13" s="194"/>
      <c r="F13" s="169"/>
      <c r="H13" s="200"/>
    </row>
    <row r="14" spans="1:8" ht="5.0999999999999996" customHeight="1" x14ac:dyDescent="0.2">
      <c r="B14" s="199"/>
      <c r="C14" s="201"/>
      <c r="F14" s="169"/>
      <c r="H14" s="200"/>
    </row>
    <row r="15" spans="1:8" ht="20.100000000000001" customHeight="1" x14ac:dyDescent="0.2">
      <c r="B15" s="199" t="s">
        <v>67</v>
      </c>
      <c r="C15" s="189"/>
      <c r="F15" s="169"/>
      <c r="H15" s="200"/>
    </row>
    <row r="16" spans="1:8" ht="5.0999999999999996" customHeight="1" x14ac:dyDescent="0.2">
      <c r="B16" s="199"/>
      <c r="C16" s="201"/>
      <c r="F16" s="169"/>
      <c r="H16" s="200"/>
    </row>
    <row r="17" spans="2:8" ht="20.100000000000001" customHeight="1" x14ac:dyDescent="0.2">
      <c r="B17" s="199" t="s">
        <v>94</v>
      </c>
      <c r="C17" s="189"/>
      <c r="F17" s="169"/>
      <c r="H17" s="200"/>
    </row>
    <row r="18" spans="2:8" ht="5.0999999999999996" customHeight="1" x14ac:dyDescent="0.2">
      <c r="B18" s="199"/>
      <c r="C18" s="201"/>
      <c r="F18" s="169"/>
      <c r="H18" s="202"/>
    </row>
    <row r="19" spans="2:8" ht="20.100000000000001" customHeight="1" x14ac:dyDescent="0.2">
      <c r="B19" s="199" t="s">
        <v>95</v>
      </c>
      <c r="C19" s="189"/>
      <c r="F19" s="169"/>
      <c r="H19" s="202"/>
    </row>
    <row r="20" spans="2:8" ht="5.0999999999999996" customHeight="1" x14ac:dyDescent="0.2">
      <c r="B20" s="199"/>
      <c r="H20" s="202"/>
    </row>
    <row r="21" spans="2:8" ht="20.100000000000001" customHeight="1" x14ac:dyDescent="0.2">
      <c r="B21" s="199" t="s">
        <v>114</v>
      </c>
      <c r="C21" s="189"/>
      <c r="H21" s="202"/>
    </row>
    <row r="22" spans="2:8" ht="20.100000000000001" customHeight="1" thickBot="1" x14ac:dyDescent="0.25">
      <c r="B22" s="203"/>
      <c r="C22" s="204"/>
      <c r="D22" s="204"/>
      <c r="E22" s="204"/>
      <c r="F22" s="204"/>
      <c r="G22" s="204"/>
      <c r="H22" s="205"/>
    </row>
    <row r="23" spans="2:8" ht="20.100000000000001" customHeight="1" thickTop="1" thickBot="1" x14ac:dyDescent="0.25">
      <c r="B23" s="206" t="s">
        <v>167</v>
      </c>
    </row>
    <row r="24" spans="2:8" ht="20.100000000000001" customHeight="1" thickTop="1" x14ac:dyDescent="0.2">
      <c r="B24" s="272" t="s">
        <v>73</v>
      </c>
      <c r="C24" s="207" t="s">
        <v>162</v>
      </c>
      <c r="D24" s="197"/>
      <c r="E24" s="197"/>
      <c r="F24" s="197"/>
      <c r="G24" s="197"/>
      <c r="H24" s="208"/>
    </row>
    <row r="25" spans="2:8" ht="20.100000000000001" customHeight="1" x14ac:dyDescent="0.2">
      <c r="B25" s="273"/>
      <c r="C25" s="209"/>
      <c r="H25" s="202"/>
    </row>
    <row r="26" spans="2:8" ht="20.100000000000001" customHeight="1" x14ac:dyDescent="0.2">
      <c r="B26" s="273"/>
      <c r="C26" s="210" t="s">
        <v>116</v>
      </c>
      <c r="D26" s="151"/>
      <c r="E26" s="152"/>
      <c r="F26" s="152"/>
      <c r="G26" s="157"/>
      <c r="H26" s="202"/>
    </row>
    <row r="27" spans="2:8" ht="20.100000000000001" customHeight="1" x14ac:dyDescent="0.2">
      <c r="B27" s="273"/>
      <c r="C27" s="211" t="s">
        <v>163</v>
      </c>
      <c r="D27" s="151"/>
      <c r="E27" s="152"/>
      <c r="F27" s="152"/>
      <c r="G27" s="157"/>
      <c r="H27" s="202"/>
    </row>
    <row r="28" spans="2:8" ht="20.100000000000001" customHeight="1" x14ac:dyDescent="0.2">
      <c r="B28" s="273"/>
      <c r="C28" s="211" t="s">
        <v>164</v>
      </c>
      <c r="D28" s="151"/>
      <c r="E28" s="152"/>
      <c r="F28" s="152"/>
      <c r="G28" s="157"/>
      <c r="H28" s="202"/>
    </row>
    <row r="29" spans="2:8" ht="20.100000000000001" customHeight="1" x14ac:dyDescent="0.2">
      <c r="B29" s="273"/>
      <c r="C29" s="156"/>
      <c r="D29" s="151"/>
      <c r="E29" s="152"/>
      <c r="F29" s="152"/>
      <c r="G29" s="157"/>
      <c r="H29" s="202"/>
    </row>
    <row r="30" spans="2:8" ht="20.100000000000001" customHeight="1" x14ac:dyDescent="0.2">
      <c r="B30" s="273"/>
      <c r="C30" s="156"/>
      <c r="D30" s="151"/>
      <c r="E30" s="152"/>
      <c r="F30" s="152"/>
      <c r="G30" s="157"/>
      <c r="H30" s="202"/>
    </row>
    <row r="31" spans="2:8" ht="20.100000000000001" customHeight="1" x14ac:dyDescent="0.2">
      <c r="B31" s="273"/>
      <c r="C31" s="212" t="s">
        <v>115</v>
      </c>
      <c r="D31" s="151"/>
      <c r="E31" s="152" t="s">
        <v>53</v>
      </c>
      <c r="F31" s="152"/>
      <c r="G31" s="157"/>
      <c r="H31" s="202"/>
    </row>
    <row r="32" spans="2:8" ht="20.100000000000001" customHeight="1" x14ac:dyDescent="0.2">
      <c r="B32" s="273"/>
      <c r="C32" s="155" t="s">
        <v>123</v>
      </c>
      <c r="F32" s="152"/>
      <c r="G32" s="160"/>
      <c r="H32" s="202"/>
    </row>
    <row r="33" spans="2:8" ht="20.100000000000001" customHeight="1" x14ac:dyDescent="0.2">
      <c r="B33" s="273"/>
      <c r="C33" s="155" t="s">
        <v>136</v>
      </c>
      <c r="D33" s="153"/>
      <c r="E33" s="153"/>
      <c r="F33" s="152"/>
      <c r="G33" s="160"/>
      <c r="H33" s="202"/>
    </row>
    <row r="34" spans="2:8" ht="20.100000000000001" customHeight="1" x14ac:dyDescent="0.2">
      <c r="B34" s="273"/>
      <c r="C34" s="158" t="s">
        <v>161</v>
      </c>
      <c r="D34" s="153"/>
      <c r="E34" s="153"/>
      <c r="F34" s="152"/>
      <c r="G34" s="160"/>
      <c r="H34" s="202"/>
    </row>
    <row r="35" spans="2:8" ht="20.100000000000001" customHeight="1" x14ac:dyDescent="0.2">
      <c r="B35" s="273"/>
      <c r="C35" s="158" t="s">
        <v>124</v>
      </c>
      <c r="H35" s="202"/>
    </row>
    <row r="36" spans="2:8" ht="20.100000000000001" customHeight="1" x14ac:dyDescent="0.2">
      <c r="B36" s="273"/>
      <c r="C36" s="158"/>
      <c r="H36" s="202"/>
    </row>
    <row r="37" spans="2:8" ht="20.100000000000001" customHeight="1" x14ac:dyDescent="0.2">
      <c r="B37" s="273"/>
      <c r="C37" s="159"/>
      <c r="H37" s="202"/>
    </row>
    <row r="38" spans="2:8" ht="20.100000000000001" customHeight="1" x14ac:dyDescent="0.2">
      <c r="B38" s="273"/>
      <c r="C38" s="210" t="s">
        <v>117</v>
      </c>
      <c r="H38" s="202"/>
    </row>
    <row r="39" spans="2:8" ht="20.100000000000001" customHeight="1" x14ac:dyDescent="0.2">
      <c r="B39" s="273"/>
      <c r="C39" s="156" t="s">
        <v>120</v>
      </c>
      <c r="D39" s="153"/>
      <c r="E39" s="153"/>
      <c r="F39" s="153"/>
      <c r="G39" s="157"/>
      <c r="H39" s="202"/>
    </row>
    <row r="40" spans="2:8" ht="20.100000000000001" customHeight="1" x14ac:dyDescent="0.2">
      <c r="B40" s="273"/>
      <c r="C40" s="156" t="s">
        <v>121</v>
      </c>
      <c r="D40" s="153"/>
      <c r="E40" s="153"/>
      <c r="F40" s="153"/>
      <c r="G40" s="157"/>
      <c r="H40" s="202"/>
    </row>
    <row r="41" spans="2:8" ht="20.100000000000001" customHeight="1" x14ac:dyDescent="0.2">
      <c r="B41" s="273"/>
      <c r="C41" s="156" t="s">
        <v>122</v>
      </c>
      <c r="D41" s="153"/>
      <c r="E41" s="153"/>
      <c r="F41" s="153"/>
      <c r="G41" s="157"/>
      <c r="H41" s="202"/>
    </row>
    <row r="42" spans="2:8" ht="20.100000000000001" customHeight="1" x14ac:dyDescent="0.2">
      <c r="B42" s="273"/>
      <c r="C42" s="213"/>
      <c r="F42" s="186"/>
      <c r="G42" s="201"/>
      <c r="H42" s="202"/>
    </row>
    <row r="43" spans="2:8" ht="20.100000000000001" customHeight="1" x14ac:dyDescent="0.2">
      <c r="B43" s="273"/>
      <c r="C43" s="267" t="s">
        <v>134</v>
      </c>
      <c r="F43" s="186"/>
      <c r="G43" s="201"/>
      <c r="H43" s="202"/>
    </row>
    <row r="44" spans="2:8" ht="16.5" thickBot="1" x14ac:dyDescent="0.25">
      <c r="B44" s="274"/>
      <c r="C44" s="268"/>
      <c r="D44" s="204"/>
      <c r="E44" s="204"/>
      <c r="F44" s="187"/>
      <c r="G44" s="214"/>
      <c r="H44" s="205"/>
    </row>
    <row r="45" spans="2:8" ht="20.100000000000001" customHeight="1" thickTop="1" thickBot="1" x14ac:dyDescent="0.25">
      <c r="C45" s="215"/>
      <c r="F45" s="186"/>
      <c r="G45" s="201"/>
    </row>
    <row r="46" spans="2:8" ht="20.100000000000001" customHeight="1" thickTop="1" x14ac:dyDescent="0.2">
      <c r="B46" s="263" t="s">
        <v>76</v>
      </c>
      <c r="C46" s="161" t="s">
        <v>77</v>
      </c>
      <c r="D46" s="197"/>
      <c r="E46" s="197"/>
      <c r="F46" s="197"/>
      <c r="G46" s="197"/>
      <c r="H46" s="208"/>
    </row>
    <row r="47" spans="2:8" ht="20.100000000000001" customHeight="1" x14ac:dyDescent="0.2">
      <c r="B47" s="269"/>
      <c r="C47" s="162" t="s">
        <v>74</v>
      </c>
      <c r="H47" s="202"/>
    </row>
    <row r="48" spans="2:8" ht="20.100000000000001" customHeight="1" thickBot="1" x14ac:dyDescent="0.25">
      <c r="B48" s="270"/>
      <c r="C48" s="163" t="s">
        <v>75</v>
      </c>
      <c r="D48" s="204"/>
      <c r="E48" s="204"/>
      <c r="F48" s="204"/>
      <c r="G48" s="204"/>
      <c r="H48" s="205"/>
    </row>
    <row r="49" ht="20.100000000000001" customHeight="1" thickTop="1" x14ac:dyDescent="0.2"/>
    <row r="50" ht="20.100000000000001" customHeight="1" x14ac:dyDescent="0.2"/>
    <row r="51" ht="20.100000000000001" customHeight="1" x14ac:dyDescent="0.2"/>
    <row r="52" ht="20.100000000000001" customHeight="1" x14ac:dyDescent="0.2"/>
  </sheetData>
  <sheetProtection algorithmName="SHA-512" hashValue="lRkIDRHU7kdtVBLIMtqM9qBkduybh2MuuOazsEP33LGDuISOxwB2Fz6Snghs2iDLXSoPMoOJESC1PrYRUdPcyg==" saltValue="WjZv58amghwry8NiahaGyA==" spinCount="100000" sheet="1" objects="1" scenarios="1"/>
  <mergeCells count="5">
    <mergeCell ref="C43:C44"/>
    <mergeCell ref="B46:B48"/>
    <mergeCell ref="A2:F2"/>
    <mergeCell ref="B4:B7"/>
    <mergeCell ref="B24:B44"/>
  </mergeCells>
  <hyperlinks>
    <hyperlink ref="C40" location="'Price Approval 11-30'!A1" display="Price Approval Form, 10-30 positions" xr:uid="{3B8B9AF6-AEEC-44EB-BC3E-7B8F93295460}"/>
    <hyperlink ref="C41" location="'Price Approval 31 - 100'!A1" display="Price Approval Form, 30 - 100 positions" xr:uid="{6AE99253-57EF-4EEF-A5FA-58A36258FA61}"/>
    <hyperlink ref="E35:F35" location="'Price Calculation'!A1" display="Price Approval Form, up to 10 positions" xr:uid="{B89E4173-5083-46CF-B24F-7797822E2896}"/>
    <hyperlink ref="C24" location="Instructions!A1" display="Instructions!A1" xr:uid="{175942C1-CC94-47C6-A809-9942D4C99202}"/>
    <hyperlink ref="C35" location="'Price Calculation'!B13" display="Position Entry" xr:uid="{D322A12A-9E58-406B-8ABF-314CF94606B3}"/>
    <hyperlink ref="C39" location="'Price Approval &lt;=10'!A1" display="Price Approval Form, up to 10 positions" xr:uid="{D6DC3EBD-0AB3-482D-AAF1-59CA5EB5C659}"/>
    <hyperlink ref="C28" location="'Margin &amp; OH'!G10" display="      Margin" xr:uid="{36939B03-4DFE-47D5-B078-9B0B23719323}"/>
    <hyperlink ref="C27" location="'Margin &amp; OH'!DC10" display="      Overhead Rate" xr:uid="{C5D5D380-50E7-44ED-B2CE-04C57FD1D38C}"/>
    <hyperlink ref="C33" location="'Price Calculation'!K6" display="      Worker's Comp Rate" xr:uid="{F1DEA76E-6EF4-439F-9773-D4DE60B08D46}"/>
    <hyperlink ref="C32" location="'Price Calculation'!M7" display="      Benefit Matrix" xr:uid="{A05AF9A5-5896-4D89-A955-06A33B18AA94}"/>
    <hyperlink ref="C43" location="'Price Amendment'!B1" display="Define State Region, based on metro, standard and non-urban." xr:uid="{52B6CFA5-6030-473D-9FDA-6E949F143DF1}"/>
    <hyperlink ref="C34" location="'Price Calculation'!K5" display="Emplyment Insurance Rate" xr:uid="{C6CB5A7A-0A36-4DE0-ADB7-343A2B28015F}"/>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62"/>
  <sheetViews>
    <sheetView showGridLines="0" topLeftCell="A9" zoomScale="130" zoomScaleNormal="130" workbookViewId="0">
      <selection activeCell="D10" sqref="D10"/>
    </sheetView>
  </sheetViews>
  <sheetFormatPr defaultRowHeight="15" x14ac:dyDescent="0.25"/>
  <cols>
    <col min="2" max="2" width="41.140625" customWidth="1"/>
    <col min="3" max="3" width="15.140625" customWidth="1"/>
    <col min="4" max="4" width="15.42578125" customWidth="1"/>
    <col min="6" max="10" width="16.85546875" customWidth="1"/>
  </cols>
  <sheetData>
    <row r="1" spans="1:12" ht="29.25" customHeight="1" x14ac:dyDescent="0.25">
      <c r="A1" s="117"/>
      <c r="B1" s="289" t="s">
        <v>116</v>
      </c>
      <c r="C1" s="289"/>
      <c r="D1" s="289"/>
      <c r="E1" s="289"/>
      <c r="F1" s="289"/>
      <c r="G1" s="289"/>
      <c r="H1" s="289"/>
      <c r="I1" s="289"/>
    </row>
    <row r="2" spans="1:12" ht="13.5" customHeight="1" x14ac:dyDescent="0.25">
      <c r="J2" s="118"/>
      <c r="K2" s="119"/>
    </row>
    <row r="3" spans="1:12" x14ac:dyDescent="0.25">
      <c r="B3" t="s">
        <v>48</v>
      </c>
      <c r="C3" s="290" t="str">
        <f>IF('Price Calculation'!C3=0," ",'Price Calculation'!C3)</f>
        <v xml:space="preserve"> </v>
      </c>
      <c r="D3" s="291"/>
      <c r="E3" s="291"/>
      <c r="F3" s="292"/>
      <c r="G3" s="118"/>
      <c r="H3" s="118"/>
      <c r="I3" s="119"/>
      <c r="K3" s="119"/>
    </row>
    <row r="4" spans="1:12" ht="5.0999999999999996" customHeight="1" x14ac:dyDescent="0.25">
      <c r="C4" s="106"/>
      <c r="D4" s="106"/>
      <c r="E4" s="106"/>
      <c r="F4" s="106"/>
      <c r="I4" s="119"/>
      <c r="K4" s="119"/>
    </row>
    <row r="5" spans="1:12" x14ac:dyDescent="0.25">
      <c r="B5" t="s">
        <v>94</v>
      </c>
      <c r="C5" s="290" t="str">
        <f>IF('Price Calculation'!F5=0," ",'Price Calculation'!F5)</f>
        <v xml:space="preserve"> </v>
      </c>
      <c r="D5" s="291"/>
      <c r="E5" s="291"/>
      <c r="F5" s="292"/>
      <c r="I5" s="119"/>
      <c r="K5" s="119"/>
    </row>
    <row r="6" spans="1:12" ht="5.0999999999999996" customHeight="1" x14ac:dyDescent="0.25">
      <c r="C6" s="106"/>
      <c r="D6" s="106"/>
      <c r="E6" s="106"/>
      <c r="F6" s="106"/>
      <c r="I6" s="119"/>
      <c r="K6" s="119"/>
    </row>
    <row r="7" spans="1:12" x14ac:dyDescent="0.25">
      <c r="B7" t="s">
        <v>95</v>
      </c>
      <c r="C7" s="290" t="str">
        <f>IF('Price Calculation'!F3=0," ",'Price Calculation'!F3)</f>
        <v xml:space="preserve"> </v>
      </c>
      <c r="D7" s="291"/>
      <c r="E7" s="291"/>
      <c r="F7" s="292"/>
      <c r="I7" s="119"/>
      <c r="K7" s="119"/>
    </row>
    <row r="8" spans="1:12" ht="5.0999999999999996" customHeight="1" x14ac:dyDescent="0.25">
      <c r="I8" s="119"/>
      <c r="K8" s="119"/>
    </row>
    <row r="9" spans="1:12" x14ac:dyDescent="0.25">
      <c r="I9" s="119"/>
      <c r="K9" s="118" t="s">
        <v>112</v>
      </c>
      <c r="L9" s="149" t="s">
        <v>113</v>
      </c>
    </row>
    <row r="10" spans="1:12" ht="18.75" x14ac:dyDescent="0.3">
      <c r="B10" s="120" t="s">
        <v>96</v>
      </c>
      <c r="D10" s="188"/>
      <c r="F10" s="121" t="s">
        <v>97</v>
      </c>
      <c r="G10" s="188"/>
      <c r="I10" s="119"/>
      <c r="L10" s="119"/>
    </row>
    <row r="11" spans="1:12" x14ac:dyDescent="0.25">
      <c r="F11" t="s">
        <v>98</v>
      </c>
      <c r="I11" s="119"/>
      <c r="L11" s="119"/>
    </row>
    <row r="12" spans="1:12" x14ac:dyDescent="0.25">
      <c r="B12" t="str">
        <f>IF(D10=0," ",IF(D10&gt;20%,"Overhead exceeding 20% must be supported"," "))</f>
        <v xml:space="preserve"> </v>
      </c>
      <c r="F12" t="str">
        <f>IF(G10=0," ",IF(G10&gt;6%,"Margin exceeding 6% must be explained"," "))</f>
        <v xml:space="preserve"> </v>
      </c>
      <c r="I12" s="119"/>
      <c r="L12" s="119"/>
    </row>
    <row r="13" spans="1:12" ht="15.75" thickBot="1" x14ac:dyDescent="0.3">
      <c r="B13" s="108" t="str">
        <f>'kt info'!B23</f>
        <v>Form date: 7/29/2025</v>
      </c>
      <c r="J13" s="122"/>
      <c r="L13" s="119"/>
    </row>
    <row r="14" spans="1:12" ht="30.75" thickBot="1" x14ac:dyDescent="0.45">
      <c r="B14" s="293" t="s">
        <v>99</v>
      </c>
      <c r="C14" s="294"/>
      <c r="D14" s="295"/>
      <c r="F14" s="123" t="s">
        <v>7</v>
      </c>
      <c r="G14" s="124"/>
      <c r="H14" s="124"/>
      <c r="I14" s="124"/>
      <c r="J14" s="125"/>
      <c r="L14" s="119"/>
    </row>
    <row r="15" spans="1:12" ht="15.75" x14ac:dyDescent="0.25">
      <c r="B15" s="126"/>
      <c r="C15" s="275" t="s">
        <v>8</v>
      </c>
      <c r="D15" s="276"/>
      <c r="F15" s="127" t="s">
        <v>100</v>
      </c>
      <c r="G15" s="128"/>
      <c r="H15" s="128"/>
      <c r="I15" s="128"/>
      <c r="J15" s="129"/>
      <c r="L15" s="119"/>
    </row>
    <row r="16" spans="1:12" ht="15.75" x14ac:dyDescent="0.25">
      <c r="B16" s="130" t="s">
        <v>9</v>
      </c>
      <c r="C16" s="131" t="s">
        <v>10</v>
      </c>
      <c r="D16" s="131" t="s">
        <v>11</v>
      </c>
      <c r="F16" s="127" t="s">
        <v>101</v>
      </c>
      <c r="G16" s="128"/>
      <c r="H16" s="128"/>
      <c r="I16" s="128"/>
      <c r="J16" s="129"/>
      <c r="L16" s="119"/>
    </row>
    <row r="17" spans="2:12" ht="15.75" x14ac:dyDescent="0.25">
      <c r="B17" s="132" t="s">
        <v>12</v>
      </c>
      <c r="C17" s="189"/>
      <c r="D17" s="189"/>
      <c r="F17" s="277" t="s">
        <v>102</v>
      </c>
      <c r="G17" s="278"/>
      <c r="H17" s="278"/>
      <c r="I17" s="278"/>
      <c r="J17" s="279"/>
      <c r="L17" s="119"/>
    </row>
    <row r="18" spans="2:12" ht="16.5" thickBot="1" x14ac:dyDescent="0.3">
      <c r="B18" s="133" t="s">
        <v>13</v>
      </c>
      <c r="C18" s="189"/>
      <c r="D18" s="189"/>
      <c r="F18" s="134" t="s">
        <v>103</v>
      </c>
      <c r="G18" s="135"/>
      <c r="H18" s="135"/>
      <c r="I18" s="135"/>
      <c r="J18" s="136"/>
      <c r="L18" s="119"/>
    </row>
    <row r="19" spans="2:12" ht="15.75" x14ac:dyDescent="0.25">
      <c r="B19" s="133" t="s">
        <v>14</v>
      </c>
      <c r="C19" s="189"/>
      <c r="D19" s="189"/>
      <c r="F19" s="280"/>
      <c r="G19" s="281"/>
      <c r="H19" s="281"/>
      <c r="I19" s="281"/>
      <c r="J19" s="282"/>
      <c r="L19" s="119"/>
    </row>
    <row r="20" spans="2:12" ht="15.75" x14ac:dyDescent="0.25">
      <c r="B20" s="133" t="s">
        <v>15</v>
      </c>
      <c r="C20" s="189"/>
      <c r="D20" s="189"/>
      <c r="F20" s="283"/>
      <c r="G20" s="284"/>
      <c r="H20" s="284"/>
      <c r="I20" s="284"/>
      <c r="J20" s="285"/>
      <c r="K20" s="122"/>
      <c r="L20" s="119"/>
    </row>
    <row r="21" spans="2:12" ht="15.75" x14ac:dyDescent="0.25">
      <c r="B21" s="133" t="s">
        <v>16</v>
      </c>
      <c r="C21" s="189"/>
      <c r="D21" s="189"/>
      <c r="F21" s="283"/>
      <c r="G21" s="284"/>
      <c r="H21" s="284"/>
      <c r="I21" s="284"/>
      <c r="J21" s="285"/>
    </row>
    <row r="22" spans="2:12" ht="15.75" x14ac:dyDescent="0.25">
      <c r="B22" s="133" t="s">
        <v>17</v>
      </c>
      <c r="C22" s="189"/>
      <c r="D22" s="189"/>
      <c r="F22" s="283"/>
      <c r="G22" s="284"/>
      <c r="H22" s="284"/>
      <c r="I22" s="284"/>
      <c r="J22" s="285"/>
    </row>
    <row r="23" spans="2:12" ht="15.75" x14ac:dyDescent="0.25">
      <c r="B23" s="133" t="s">
        <v>18</v>
      </c>
      <c r="C23" s="189"/>
      <c r="D23" s="189"/>
      <c r="F23" s="283"/>
      <c r="G23" s="284"/>
      <c r="H23" s="284"/>
      <c r="I23" s="284"/>
      <c r="J23" s="285"/>
    </row>
    <row r="24" spans="2:12" ht="15.75" x14ac:dyDescent="0.25">
      <c r="B24" s="133" t="s">
        <v>19</v>
      </c>
      <c r="C24" s="189"/>
      <c r="D24" s="189"/>
      <c r="F24" s="283"/>
      <c r="G24" s="284"/>
      <c r="H24" s="284"/>
      <c r="I24" s="284"/>
      <c r="J24" s="285"/>
    </row>
    <row r="25" spans="2:12" ht="15.75" x14ac:dyDescent="0.25">
      <c r="B25" s="133" t="s">
        <v>20</v>
      </c>
      <c r="C25" s="189"/>
      <c r="D25" s="189"/>
      <c r="F25" s="283"/>
      <c r="G25" s="284"/>
      <c r="H25" s="284"/>
      <c r="I25" s="284"/>
      <c r="J25" s="285"/>
    </row>
    <row r="26" spans="2:12" ht="15.75" x14ac:dyDescent="0.25">
      <c r="B26" s="133" t="s">
        <v>21</v>
      </c>
      <c r="C26" s="189"/>
      <c r="D26" s="189"/>
      <c r="F26" s="283"/>
      <c r="G26" s="284"/>
      <c r="H26" s="284"/>
      <c r="I26" s="284"/>
      <c r="J26" s="285"/>
    </row>
    <row r="27" spans="2:12" ht="15.75" x14ac:dyDescent="0.25">
      <c r="B27" s="133" t="s">
        <v>22</v>
      </c>
      <c r="C27" s="189"/>
      <c r="D27" s="189"/>
      <c r="F27" s="283"/>
      <c r="G27" s="284"/>
      <c r="H27" s="284"/>
      <c r="I27" s="284"/>
      <c r="J27" s="285"/>
    </row>
    <row r="28" spans="2:12" ht="15.75" x14ac:dyDescent="0.25">
      <c r="B28" s="133" t="s">
        <v>23</v>
      </c>
      <c r="C28" s="189"/>
      <c r="D28" s="189"/>
      <c r="F28" s="283"/>
      <c r="G28" s="284"/>
      <c r="H28" s="284"/>
      <c r="I28" s="284"/>
      <c r="J28" s="285"/>
    </row>
    <row r="29" spans="2:12" ht="15.75" x14ac:dyDescent="0.25">
      <c r="B29" s="133" t="s">
        <v>24</v>
      </c>
      <c r="C29" s="189"/>
      <c r="D29" s="189"/>
      <c r="F29" s="283"/>
      <c r="G29" s="284"/>
      <c r="H29" s="284"/>
      <c r="I29" s="284"/>
      <c r="J29" s="285"/>
    </row>
    <row r="30" spans="2:12" ht="15.75" x14ac:dyDescent="0.25">
      <c r="B30" s="133" t="s">
        <v>25</v>
      </c>
      <c r="C30" s="189"/>
      <c r="D30" s="189"/>
      <c r="F30" s="283"/>
      <c r="G30" s="284"/>
      <c r="H30" s="284"/>
      <c r="I30" s="284"/>
      <c r="J30" s="285"/>
    </row>
    <row r="31" spans="2:12" ht="15.75" x14ac:dyDescent="0.25">
      <c r="B31" s="133" t="s">
        <v>26</v>
      </c>
      <c r="C31" s="189"/>
      <c r="D31" s="189"/>
      <c r="F31" s="283"/>
      <c r="G31" s="284"/>
      <c r="H31" s="284"/>
      <c r="I31" s="284"/>
      <c r="J31" s="285"/>
    </row>
    <row r="32" spans="2:12" ht="15.75" x14ac:dyDescent="0.25">
      <c r="B32" s="133" t="s">
        <v>27</v>
      </c>
      <c r="C32" s="189"/>
      <c r="D32" s="189"/>
      <c r="F32" s="283"/>
      <c r="G32" s="284"/>
      <c r="H32" s="284"/>
      <c r="I32" s="284"/>
      <c r="J32" s="285"/>
    </row>
    <row r="33" spans="2:10" ht="15.75" x14ac:dyDescent="0.25">
      <c r="B33" s="133" t="s">
        <v>28</v>
      </c>
      <c r="C33" s="189"/>
      <c r="D33" s="189"/>
      <c r="F33" s="283"/>
      <c r="G33" s="284"/>
      <c r="H33" s="284"/>
      <c r="I33" s="284"/>
      <c r="J33" s="285"/>
    </row>
    <row r="34" spans="2:10" ht="15.75" x14ac:dyDescent="0.25">
      <c r="B34" s="133" t="s">
        <v>29</v>
      </c>
      <c r="C34" s="189"/>
      <c r="D34" s="189"/>
      <c r="F34" s="283"/>
      <c r="G34" s="284"/>
      <c r="H34" s="284"/>
      <c r="I34" s="284"/>
      <c r="J34" s="285"/>
    </row>
    <row r="35" spans="2:10" ht="15.75" x14ac:dyDescent="0.25">
      <c r="B35" s="133" t="s">
        <v>30</v>
      </c>
      <c r="C35" s="189"/>
      <c r="D35" s="189"/>
      <c r="F35" s="283"/>
      <c r="G35" s="284"/>
      <c r="H35" s="284"/>
      <c r="I35" s="284"/>
      <c r="J35" s="285"/>
    </row>
    <row r="36" spans="2:10" ht="15.75" x14ac:dyDescent="0.25">
      <c r="B36" s="133" t="s">
        <v>31</v>
      </c>
      <c r="C36" s="189"/>
      <c r="D36" s="189"/>
      <c r="F36" s="283"/>
      <c r="G36" s="284"/>
      <c r="H36" s="284"/>
      <c r="I36" s="284"/>
      <c r="J36" s="285"/>
    </row>
    <row r="37" spans="2:10" ht="15.75" x14ac:dyDescent="0.25">
      <c r="B37" s="133" t="s">
        <v>32</v>
      </c>
      <c r="C37" s="189"/>
      <c r="D37" s="189"/>
      <c r="F37" s="283"/>
      <c r="G37" s="284"/>
      <c r="H37" s="284"/>
      <c r="I37" s="284"/>
      <c r="J37" s="285"/>
    </row>
    <row r="38" spans="2:10" ht="15.75" x14ac:dyDescent="0.25">
      <c r="B38" s="133" t="s">
        <v>33</v>
      </c>
      <c r="C38" s="189"/>
      <c r="D38" s="189"/>
      <c r="F38" s="283"/>
      <c r="G38" s="284"/>
      <c r="H38" s="284"/>
      <c r="I38" s="284"/>
      <c r="J38" s="285"/>
    </row>
    <row r="39" spans="2:10" ht="15.75" x14ac:dyDescent="0.25">
      <c r="B39" s="133" t="s">
        <v>34</v>
      </c>
      <c r="C39" s="189"/>
      <c r="D39" s="189"/>
      <c r="F39" s="283"/>
      <c r="G39" s="284"/>
      <c r="H39" s="284"/>
      <c r="I39" s="284"/>
      <c r="J39" s="285"/>
    </row>
    <row r="40" spans="2:10" ht="15.75" x14ac:dyDescent="0.25">
      <c r="B40" s="133" t="s">
        <v>35</v>
      </c>
      <c r="C40" s="189"/>
      <c r="D40" s="189"/>
      <c r="F40" s="283"/>
      <c r="G40" s="284"/>
      <c r="H40" s="284"/>
      <c r="I40" s="284"/>
      <c r="J40" s="285"/>
    </row>
    <row r="41" spans="2:10" ht="15.75" x14ac:dyDescent="0.25">
      <c r="B41" s="133" t="s">
        <v>36</v>
      </c>
      <c r="C41" s="189"/>
      <c r="D41" s="189"/>
      <c r="F41" s="283"/>
      <c r="G41" s="284"/>
      <c r="H41" s="284"/>
      <c r="I41" s="284"/>
      <c r="J41" s="285"/>
    </row>
    <row r="42" spans="2:10" ht="15.75" x14ac:dyDescent="0.25">
      <c r="B42" s="133" t="s">
        <v>37</v>
      </c>
      <c r="C42" s="189"/>
      <c r="D42" s="189"/>
      <c r="F42" s="283"/>
      <c r="G42" s="284"/>
      <c r="H42" s="284"/>
      <c r="I42" s="284"/>
      <c r="J42" s="285"/>
    </row>
    <row r="43" spans="2:10" ht="15.75" x14ac:dyDescent="0.25">
      <c r="B43" s="133" t="s">
        <v>38</v>
      </c>
      <c r="C43" s="189"/>
      <c r="D43" s="189"/>
      <c r="F43" s="283"/>
      <c r="G43" s="284"/>
      <c r="H43" s="284"/>
      <c r="I43" s="284"/>
      <c r="J43" s="285"/>
    </row>
    <row r="44" spans="2:10" ht="15.75" x14ac:dyDescent="0.25">
      <c r="B44" s="133" t="s">
        <v>39</v>
      </c>
      <c r="C44" s="189"/>
      <c r="D44" s="189"/>
      <c r="F44" s="283"/>
      <c r="G44" s="284"/>
      <c r="H44" s="284"/>
      <c r="I44" s="284"/>
      <c r="J44" s="285"/>
    </row>
    <row r="45" spans="2:10" ht="15.75" x14ac:dyDescent="0.25">
      <c r="B45" s="137" t="s">
        <v>40</v>
      </c>
      <c r="C45" s="189"/>
      <c r="D45" s="189"/>
      <c r="F45" s="283"/>
      <c r="G45" s="284"/>
      <c r="H45" s="284"/>
      <c r="I45" s="284"/>
      <c r="J45" s="285"/>
    </row>
    <row r="46" spans="2:10" ht="15.75" x14ac:dyDescent="0.25">
      <c r="B46" s="137" t="s">
        <v>40</v>
      </c>
      <c r="C46" s="189"/>
      <c r="D46" s="189"/>
      <c r="F46" s="283"/>
      <c r="G46" s="284"/>
      <c r="H46" s="284"/>
      <c r="I46" s="284"/>
      <c r="J46" s="285"/>
    </row>
    <row r="47" spans="2:10" ht="15.75" x14ac:dyDescent="0.25">
      <c r="B47" s="137" t="s">
        <v>40</v>
      </c>
      <c r="C47" s="189"/>
      <c r="D47" s="189"/>
      <c r="F47" s="283"/>
      <c r="G47" s="284"/>
      <c r="H47" s="284"/>
      <c r="I47" s="284"/>
      <c r="J47" s="285"/>
    </row>
    <row r="48" spans="2:10" ht="15.75" x14ac:dyDescent="0.25">
      <c r="B48" s="138" t="s">
        <v>40</v>
      </c>
      <c r="C48" s="189"/>
      <c r="D48" s="189"/>
      <c r="F48" s="283"/>
      <c r="G48" s="284"/>
      <c r="H48" s="284"/>
      <c r="I48" s="284"/>
      <c r="J48" s="285"/>
    </row>
    <row r="49" spans="2:10" x14ac:dyDescent="0.25">
      <c r="B49" s="14" t="s">
        <v>41</v>
      </c>
      <c r="C49" s="139">
        <f>SUM(C17:C48)</f>
        <v>0</v>
      </c>
      <c r="D49" s="139">
        <f>SUM(D17:D48)</f>
        <v>0</v>
      </c>
      <c r="F49" s="283"/>
      <c r="G49" s="284"/>
      <c r="H49" s="284"/>
      <c r="I49" s="284"/>
      <c r="J49" s="285"/>
    </row>
    <row r="50" spans="2:10" x14ac:dyDescent="0.25">
      <c r="F50" s="283"/>
      <c r="G50" s="284"/>
      <c r="H50" s="284"/>
      <c r="I50" s="284"/>
      <c r="J50" s="285"/>
    </row>
    <row r="51" spans="2:10" x14ac:dyDescent="0.25">
      <c r="B51" s="14"/>
      <c r="C51" s="140" t="s">
        <v>104</v>
      </c>
      <c r="D51" s="140" t="s">
        <v>105</v>
      </c>
      <c r="F51" s="283"/>
      <c r="G51" s="284"/>
      <c r="H51" s="284"/>
      <c r="I51" s="284"/>
      <c r="J51" s="285"/>
    </row>
    <row r="52" spans="2:10" ht="15.75" x14ac:dyDescent="0.25">
      <c r="B52" s="14" t="s">
        <v>106</v>
      </c>
      <c r="C52" s="154"/>
      <c r="D52" s="154"/>
      <c r="F52" s="283"/>
      <c r="G52" s="284"/>
      <c r="H52" s="284"/>
      <c r="I52" s="284"/>
      <c r="J52" s="285"/>
    </row>
    <row r="53" spans="2:10" ht="5.0999999999999996" customHeight="1" thickBot="1" x14ac:dyDescent="0.3">
      <c r="B53" s="14"/>
      <c r="C53" s="141"/>
      <c r="D53" s="141"/>
      <c r="F53" s="286"/>
      <c r="G53" s="287"/>
      <c r="H53" s="287"/>
      <c r="I53" s="287"/>
      <c r="J53" s="288"/>
    </row>
    <row r="54" spans="2:10" ht="15.75" x14ac:dyDescent="0.25">
      <c r="B54" s="14" t="s">
        <v>107</v>
      </c>
      <c r="C54" s="154"/>
      <c r="D54" s="154"/>
    </row>
    <row r="55" spans="2:10" ht="5.0999999999999996" customHeight="1" x14ac:dyDescent="0.25">
      <c r="B55" s="142"/>
      <c r="C55" s="143"/>
      <c r="D55" s="170"/>
    </row>
    <row r="56" spans="2:10" ht="15.75" x14ac:dyDescent="0.25">
      <c r="B56" s="144" t="s">
        <v>108</v>
      </c>
      <c r="C56" s="154"/>
      <c r="D56" s="154"/>
    </row>
    <row r="57" spans="2:10" ht="5.0999999999999996" customHeight="1" x14ac:dyDescent="0.25">
      <c r="B57" s="144"/>
      <c r="C57" s="145"/>
      <c r="D57" s="146"/>
    </row>
    <row r="58" spans="2:10" x14ac:dyDescent="0.25">
      <c r="B58" s="14" t="s">
        <v>109</v>
      </c>
      <c r="C58" s="141"/>
      <c r="D58" s="147" t="str">
        <f>IF(D52=0," ",(((D52/C52)*C49)+D49)/(D54))</f>
        <v xml:space="preserve"> </v>
      </c>
    </row>
    <row r="59" spans="2:10" ht="5.0999999999999996" customHeight="1" x14ac:dyDescent="0.25">
      <c r="H59" s="216"/>
    </row>
    <row r="60" spans="2:10" x14ac:dyDescent="0.25">
      <c r="B60" s="148" t="s">
        <v>110</v>
      </c>
      <c r="C60" s="148"/>
      <c r="D60" s="147" t="str">
        <f>IF(D54=0," ",(((D54/C54)*C49)+D49)/(D54))</f>
        <v xml:space="preserve"> </v>
      </c>
    </row>
    <row r="61" spans="2:10" ht="5.0999999999999996" customHeight="1" x14ac:dyDescent="0.25">
      <c r="B61" s="144"/>
      <c r="C61" s="148"/>
      <c r="D61" s="148"/>
    </row>
    <row r="62" spans="2:10" x14ac:dyDescent="0.25">
      <c r="B62" s="144" t="s">
        <v>111</v>
      </c>
      <c r="C62" s="148"/>
      <c r="D62" s="147" t="str">
        <f>IF(D56=0," ",(((D56/C56)*C49)+D49)/D54)</f>
        <v xml:space="preserve"> </v>
      </c>
    </row>
  </sheetData>
  <sheetProtection algorithmName="SHA-512" hashValue="duEeKgsAUrmozPk+73Y2NjMtKX4+SJRSJ4+oTewfXIW0nLXXJMGvoVKLsbslOxLxqxL7umZtym/0Znb5KXxH5w==" saltValue="yf8UJhwjvz2lJvvicYOeKQ==" spinCount="100000" sheet="1" objects="1" scenarios="1"/>
  <mergeCells count="8">
    <mergeCell ref="C15:D15"/>
    <mergeCell ref="F17:J17"/>
    <mergeCell ref="F19:J53"/>
    <mergeCell ref="B1:I1"/>
    <mergeCell ref="C3:F3"/>
    <mergeCell ref="C5:F5"/>
    <mergeCell ref="C7:F7"/>
    <mergeCell ref="B14:D14"/>
  </mergeCells>
  <conditionalFormatting sqref="D10 G10 C17:D48">
    <cfRule type="cellIs" dxfId="8" priority="1" operator="greaterThan">
      <formula>0</formula>
    </cfRule>
  </conditionalFormatting>
  <hyperlinks>
    <hyperlink ref="L9" location="'Price Calculation'!A1" display="'Price Calculation'!A1" xr:uid="{22FF6386-4DDC-4EF8-837B-C13F01D3A4DA}"/>
  </hyperlinks>
  <pageMargins left="0.7" right="0.7" top="0.75" bottom="0.75" header="0.3" footer="0.3"/>
  <pageSetup scale="6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R162"/>
  <sheetViews>
    <sheetView showGridLines="0" zoomScale="90" zoomScaleNormal="90" workbookViewId="0">
      <pane xSplit="1" ySplit="9" topLeftCell="B11" activePane="bottomRight" state="frozen"/>
      <selection pane="topRight" activeCell="B1" sqref="B1"/>
      <selection pane="bottomLeft" activeCell="A10" sqref="A10"/>
      <selection pane="bottomRight" activeCell="C6" sqref="C6:D6"/>
    </sheetView>
  </sheetViews>
  <sheetFormatPr defaultColWidth="15.5703125" defaultRowHeight="15" x14ac:dyDescent="0.2"/>
  <cols>
    <col min="1" max="1" width="5.5703125" style="101" customWidth="1"/>
    <col min="2" max="2" width="32.42578125" style="38" customWidth="1"/>
    <col min="3" max="3" width="16" style="38" customWidth="1"/>
    <col min="4" max="4" width="19.140625" style="38" customWidth="1"/>
    <col min="5" max="5" width="17.28515625" style="38" customWidth="1"/>
    <col min="6" max="6" width="15.140625" style="38" customWidth="1"/>
    <col min="7" max="7" width="13.42578125" style="38" customWidth="1"/>
    <col min="8" max="8" width="14.5703125" style="38" customWidth="1"/>
    <col min="9" max="10" width="17.42578125" style="42" customWidth="1"/>
    <col min="11" max="11" width="17.5703125" style="38" customWidth="1"/>
    <col min="12" max="12" width="15.5703125" style="38"/>
    <col min="13" max="13" width="34.5703125" style="38" customWidth="1"/>
    <col min="14" max="15" width="19.140625" style="38" customWidth="1"/>
    <col min="16" max="255" width="15.5703125" style="38"/>
    <col min="256" max="256" width="5.42578125" style="38" customWidth="1"/>
    <col min="257" max="257" width="25.42578125" style="38" customWidth="1"/>
    <col min="258" max="260" width="15.5703125" style="38" customWidth="1"/>
    <col min="261" max="261" width="19.140625" style="38" customWidth="1"/>
    <col min="262" max="511" width="15.5703125" style="38"/>
    <col min="512" max="512" width="5.42578125" style="38" customWidth="1"/>
    <col min="513" max="513" width="25.42578125" style="38" customWidth="1"/>
    <col min="514" max="516" width="15.5703125" style="38" customWidth="1"/>
    <col min="517" max="517" width="19.140625" style="38" customWidth="1"/>
    <col min="518" max="767" width="15.5703125" style="38"/>
    <col min="768" max="768" width="5.42578125" style="38" customWidth="1"/>
    <col min="769" max="769" width="25.42578125" style="38" customWidth="1"/>
    <col min="770" max="772" width="15.5703125" style="38" customWidth="1"/>
    <col min="773" max="773" width="19.140625" style="38" customWidth="1"/>
    <col min="774" max="1023" width="15.5703125" style="38"/>
    <col min="1024" max="1024" width="5.42578125" style="38" customWidth="1"/>
    <col min="1025" max="1025" width="25.42578125" style="38" customWidth="1"/>
    <col min="1026" max="1028" width="15.5703125" style="38" customWidth="1"/>
    <col min="1029" max="1029" width="19.140625" style="38" customWidth="1"/>
    <col min="1030" max="1279" width="15.5703125" style="38"/>
    <col min="1280" max="1280" width="5.42578125" style="38" customWidth="1"/>
    <col min="1281" max="1281" width="25.42578125" style="38" customWidth="1"/>
    <col min="1282" max="1284" width="15.5703125" style="38" customWidth="1"/>
    <col min="1285" max="1285" width="19.140625" style="38" customWidth="1"/>
    <col min="1286" max="1535" width="15.5703125" style="38"/>
    <col min="1536" max="1536" width="5.42578125" style="38" customWidth="1"/>
    <col min="1537" max="1537" width="25.42578125" style="38" customWidth="1"/>
    <col min="1538" max="1540" width="15.5703125" style="38" customWidth="1"/>
    <col min="1541" max="1541" width="19.140625" style="38" customWidth="1"/>
    <col min="1542" max="1791" width="15.5703125" style="38"/>
    <col min="1792" max="1792" width="5.42578125" style="38" customWidth="1"/>
    <col min="1793" max="1793" width="25.42578125" style="38" customWidth="1"/>
    <col min="1794" max="1796" width="15.5703125" style="38" customWidth="1"/>
    <col min="1797" max="1797" width="19.140625" style="38" customWidth="1"/>
    <col min="1798" max="2047" width="15.5703125" style="38"/>
    <col min="2048" max="2048" width="5.42578125" style="38" customWidth="1"/>
    <col min="2049" max="2049" width="25.42578125" style="38" customWidth="1"/>
    <col min="2050" max="2052" width="15.5703125" style="38" customWidth="1"/>
    <col min="2053" max="2053" width="19.140625" style="38" customWidth="1"/>
    <col min="2054" max="2303" width="15.5703125" style="38"/>
    <col min="2304" max="2304" width="5.42578125" style="38" customWidth="1"/>
    <col min="2305" max="2305" width="25.42578125" style="38" customWidth="1"/>
    <col min="2306" max="2308" width="15.5703125" style="38" customWidth="1"/>
    <col min="2309" max="2309" width="19.140625" style="38" customWidth="1"/>
    <col min="2310" max="2559" width="15.5703125" style="38"/>
    <col min="2560" max="2560" width="5.42578125" style="38" customWidth="1"/>
    <col min="2561" max="2561" width="25.42578125" style="38" customWidth="1"/>
    <col min="2562" max="2564" width="15.5703125" style="38" customWidth="1"/>
    <col min="2565" max="2565" width="19.140625" style="38" customWidth="1"/>
    <col min="2566" max="2815" width="15.5703125" style="38"/>
    <col min="2816" max="2816" width="5.42578125" style="38" customWidth="1"/>
    <col min="2817" max="2817" width="25.42578125" style="38" customWidth="1"/>
    <col min="2818" max="2820" width="15.5703125" style="38" customWidth="1"/>
    <col min="2821" max="2821" width="19.140625" style="38" customWidth="1"/>
    <col min="2822" max="3071" width="15.5703125" style="38"/>
    <col min="3072" max="3072" width="5.42578125" style="38" customWidth="1"/>
    <col min="3073" max="3073" width="25.42578125" style="38" customWidth="1"/>
    <col min="3074" max="3076" width="15.5703125" style="38" customWidth="1"/>
    <col min="3077" max="3077" width="19.140625" style="38" customWidth="1"/>
    <col min="3078" max="3327" width="15.5703125" style="38"/>
    <col min="3328" max="3328" width="5.42578125" style="38" customWidth="1"/>
    <col min="3329" max="3329" width="25.42578125" style="38" customWidth="1"/>
    <col min="3330" max="3332" width="15.5703125" style="38" customWidth="1"/>
    <col min="3333" max="3333" width="19.140625" style="38" customWidth="1"/>
    <col min="3334" max="3583" width="15.5703125" style="38"/>
    <col min="3584" max="3584" width="5.42578125" style="38" customWidth="1"/>
    <col min="3585" max="3585" width="25.42578125" style="38" customWidth="1"/>
    <col min="3586" max="3588" width="15.5703125" style="38" customWidth="1"/>
    <col min="3589" max="3589" width="19.140625" style="38" customWidth="1"/>
    <col min="3590" max="3839" width="15.5703125" style="38"/>
    <col min="3840" max="3840" width="5.42578125" style="38" customWidth="1"/>
    <col min="3841" max="3841" width="25.42578125" style="38" customWidth="1"/>
    <col min="3842" max="3844" width="15.5703125" style="38" customWidth="1"/>
    <col min="3845" max="3845" width="19.140625" style="38" customWidth="1"/>
    <col min="3846" max="4095" width="15.5703125" style="38"/>
    <col min="4096" max="4096" width="5.42578125" style="38" customWidth="1"/>
    <col min="4097" max="4097" width="25.42578125" style="38" customWidth="1"/>
    <col min="4098" max="4100" width="15.5703125" style="38" customWidth="1"/>
    <col min="4101" max="4101" width="19.140625" style="38" customWidth="1"/>
    <col min="4102" max="4351" width="15.5703125" style="38"/>
    <col min="4352" max="4352" width="5.42578125" style="38" customWidth="1"/>
    <col min="4353" max="4353" width="25.42578125" style="38" customWidth="1"/>
    <col min="4354" max="4356" width="15.5703125" style="38" customWidth="1"/>
    <col min="4357" max="4357" width="19.140625" style="38" customWidth="1"/>
    <col min="4358" max="4607" width="15.5703125" style="38"/>
    <col min="4608" max="4608" width="5.42578125" style="38" customWidth="1"/>
    <col min="4609" max="4609" width="25.42578125" style="38" customWidth="1"/>
    <col min="4610" max="4612" width="15.5703125" style="38" customWidth="1"/>
    <col min="4613" max="4613" width="19.140625" style="38" customWidth="1"/>
    <col min="4614" max="4863" width="15.5703125" style="38"/>
    <col min="4864" max="4864" width="5.42578125" style="38" customWidth="1"/>
    <col min="4865" max="4865" width="25.42578125" style="38" customWidth="1"/>
    <col min="4866" max="4868" width="15.5703125" style="38" customWidth="1"/>
    <col min="4869" max="4869" width="19.140625" style="38" customWidth="1"/>
    <col min="4870" max="5119" width="15.5703125" style="38"/>
    <col min="5120" max="5120" width="5.42578125" style="38" customWidth="1"/>
    <col min="5121" max="5121" width="25.42578125" style="38" customWidth="1"/>
    <col min="5122" max="5124" width="15.5703125" style="38" customWidth="1"/>
    <col min="5125" max="5125" width="19.140625" style="38" customWidth="1"/>
    <col min="5126" max="5375" width="15.5703125" style="38"/>
    <col min="5376" max="5376" width="5.42578125" style="38" customWidth="1"/>
    <col min="5377" max="5377" width="25.42578125" style="38" customWidth="1"/>
    <col min="5378" max="5380" width="15.5703125" style="38" customWidth="1"/>
    <col min="5381" max="5381" width="19.140625" style="38" customWidth="1"/>
    <col min="5382" max="5631" width="15.5703125" style="38"/>
    <col min="5632" max="5632" width="5.42578125" style="38" customWidth="1"/>
    <col min="5633" max="5633" width="25.42578125" style="38" customWidth="1"/>
    <col min="5634" max="5636" width="15.5703125" style="38" customWidth="1"/>
    <col min="5637" max="5637" width="19.140625" style="38" customWidth="1"/>
    <col min="5638" max="5887" width="15.5703125" style="38"/>
    <col min="5888" max="5888" width="5.42578125" style="38" customWidth="1"/>
    <col min="5889" max="5889" width="25.42578125" style="38" customWidth="1"/>
    <col min="5890" max="5892" width="15.5703125" style="38" customWidth="1"/>
    <col min="5893" max="5893" width="19.140625" style="38" customWidth="1"/>
    <col min="5894" max="6143" width="15.5703125" style="38"/>
    <col min="6144" max="6144" width="5.42578125" style="38" customWidth="1"/>
    <col min="6145" max="6145" width="25.42578125" style="38" customWidth="1"/>
    <col min="6146" max="6148" width="15.5703125" style="38" customWidth="1"/>
    <col min="6149" max="6149" width="19.140625" style="38" customWidth="1"/>
    <col min="6150" max="6399" width="15.5703125" style="38"/>
    <col min="6400" max="6400" width="5.42578125" style="38" customWidth="1"/>
    <col min="6401" max="6401" width="25.42578125" style="38" customWidth="1"/>
    <col min="6402" max="6404" width="15.5703125" style="38" customWidth="1"/>
    <col min="6405" max="6405" width="19.140625" style="38" customWidth="1"/>
    <col min="6406" max="6655" width="15.5703125" style="38"/>
    <col min="6656" max="6656" width="5.42578125" style="38" customWidth="1"/>
    <col min="6657" max="6657" width="25.42578125" style="38" customWidth="1"/>
    <col min="6658" max="6660" width="15.5703125" style="38" customWidth="1"/>
    <col min="6661" max="6661" width="19.140625" style="38" customWidth="1"/>
    <col min="6662" max="6911" width="15.5703125" style="38"/>
    <col min="6912" max="6912" width="5.42578125" style="38" customWidth="1"/>
    <col min="6913" max="6913" width="25.42578125" style="38" customWidth="1"/>
    <col min="6914" max="6916" width="15.5703125" style="38" customWidth="1"/>
    <col min="6917" max="6917" width="19.140625" style="38" customWidth="1"/>
    <col min="6918" max="7167" width="15.5703125" style="38"/>
    <col min="7168" max="7168" width="5.42578125" style="38" customWidth="1"/>
    <col min="7169" max="7169" width="25.42578125" style="38" customWidth="1"/>
    <col min="7170" max="7172" width="15.5703125" style="38" customWidth="1"/>
    <col min="7173" max="7173" width="19.140625" style="38" customWidth="1"/>
    <col min="7174" max="7423" width="15.5703125" style="38"/>
    <col min="7424" max="7424" width="5.42578125" style="38" customWidth="1"/>
    <col min="7425" max="7425" width="25.42578125" style="38" customWidth="1"/>
    <col min="7426" max="7428" width="15.5703125" style="38" customWidth="1"/>
    <col min="7429" max="7429" width="19.140625" style="38" customWidth="1"/>
    <col min="7430" max="7679" width="15.5703125" style="38"/>
    <col min="7680" max="7680" width="5.42578125" style="38" customWidth="1"/>
    <col min="7681" max="7681" width="25.42578125" style="38" customWidth="1"/>
    <col min="7682" max="7684" width="15.5703125" style="38" customWidth="1"/>
    <col min="7685" max="7685" width="19.140625" style="38" customWidth="1"/>
    <col min="7686" max="7935" width="15.5703125" style="38"/>
    <col min="7936" max="7936" width="5.42578125" style="38" customWidth="1"/>
    <col min="7937" max="7937" width="25.42578125" style="38" customWidth="1"/>
    <col min="7938" max="7940" width="15.5703125" style="38" customWidth="1"/>
    <col min="7941" max="7941" width="19.140625" style="38" customWidth="1"/>
    <col min="7942" max="8191" width="15.5703125" style="38"/>
    <col min="8192" max="8192" width="5.42578125" style="38" customWidth="1"/>
    <col min="8193" max="8193" width="25.42578125" style="38" customWidth="1"/>
    <col min="8194" max="8196" width="15.5703125" style="38" customWidth="1"/>
    <col min="8197" max="8197" width="19.140625" style="38" customWidth="1"/>
    <col min="8198" max="8447" width="15.5703125" style="38"/>
    <col min="8448" max="8448" width="5.42578125" style="38" customWidth="1"/>
    <col min="8449" max="8449" width="25.42578125" style="38" customWidth="1"/>
    <col min="8450" max="8452" width="15.5703125" style="38" customWidth="1"/>
    <col min="8453" max="8453" width="19.140625" style="38" customWidth="1"/>
    <col min="8454" max="8703" width="15.5703125" style="38"/>
    <col min="8704" max="8704" width="5.42578125" style="38" customWidth="1"/>
    <col min="8705" max="8705" width="25.42578125" style="38" customWidth="1"/>
    <col min="8706" max="8708" width="15.5703125" style="38" customWidth="1"/>
    <col min="8709" max="8709" width="19.140625" style="38" customWidth="1"/>
    <col min="8710" max="8959" width="15.5703125" style="38"/>
    <col min="8960" max="8960" width="5.42578125" style="38" customWidth="1"/>
    <col min="8961" max="8961" width="25.42578125" style="38" customWidth="1"/>
    <col min="8962" max="8964" width="15.5703125" style="38" customWidth="1"/>
    <col min="8965" max="8965" width="19.140625" style="38" customWidth="1"/>
    <col min="8966" max="9215" width="15.5703125" style="38"/>
    <col min="9216" max="9216" width="5.42578125" style="38" customWidth="1"/>
    <col min="9217" max="9217" width="25.42578125" style="38" customWidth="1"/>
    <col min="9218" max="9220" width="15.5703125" style="38" customWidth="1"/>
    <col min="9221" max="9221" width="19.140625" style="38" customWidth="1"/>
    <col min="9222" max="9471" width="15.5703125" style="38"/>
    <col min="9472" max="9472" width="5.42578125" style="38" customWidth="1"/>
    <col min="9473" max="9473" width="25.42578125" style="38" customWidth="1"/>
    <col min="9474" max="9476" width="15.5703125" style="38" customWidth="1"/>
    <col min="9477" max="9477" width="19.140625" style="38" customWidth="1"/>
    <col min="9478" max="9727" width="15.5703125" style="38"/>
    <col min="9728" max="9728" width="5.42578125" style="38" customWidth="1"/>
    <col min="9729" max="9729" width="25.42578125" style="38" customWidth="1"/>
    <col min="9730" max="9732" width="15.5703125" style="38" customWidth="1"/>
    <col min="9733" max="9733" width="19.140625" style="38" customWidth="1"/>
    <col min="9734" max="9983" width="15.5703125" style="38"/>
    <col min="9984" max="9984" width="5.42578125" style="38" customWidth="1"/>
    <col min="9985" max="9985" width="25.42578125" style="38" customWidth="1"/>
    <col min="9986" max="9988" width="15.5703125" style="38" customWidth="1"/>
    <col min="9989" max="9989" width="19.140625" style="38" customWidth="1"/>
    <col min="9990" max="10239" width="15.5703125" style="38"/>
    <col min="10240" max="10240" width="5.42578125" style="38" customWidth="1"/>
    <col min="10241" max="10241" width="25.42578125" style="38" customWidth="1"/>
    <col min="10242" max="10244" width="15.5703125" style="38" customWidth="1"/>
    <col min="10245" max="10245" width="19.140625" style="38" customWidth="1"/>
    <col min="10246" max="10495" width="15.5703125" style="38"/>
    <col min="10496" max="10496" width="5.42578125" style="38" customWidth="1"/>
    <col min="10497" max="10497" width="25.42578125" style="38" customWidth="1"/>
    <col min="10498" max="10500" width="15.5703125" style="38" customWidth="1"/>
    <col min="10501" max="10501" width="19.140625" style="38" customWidth="1"/>
    <col min="10502" max="10751" width="15.5703125" style="38"/>
    <col min="10752" max="10752" width="5.42578125" style="38" customWidth="1"/>
    <col min="10753" max="10753" width="25.42578125" style="38" customWidth="1"/>
    <col min="10754" max="10756" width="15.5703125" style="38" customWidth="1"/>
    <col min="10757" max="10757" width="19.140625" style="38" customWidth="1"/>
    <col min="10758" max="11007" width="15.5703125" style="38"/>
    <col min="11008" max="11008" width="5.42578125" style="38" customWidth="1"/>
    <col min="11009" max="11009" width="25.42578125" style="38" customWidth="1"/>
    <col min="11010" max="11012" width="15.5703125" style="38" customWidth="1"/>
    <col min="11013" max="11013" width="19.140625" style="38" customWidth="1"/>
    <col min="11014" max="11263" width="15.5703125" style="38"/>
    <col min="11264" max="11264" width="5.42578125" style="38" customWidth="1"/>
    <col min="11265" max="11265" width="25.42578125" style="38" customWidth="1"/>
    <col min="11266" max="11268" width="15.5703125" style="38" customWidth="1"/>
    <col min="11269" max="11269" width="19.140625" style="38" customWidth="1"/>
    <col min="11270" max="11519" width="15.5703125" style="38"/>
    <col min="11520" max="11520" width="5.42578125" style="38" customWidth="1"/>
    <col min="11521" max="11521" width="25.42578125" style="38" customWidth="1"/>
    <col min="11522" max="11524" width="15.5703125" style="38" customWidth="1"/>
    <col min="11525" max="11525" width="19.140625" style="38" customWidth="1"/>
    <col min="11526" max="11775" width="15.5703125" style="38"/>
    <col min="11776" max="11776" width="5.42578125" style="38" customWidth="1"/>
    <col min="11777" max="11777" width="25.42578125" style="38" customWidth="1"/>
    <col min="11778" max="11780" width="15.5703125" style="38" customWidth="1"/>
    <col min="11781" max="11781" width="19.140625" style="38" customWidth="1"/>
    <col min="11782" max="12031" width="15.5703125" style="38"/>
    <col min="12032" max="12032" width="5.42578125" style="38" customWidth="1"/>
    <col min="12033" max="12033" width="25.42578125" style="38" customWidth="1"/>
    <col min="12034" max="12036" width="15.5703125" style="38" customWidth="1"/>
    <col min="12037" max="12037" width="19.140625" style="38" customWidth="1"/>
    <col min="12038" max="12287" width="15.5703125" style="38"/>
    <col min="12288" max="12288" width="5.42578125" style="38" customWidth="1"/>
    <col min="12289" max="12289" width="25.42578125" style="38" customWidth="1"/>
    <col min="12290" max="12292" width="15.5703125" style="38" customWidth="1"/>
    <col min="12293" max="12293" width="19.140625" style="38" customWidth="1"/>
    <col min="12294" max="12543" width="15.5703125" style="38"/>
    <col min="12544" max="12544" width="5.42578125" style="38" customWidth="1"/>
    <col min="12545" max="12545" width="25.42578125" style="38" customWidth="1"/>
    <col min="12546" max="12548" width="15.5703125" style="38" customWidth="1"/>
    <col min="12549" max="12549" width="19.140625" style="38" customWidth="1"/>
    <col min="12550" max="12799" width="15.5703125" style="38"/>
    <col min="12800" max="12800" width="5.42578125" style="38" customWidth="1"/>
    <col min="12801" max="12801" width="25.42578125" style="38" customWidth="1"/>
    <col min="12802" max="12804" width="15.5703125" style="38" customWidth="1"/>
    <col min="12805" max="12805" width="19.140625" style="38" customWidth="1"/>
    <col min="12806" max="13055" width="15.5703125" style="38"/>
    <col min="13056" max="13056" width="5.42578125" style="38" customWidth="1"/>
    <col min="13057" max="13057" width="25.42578125" style="38" customWidth="1"/>
    <col min="13058" max="13060" width="15.5703125" style="38" customWidth="1"/>
    <col min="13061" max="13061" width="19.140625" style="38" customWidth="1"/>
    <col min="13062" max="13311" width="15.5703125" style="38"/>
    <col min="13312" max="13312" width="5.42578125" style="38" customWidth="1"/>
    <col min="13313" max="13313" width="25.42578125" style="38" customWidth="1"/>
    <col min="13314" max="13316" width="15.5703125" style="38" customWidth="1"/>
    <col min="13317" max="13317" width="19.140625" style="38" customWidth="1"/>
    <col min="13318" max="13567" width="15.5703125" style="38"/>
    <col min="13568" max="13568" width="5.42578125" style="38" customWidth="1"/>
    <col min="13569" max="13569" width="25.42578125" style="38" customWidth="1"/>
    <col min="13570" max="13572" width="15.5703125" style="38" customWidth="1"/>
    <col min="13573" max="13573" width="19.140625" style="38" customWidth="1"/>
    <col min="13574" max="13823" width="15.5703125" style="38"/>
    <col min="13824" max="13824" width="5.42578125" style="38" customWidth="1"/>
    <col min="13825" max="13825" width="25.42578125" style="38" customWidth="1"/>
    <col min="13826" max="13828" width="15.5703125" style="38" customWidth="1"/>
    <col min="13829" max="13829" width="19.140625" style="38" customWidth="1"/>
    <col min="13830" max="14079" width="15.5703125" style="38"/>
    <col min="14080" max="14080" width="5.42578125" style="38" customWidth="1"/>
    <col min="14081" max="14081" width="25.42578125" style="38" customWidth="1"/>
    <col min="14082" max="14084" width="15.5703125" style="38" customWidth="1"/>
    <col min="14085" max="14085" width="19.140625" style="38" customWidth="1"/>
    <col min="14086" max="14335" width="15.5703125" style="38"/>
    <col min="14336" max="14336" width="5.42578125" style="38" customWidth="1"/>
    <col min="14337" max="14337" width="25.42578125" style="38" customWidth="1"/>
    <col min="14338" max="14340" width="15.5703125" style="38" customWidth="1"/>
    <col min="14341" max="14341" width="19.140625" style="38" customWidth="1"/>
    <col min="14342" max="14591" width="15.5703125" style="38"/>
    <col min="14592" max="14592" width="5.42578125" style="38" customWidth="1"/>
    <col min="14593" max="14593" width="25.42578125" style="38" customWidth="1"/>
    <col min="14594" max="14596" width="15.5703125" style="38" customWidth="1"/>
    <col min="14597" max="14597" width="19.140625" style="38" customWidth="1"/>
    <col min="14598" max="14847" width="15.5703125" style="38"/>
    <col min="14848" max="14848" width="5.42578125" style="38" customWidth="1"/>
    <col min="14849" max="14849" width="25.42578125" style="38" customWidth="1"/>
    <col min="14850" max="14852" width="15.5703125" style="38" customWidth="1"/>
    <col min="14853" max="14853" width="19.140625" style="38" customWidth="1"/>
    <col min="14854" max="15103" width="15.5703125" style="38"/>
    <col min="15104" max="15104" width="5.42578125" style="38" customWidth="1"/>
    <col min="15105" max="15105" width="25.42578125" style="38" customWidth="1"/>
    <col min="15106" max="15108" width="15.5703125" style="38" customWidth="1"/>
    <col min="15109" max="15109" width="19.140625" style="38" customWidth="1"/>
    <col min="15110" max="15359" width="15.5703125" style="38"/>
    <col min="15360" max="15360" width="5.42578125" style="38" customWidth="1"/>
    <col min="15361" max="15361" width="25.42578125" style="38" customWidth="1"/>
    <col min="15362" max="15364" width="15.5703125" style="38" customWidth="1"/>
    <col min="15365" max="15365" width="19.140625" style="38" customWidth="1"/>
    <col min="15366" max="15615" width="15.5703125" style="38"/>
    <col min="15616" max="15616" width="5.42578125" style="38" customWidth="1"/>
    <col min="15617" max="15617" width="25.42578125" style="38" customWidth="1"/>
    <col min="15618" max="15620" width="15.5703125" style="38" customWidth="1"/>
    <col min="15621" max="15621" width="19.140625" style="38" customWidth="1"/>
    <col min="15622" max="15871" width="15.5703125" style="38"/>
    <col min="15872" max="15872" width="5.42578125" style="38" customWidth="1"/>
    <col min="15873" max="15873" width="25.42578125" style="38" customWidth="1"/>
    <col min="15874" max="15876" width="15.5703125" style="38" customWidth="1"/>
    <col min="15877" max="15877" width="19.140625" style="38" customWidth="1"/>
    <col min="15878" max="16127" width="15.5703125" style="38"/>
    <col min="16128" max="16128" width="5.42578125" style="38" customWidth="1"/>
    <col min="16129" max="16129" width="25.42578125" style="38" customWidth="1"/>
    <col min="16130" max="16132" width="15.5703125" style="38" customWidth="1"/>
    <col min="16133" max="16133" width="19.140625" style="38" customWidth="1"/>
    <col min="16134" max="16384" width="15.5703125" style="38"/>
  </cols>
  <sheetData>
    <row r="1" spans="1:18" ht="41.25" customHeight="1" x14ac:dyDescent="0.2">
      <c r="A1" s="322" t="s">
        <v>132</v>
      </c>
      <c r="B1" s="322"/>
      <c r="C1" s="322"/>
      <c r="D1" s="322"/>
      <c r="E1" s="322"/>
      <c r="F1" s="322"/>
      <c r="G1" s="322"/>
      <c r="H1" s="322"/>
      <c r="I1" s="322"/>
      <c r="J1" s="322"/>
      <c r="K1" s="322"/>
      <c r="L1" s="322"/>
      <c r="M1" s="322"/>
      <c r="N1" s="322"/>
      <c r="O1" s="322"/>
    </row>
    <row r="2" spans="1:18" ht="16.5" thickBot="1" x14ac:dyDescent="0.25">
      <c r="A2" s="99"/>
      <c r="B2" s="99"/>
      <c r="C2" s="99"/>
      <c r="D2" s="99"/>
      <c r="E2" s="99"/>
      <c r="F2" s="99"/>
      <c r="G2" s="99"/>
      <c r="H2" s="99"/>
      <c r="I2" s="99"/>
      <c r="J2" s="99"/>
      <c r="K2" s="99"/>
      <c r="L2" s="99"/>
      <c r="M2" s="99"/>
    </row>
    <row r="3" spans="1:18" ht="25.5" customHeight="1" x14ac:dyDescent="0.2">
      <c r="B3" s="39" t="s">
        <v>48</v>
      </c>
      <c r="C3" s="334" t="str">
        <f>IF('kt info'!C13=0," ",'kt info'!C13)</f>
        <v xml:space="preserve"> </v>
      </c>
      <c r="D3" s="300"/>
      <c r="E3" s="40" t="s">
        <v>68</v>
      </c>
      <c r="F3" s="328" t="str">
        <f>IF('kt info'!C19=0," ",'kt info'!C19)</f>
        <v xml:space="preserve"> </v>
      </c>
      <c r="G3" s="335"/>
      <c r="H3" s="336"/>
      <c r="I3" s="41"/>
      <c r="J3" s="218" t="s">
        <v>131</v>
      </c>
      <c r="K3" s="74" t="str">
        <f>IF(SUM(C10:C109)=0," ",'Margin &amp; OH'!D10)</f>
        <v xml:space="preserve"> </v>
      </c>
      <c r="M3" s="315" t="s">
        <v>6</v>
      </c>
      <c r="N3" s="316"/>
      <c r="O3" s="317"/>
    </row>
    <row r="4" spans="1:18" ht="30" customHeight="1" x14ac:dyDescent="0.25">
      <c r="B4" s="44" t="s">
        <v>64</v>
      </c>
      <c r="C4" s="299" t="str">
        <f>IF('kt info'!C17=0," ",'kt info'!C17)</f>
        <v xml:space="preserve"> </v>
      </c>
      <c r="D4" s="300"/>
      <c r="E4" s="44" t="s">
        <v>67</v>
      </c>
      <c r="F4" s="328" t="str">
        <f>IF('kt info'!C15=0," ",'kt info'!C15)</f>
        <v xml:space="preserve"> </v>
      </c>
      <c r="G4" s="329"/>
      <c r="H4" s="330"/>
      <c r="I4" s="45"/>
      <c r="J4" s="218" t="s">
        <v>130</v>
      </c>
      <c r="K4" s="75" t="str">
        <f>IF(SUM(C10:C109)=0," ",'Margin &amp; OH'!G10)</f>
        <v xml:space="preserve"> </v>
      </c>
      <c r="M4" s="68" t="s">
        <v>45</v>
      </c>
      <c r="N4" s="69" t="s">
        <v>46</v>
      </c>
      <c r="O4" s="113" t="s">
        <v>91</v>
      </c>
      <c r="R4" s="46"/>
    </row>
    <row r="5" spans="1:18" s="43" customFormat="1" ht="29.45" customHeight="1" x14ac:dyDescent="0.25">
      <c r="B5" s="44" t="s">
        <v>70</v>
      </c>
      <c r="C5" s="318" t="str">
        <f>IF('kt info'!C21=0," ",'kt info'!C21)</f>
        <v xml:space="preserve"> </v>
      </c>
      <c r="D5" s="319"/>
      <c r="E5" s="44" t="s">
        <v>119</v>
      </c>
      <c r="F5" s="331" t="str">
        <f>IF('kt info'!C17=0," ",'kt info'!C17)</f>
        <v xml:space="preserve"> </v>
      </c>
      <c r="G5" s="332"/>
      <c r="H5" s="333"/>
      <c r="I5" s="42"/>
      <c r="J5" s="219" t="s">
        <v>71</v>
      </c>
      <c r="K5" s="217"/>
      <c r="M5" s="84" t="str">
        <f>IF(SUM($C$10:$C$109)=0," ","Paid Leave Oregon")</f>
        <v xml:space="preserve"> </v>
      </c>
      <c r="N5" s="97" t="str">
        <f>IF(SUM($C$10:$C$109)=0," ",0.4%)</f>
        <v xml:space="preserve"> </v>
      </c>
      <c r="O5" s="109"/>
      <c r="P5" s="44"/>
    </row>
    <row r="6" spans="1:18" s="43" customFormat="1" ht="29.45" customHeight="1" x14ac:dyDescent="0.25">
      <c r="B6" s="44" t="s">
        <v>168</v>
      </c>
      <c r="C6" s="308"/>
      <c r="D6" s="309"/>
      <c r="E6" s="40" t="s">
        <v>169</v>
      </c>
      <c r="F6" s="296"/>
      <c r="G6" s="297"/>
      <c r="H6" s="298"/>
      <c r="J6" s="220" t="s">
        <v>72</v>
      </c>
      <c r="K6" s="217"/>
      <c r="M6" s="84" t="str">
        <f>IF(SUM($C$10:$C$109)=0," ","Sick Leave Oregon")</f>
        <v xml:space="preserve"> </v>
      </c>
      <c r="N6" s="97" t="str">
        <f>IF(SUM($C$10:$C$109)=0," ",3.33%)</f>
        <v xml:space="preserve"> </v>
      </c>
      <c r="O6" s="109"/>
      <c r="P6" s="44"/>
    </row>
    <row r="7" spans="1:18" s="43" customFormat="1" ht="28.5" customHeight="1" thickBot="1" x14ac:dyDescent="0.3">
      <c r="A7" s="44"/>
      <c r="B7" s="82" t="str">
        <f>'kt info'!B23</f>
        <v>Form date: 7/29/2025</v>
      </c>
      <c r="C7" s="88"/>
      <c r="D7" s="221"/>
      <c r="E7" s="221"/>
      <c r="F7" s="87"/>
      <c r="G7" s="86"/>
      <c r="H7" s="86"/>
      <c r="I7" s="42"/>
      <c r="J7" s="42"/>
      <c r="K7" s="38"/>
      <c r="M7" s="85"/>
      <c r="N7" s="96"/>
      <c r="O7" s="110"/>
      <c r="P7" s="44"/>
    </row>
    <row r="8" spans="1:18" s="43" customFormat="1" ht="28.5" customHeight="1" x14ac:dyDescent="0.25">
      <c r="A8" s="99"/>
      <c r="B8" s="326" t="s">
        <v>42</v>
      </c>
      <c r="C8" s="301" t="s">
        <v>0</v>
      </c>
      <c r="D8" s="301" t="s">
        <v>2</v>
      </c>
      <c r="E8" s="301" t="s">
        <v>3</v>
      </c>
      <c r="F8" s="301" t="s">
        <v>1</v>
      </c>
      <c r="G8" s="301" t="s">
        <v>47</v>
      </c>
      <c r="H8" s="306" t="s">
        <v>92</v>
      </c>
      <c r="I8" s="303" t="s">
        <v>4</v>
      </c>
      <c r="J8" s="303" t="s">
        <v>43</v>
      </c>
      <c r="K8" s="303" t="s">
        <v>44</v>
      </c>
      <c r="M8" s="85"/>
      <c r="N8" s="96"/>
      <c r="O8" s="110"/>
      <c r="P8" s="44"/>
    </row>
    <row r="9" spans="1:18" ht="42" customHeight="1" thickBot="1" x14ac:dyDescent="0.3">
      <c r="A9" s="99"/>
      <c r="B9" s="327"/>
      <c r="C9" s="324"/>
      <c r="D9" s="324"/>
      <c r="E9" s="324"/>
      <c r="F9" s="325"/>
      <c r="G9" s="302"/>
      <c r="H9" s="307"/>
      <c r="I9" s="305"/>
      <c r="J9" s="304"/>
      <c r="K9" s="305"/>
      <c r="M9" s="85"/>
      <c r="N9" s="96"/>
      <c r="O9" s="111"/>
    </row>
    <row r="10" spans="1:18" ht="15" customHeight="1" x14ac:dyDescent="0.25">
      <c r="A10" s="43">
        <v>1</v>
      </c>
      <c r="B10" s="36"/>
      <c r="C10" s="76"/>
      <c r="D10" s="222" t="str">
        <f t="shared" ref="D10:D41" si="0">IF(C10=0," ",$K$5)</f>
        <v xml:space="preserve"> </v>
      </c>
      <c r="E10" s="77" t="str">
        <f t="shared" ref="E10:E41" si="1">IF(C10=0," ",$K$6)</f>
        <v xml:space="preserve"> </v>
      </c>
      <c r="F10" s="47" t="str">
        <f t="shared" ref="F10:F41" si="2">IF(C10=0,"",0.0765)</f>
        <v/>
      </c>
      <c r="G10" s="48" t="str">
        <f t="shared" ref="G10:G41" si="3">IF(C10=0," ",SUM($N$5:$N$12))</f>
        <v xml:space="preserve"> </v>
      </c>
      <c r="H10" s="165" t="str">
        <f t="shared" ref="H10:H41" si="4">IF(C10=0," ",SUM($O$7:$O$13))</f>
        <v xml:space="preserve"> </v>
      </c>
      <c r="I10" s="49" t="str">
        <f t="shared" ref="I10:I41" si="5">IF(C10=0," ",(C10+(C10*(D10+E10+F10+G10))))</f>
        <v xml:space="preserve"> </v>
      </c>
      <c r="J10" s="50" t="str">
        <f t="shared" ref="J10:J41" si="6">IF(C10=0," ",(I10+($K$3*I10))+($K$4*(I10+($K$3*I10))))</f>
        <v xml:space="preserve"> </v>
      </c>
      <c r="K10" s="50" t="str">
        <f t="shared" ref="K10:K41" si="7">IF(C10=0," ",(((((C10+(C10*(F10+D10+E10)))*1.5))*(1+$K$3))*(1+$K$4)))</f>
        <v xml:space="preserve"> </v>
      </c>
      <c r="M10" s="85"/>
      <c r="N10" s="96"/>
      <c r="O10" s="111"/>
    </row>
    <row r="11" spans="1:18" ht="15" customHeight="1" x14ac:dyDescent="0.25">
      <c r="A11" s="43">
        <v>2</v>
      </c>
      <c r="B11" s="37"/>
      <c r="C11" s="78"/>
      <c r="D11" s="223" t="str">
        <f t="shared" si="0"/>
        <v xml:space="preserve"> </v>
      </c>
      <c r="E11" s="79" t="str">
        <f t="shared" si="1"/>
        <v xml:space="preserve"> </v>
      </c>
      <c r="F11" s="51" t="str">
        <f t="shared" si="2"/>
        <v/>
      </c>
      <c r="G11" s="52" t="str">
        <f t="shared" si="3"/>
        <v xml:space="preserve"> </v>
      </c>
      <c r="H11" s="166" t="str">
        <f t="shared" si="4"/>
        <v xml:space="preserve"> </v>
      </c>
      <c r="I11" s="53" t="str">
        <f t="shared" si="5"/>
        <v xml:space="preserve"> </v>
      </c>
      <c r="J11" s="54" t="str">
        <f t="shared" si="6"/>
        <v xml:space="preserve"> </v>
      </c>
      <c r="K11" s="54" t="str">
        <f t="shared" si="7"/>
        <v xml:space="preserve"> </v>
      </c>
      <c r="M11" s="85"/>
      <c r="N11" s="10"/>
      <c r="O11" s="111"/>
    </row>
    <row r="12" spans="1:18" ht="15" customHeight="1" x14ac:dyDescent="0.25">
      <c r="A12" s="43">
        <v>3</v>
      </c>
      <c r="B12" s="37"/>
      <c r="C12" s="78"/>
      <c r="D12" s="223" t="str">
        <f t="shared" si="0"/>
        <v xml:space="preserve"> </v>
      </c>
      <c r="E12" s="79" t="str">
        <f t="shared" si="1"/>
        <v xml:space="preserve"> </v>
      </c>
      <c r="F12" s="51" t="str">
        <f t="shared" si="2"/>
        <v/>
      </c>
      <c r="G12" s="52" t="str">
        <f t="shared" si="3"/>
        <v xml:space="preserve"> </v>
      </c>
      <c r="H12" s="166" t="str">
        <f t="shared" si="4"/>
        <v xml:space="preserve"> </v>
      </c>
      <c r="I12" s="53" t="str">
        <f t="shared" si="5"/>
        <v xml:space="preserve"> </v>
      </c>
      <c r="J12" s="54" t="str">
        <f t="shared" si="6"/>
        <v xml:space="preserve"> </v>
      </c>
      <c r="K12" s="54" t="str">
        <f t="shared" si="7"/>
        <v xml:space="preserve"> </v>
      </c>
      <c r="M12" s="85"/>
      <c r="N12" s="10"/>
      <c r="O12" s="111"/>
    </row>
    <row r="13" spans="1:18" ht="15" customHeight="1" thickBot="1" x14ac:dyDescent="0.3">
      <c r="A13" s="43">
        <v>4</v>
      </c>
      <c r="B13" s="37"/>
      <c r="C13" s="78"/>
      <c r="D13" s="223" t="str">
        <f t="shared" si="0"/>
        <v xml:space="preserve"> </v>
      </c>
      <c r="E13" s="79" t="str">
        <f t="shared" si="1"/>
        <v xml:space="preserve"> </v>
      </c>
      <c r="F13" s="51" t="str">
        <f t="shared" si="2"/>
        <v/>
      </c>
      <c r="G13" s="52" t="str">
        <f t="shared" si="3"/>
        <v xml:space="preserve"> </v>
      </c>
      <c r="H13" s="166" t="str">
        <f t="shared" si="4"/>
        <v xml:space="preserve"> </v>
      </c>
      <c r="I13" s="53" t="str">
        <f t="shared" si="5"/>
        <v xml:space="preserve"> </v>
      </c>
      <c r="J13" s="54" t="str">
        <f t="shared" si="6"/>
        <v xml:space="preserve"> </v>
      </c>
      <c r="K13" s="54" t="str">
        <f t="shared" si="7"/>
        <v xml:space="preserve"> </v>
      </c>
      <c r="M13" s="13"/>
      <c r="N13" s="25"/>
      <c r="O13" s="112"/>
    </row>
    <row r="14" spans="1:18" ht="15" customHeight="1" thickBot="1" x14ac:dyDescent="0.3">
      <c r="A14" s="43">
        <v>5</v>
      </c>
      <c r="B14" s="35"/>
      <c r="C14" s="80"/>
      <c r="D14" s="224" t="str">
        <f t="shared" si="0"/>
        <v xml:space="preserve"> </v>
      </c>
      <c r="E14" s="81" t="str">
        <f t="shared" si="1"/>
        <v xml:space="preserve"> </v>
      </c>
      <c r="F14" s="55" t="str">
        <f t="shared" si="2"/>
        <v/>
      </c>
      <c r="G14" s="56" t="str">
        <f t="shared" si="3"/>
        <v xml:space="preserve"> </v>
      </c>
      <c r="H14" s="167" t="str">
        <f t="shared" si="4"/>
        <v xml:space="preserve"> </v>
      </c>
      <c r="I14" s="57" t="str">
        <f t="shared" si="5"/>
        <v xml:space="preserve"> </v>
      </c>
      <c r="J14" s="58" t="str">
        <f t="shared" si="6"/>
        <v xml:space="preserve"> </v>
      </c>
      <c r="K14" s="58" t="str">
        <f t="shared" si="7"/>
        <v xml:space="preserve"> </v>
      </c>
    </row>
    <row r="15" spans="1:18" ht="15.95" customHeight="1" x14ac:dyDescent="0.25">
      <c r="A15" s="43">
        <v>6</v>
      </c>
      <c r="B15" s="36"/>
      <c r="C15" s="76"/>
      <c r="D15" s="222" t="str">
        <f t="shared" si="0"/>
        <v xml:space="preserve"> </v>
      </c>
      <c r="E15" s="77" t="str">
        <f t="shared" si="1"/>
        <v xml:space="preserve"> </v>
      </c>
      <c r="F15" s="47" t="str">
        <f t="shared" si="2"/>
        <v/>
      </c>
      <c r="G15" s="48" t="str">
        <f t="shared" si="3"/>
        <v xml:space="preserve"> </v>
      </c>
      <c r="H15" s="168" t="str">
        <f t="shared" si="4"/>
        <v xml:space="preserve"> </v>
      </c>
      <c r="I15" s="59" t="str">
        <f t="shared" si="5"/>
        <v xml:space="preserve"> </v>
      </c>
      <c r="J15" s="50" t="str">
        <f t="shared" si="6"/>
        <v xml:space="preserve"> </v>
      </c>
      <c r="K15" s="50" t="str">
        <f t="shared" si="7"/>
        <v xml:space="preserve"> </v>
      </c>
    </row>
    <row r="16" spans="1:18" ht="15.95" customHeight="1" x14ac:dyDescent="0.25">
      <c r="A16" s="43">
        <v>7</v>
      </c>
      <c r="B16" s="37"/>
      <c r="C16" s="78"/>
      <c r="D16" s="223" t="str">
        <f t="shared" si="0"/>
        <v xml:space="preserve"> </v>
      </c>
      <c r="E16" s="79" t="str">
        <f t="shared" si="1"/>
        <v xml:space="preserve"> </v>
      </c>
      <c r="F16" s="51" t="str">
        <f t="shared" si="2"/>
        <v/>
      </c>
      <c r="G16" s="52" t="str">
        <f t="shared" si="3"/>
        <v xml:space="preserve"> </v>
      </c>
      <c r="H16" s="166" t="str">
        <f t="shared" si="4"/>
        <v xml:space="preserve"> </v>
      </c>
      <c r="I16" s="53" t="str">
        <f t="shared" si="5"/>
        <v xml:space="preserve"> </v>
      </c>
      <c r="J16" s="54" t="str">
        <f t="shared" si="6"/>
        <v xml:space="preserve"> </v>
      </c>
      <c r="K16" s="54" t="str">
        <f t="shared" si="7"/>
        <v xml:space="preserve"> </v>
      </c>
    </row>
    <row r="17" spans="1:11" ht="15.95" customHeight="1" x14ac:dyDescent="0.25">
      <c r="A17" s="43">
        <v>8</v>
      </c>
      <c r="B17" s="37"/>
      <c r="C17" s="78"/>
      <c r="D17" s="223" t="str">
        <f t="shared" si="0"/>
        <v xml:space="preserve"> </v>
      </c>
      <c r="E17" s="79" t="str">
        <f t="shared" si="1"/>
        <v xml:space="preserve"> </v>
      </c>
      <c r="F17" s="51" t="str">
        <f t="shared" si="2"/>
        <v/>
      </c>
      <c r="G17" s="52" t="str">
        <f t="shared" si="3"/>
        <v xml:space="preserve"> </v>
      </c>
      <c r="H17" s="166" t="str">
        <f t="shared" si="4"/>
        <v xml:space="preserve"> </v>
      </c>
      <c r="I17" s="53" t="str">
        <f t="shared" si="5"/>
        <v xml:space="preserve"> </v>
      </c>
      <c r="J17" s="54" t="str">
        <f t="shared" si="6"/>
        <v xml:space="preserve"> </v>
      </c>
      <c r="K17" s="54" t="str">
        <f t="shared" si="7"/>
        <v xml:space="preserve"> </v>
      </c>
    </row>
    <row r="18" spans="1:11" ht="15.95" customHeight="1" x14ac:dyDescent="0.25">
      <c r="A18" s="43">
        <v>9</v>
      </c>
      <c r="B18" s="37"/>
      <c r="C18" s="78"/>
      <c r="D18" s="223" t="str">
        <f t="shared" si="0"/>
        <v xml:space="preserve"> </v>
      </c>
      <c r="E18" s="79" t="str">
        <f t="shared" si="1"/>
        <v xml:space="preserve"> </v>
      </c>
      <c r="F18" s="51" t="str">
        <f t="shared" si="2"/>
        <v/>
      </c>
      <c r="G18" s="52" t="str">
        <f t="shared" si="3"/>
        <v xml:space="preserve"> </v>
      </c>
      <c r="H18" s="166" t="str">
        <f t="shared" si="4"/>
        <v xml:space="preserve"> </v>
      </c>
      <c r="I18" s="53" t="str">
        <f t="shared" si="5"/>
        <v xml:space="preserve"> </v>
      </c>
      <c r="J18" s="54" t="str">
        <f t="shared" si="6"/>
        <v xml:space="preserve"> </v>
      </c>
      <c r="K18" s="54" t="str">
        <f t="shared" si="7"/>
        <v xml:space="preserve"> </v>
      </c>
    </row>
    <row r="19" spans="1:11" ht="15.95" customHeight="1" thickBot="1" x14ac:dyDescent="0.3">
      <c r="A19" s="43">
        <v>10</v>
      </c>
      <c r="B19" s="35"/>
      <c r="C19" s="80"/>
      <c r="D19" s="224" t="str">
        <f t="shared" si="0"/>
        <v xml:space="preserve"> </v>
      </c>
      <c r="E19" s="81" t="str">
        <f t="shared" si="1"/>
        <v xml:space="preserve"> </v>
      </c>
      <c r="F19" s="55" t="str">
        <f t="shared" si="2"/>
        <v/>
      </c>
      <c r="G19" s="56" t="str">
        <f t="shared" si="3"/>
        <v xml:space="preserve"> </v>
      </c>
      <c r="H19" s="167" t="str">
        <f t="shared" si="4"/>
        <v xml:space="preserve"> </v>
      </c>
      <c r="I19" s="57" t="str">
        <f t="shared" si="5"/>
        <v xml:space="preserve"> </v>
      </c>
      <c r="J19" s="58" t="str">
        <f t="shared" si="6"/>
        <v xml:space="preserve"> </v>
      </c>
      <c r="K19" s="58" t="str">
        <f t="shared" si="7"/>
        <v xml:space="preserve"> </v>
      </c>
    </row>
    <row r="20" spans="1:11" ht="15.95" customHeight="1" x14ac:dyDescent="0.25">
      <c r="A20" s="43">
        <v>11</v>
      </c>
      <c r="B20" s="36"/>
      <c r="C20" s="76"/>
      <c r="D20" s="222" t="str">
        <f t="shared" si="0"/>
        <v xml:space="preserve"> </v>
      </c>
      <c r="E20" s="77" t="str">
        <f t="shared" si="1"/>
        <v xml:space="preserve"> </v>
      </c>
      <c r="F20" s="47" t="str">
        <f t="shared" si="2"/>
        <v/>
      </c>
      <c r="G20" s="48" t="str">
        <f t="shared" si="3"/>
        <v xml:space="preserve"> </v>
      </c>
      <c r="H20" s="168" t="str">
        <f t="shared" si="4"/>
        <v xml:space="preserve"> </v>
      </c>
      <c r="I20" s="59" t="str">
        <f t="shared" si="5"/>
        <v xml:space="preserve"> </v>
      </c>
      <c r="J20" s="50" t="str">
        <f t="shared" si="6"/>
        <v xml:space="preserve"> </v>
      </c>
      <c r="K20" s="50" t="str">
        <f t="shared" si="7"/>
        <v xml:space="preserve"> </v>
      </c>
    </row>
    <row r="21" spans="1:11" ht="15.95" customHeight="1" x14ac:dyDescent="0.25">
      <c r="A21" s="43">
        <v>12</v>
      </c>
      <c r="B21" s="37"/>
      <c r="C21" s="78"/>
      <c r="D21" s="223" t="str">
        <f t="shared" si="0"/>
        <v xml:space="preserve"> </v>
      </c>
      <c r="E21" s="79" t="str">
        <f t="shared" si="1"/>
        <v xml:space="preserve"> </v>
      </c>
      <c r="F21" s="51" t="str">
        <f t="shared" si="2"/>
        <v/>
      </c>
      <c r="G21" s="52" t="str">
        <f t="shared" si="3"/>
        <v xml:space="preserve"> </v>
      </c>
      <c r="H21" s="166" t="str">
        <f t="shared" si="4"/>
        <v xml:space="preserve"> </v>
      </c>
      <c r="I21" s="53" t="str">
        <f t="shared" si="5"/>
        <v xml:space="preserve"> </v>
      </c>
      <c r="J21" s="54" t="str">
        <f t="shared" si="6"/>
        <v xml:space="preserve"> </v>
      </c>
      <c r="K21" s="54" t="str">
        <f t="shared" si="7"/>
        <v xml:space="preserve"> </v>
      </c>
    </row>
    <row r="22" spans="1:11" ht="15.95" customHeight="1" x14ac:dyDescent="0.25">
      <c r="A22" s="43">
        <v>13</v>
      </c>
      <c r="B22" s="37"/>
      <c r="C22" s="78"/>
      <c r="D22" s="223" t="str">
        <f t="shared" si="0"/>
        <v xml:space="preserve"> </v>
      </c>
      <c r="E22" s="79" t="str">
        <f t="shared" si="1"/>
        <v xml:space="preserve"> </v>
      </c>
      <c r="F22" s="51" t="str">
        <f t="shared" si="2"/>
        <v/>
      </c>
      <c r="G22" s="52" t="str">
        <f t="shared" si="3"/>
        <v xml:space="preserve"> </v>
      </c>
      <c r="H22" s="166" t="str">
        <f t="shared" si="4"/>
        <v xml:space="preserve"> </v>
      </c>
      <c r="I22" s="53" t="str">
        <f t="shared" si="5"/>
        <v xml:space="preserve"> </v>
      </c>
      <c r="J22" s="54" t="str">
        <f t="shared" si="6"/>
        <v xml:space="preserve"> </v>
      </c>
      <c r="K22" s="54" t="str">
        <f t="shared" si="7"/>
        <v xml:space="preserve"> </v>
      </c>
    </row>
    <row r="23" spans="1:11" ht="15.95" customHeight="1" x14ac:dyDescent="0.25">
      <c r="A23" s="43">
        <v>14</v>
      </c>
      <c r="B23" s="37"/>
      <c r="C23" s="78"/>
      <c r="D23" s="223" t="str">
        <f t="shared" si="0"/>
        <v xml:space="preserve"> </v>
      </c>
      <c r="E23" s="79" t="str">
        <f t="shared" si="1"/>
        <v xml:space="preserve"> </v>
      </c>
      <c r="F23" s="51" t="str">
        <f t="shared" si="2"/>
        <v/>
      </c>
      <c r="G23" s="52" t="str">
        <f t="shared" si="3"/>
        <v xml:space="preserve"> </v>
      </c>
      <c r="H23" s="166" t="str">
        <f t="shared" si="4"/>
        <v xml:space="preserve"> </v>
      </c>
      <c r="I23" s="53" t="str">
        <f t="shared" si="5"/>
        <v xml:space="preserve"> </v>
      </c>
      <c r="J23" s="54" t="str">
        <f t="shared" si="6"/>
        <v xml:space="preserve"> </v>
      </c>
      <c r="K23" s="54" t="str">
        <f t="shared" si="7"/>
        <v xml:space="preserve"> </v>
      </c>
    </row>
    <row r="24" spans="1:11" ht="15.95" customHeight="1" thickBot="1" x14ac:dyDescent="0.3">
      <c r="A24" s="43">
        <v>15</v>
      </c>
      <c r="B24" s="35"/>
      <c r="C24" s="80"/>
      <c r="D24" s="224" t="str">
        <f t="shared" si="0"/>
        <v xml:space="preserve"> </v>
      </c>
      <c r="E24" s="81" t="str">
        <f t="shared" si="1"/>
        <v xml:space="preserve"> </v>
      </c>
      <c r="F24" s="55" t="str">
        <f t="shared" si="2"/>
        <v/>
      </c>
      <c r="G24" s="56" t="str">
        <f t="shared" si="3"/>
        <v xml:space="preserve"> </v>
      </c>
      <c r="H24" s="167" t="str">
        <f t="shared" si="4"/>
        <v xml:space="preserve"> </v>
      </c>
      <c r="I24" s="57" t="str">
        <f t="shared" si="5"/>
        <v xml:space="preserve"> </v>
      </c>
      <c r="J24" s="58" t="str">
        <f t="shared" si="6"/>
        <v xml:space="preserve"> </v>
      </c>
      <c r="K24" s="58" t="str">
        <f t="shared" si="7"/>
        <v xml:space="preserve"> </v>
      </c>
    </row>
    <row r="25" spans="1:11" ht="15.95" customHeight="1" x14ac:dyDescent="0.25">
      <c r="A25" s="43">
        <v>16</v>
      </c>
      <c r="B25" s="36"/>
      <c r="C25" s="76"/>
      <c r="D25" s="222" t="str">
        <f t="shared" si="0"/>
        <v xml:space="preserve"> </v>
      </c>
      <c r="E25" s="77" t="str">
        <f t="shared" si="1"/>
        <v xml:space="preserve"> </v>
      </c>
      <c r="F25" s="47" t="str">
        <f t="shared" si="2"/>
        <v/>
      </c>
      <c r="G25" s="48" t="str">
        <f t="shared" si="3"/>
        <v xml:space="preserve"> </v>
      </c>
      <c r="H25" s="168" t="str">
        <f t="shared" si="4"/>
        <v xml:space="preserve"> </v>
      </c>
      <c r="I25" s="59" t="str">
        <f t="shared" si="5"/>
        <v xml:space="preserve"> </v>
      </c>
      <c r="J25" s="50" t="str">
        <f t="shared" si="6"/>
        <v xml:space="preserve"> </v>
      </c>
      <c r="K25" s="50" t="str">
        <f t="shared" si="7"/>
        <v xml:space="preserve"> </v>
      </c>
    </row>
    <row r="26" spans="1:11" ht="15.95" customHeight="1" x14ac:dyDescent="0.25">
      <c r="A26" s="43">
        <v>17</v>
      </c>
      <c r="B26" s="37"/>
      <c r="C26" s="78"/>
      <c r="D26" s="223" t="str">
        <f t="shared" si="0"/>
        <v xml:space="preserve"> </v>
      </c>
      <c r="E26" s="79" t="str">
        <f t="shared" si="1"/>
        <v xml:space="preserve"> </v>
      </c>
      <c r="F26" s="51" t="str">
        <f t="shared" si="2"/>
        <v/>
      </c>
      <c r="G26" s="52" t="str">
        <f t="shared" si="3"/>
        <v xml:space="preserve"> </v>
      </c>
      <c r="H26" s="166" t="str">
        <f t="shared" si="4"/>
        <v xml:space="preserve"> </v>
      </c>
      <c r="I26" s="53" t="str">
        <f t="shared" si="5"/>
        <v xml:space="preserve"> </v>
      </c>
      <c r="J26" s="54" t="str">
        <f t="shared" si="6"/>
        <v xml:space="preserve"> </v>
      </c>
      <c r="K26" s="54" t="str">
        <f t="shared" si="7"/>
        <v xml:space="preserve"> </v>
      </c>
    </row>
    <row r="27" spans="1:11" ht="15.95" customHeight="1" x14ac:dyDescent="0.25">
      <c r="A27" s="43">
        <v>18</v>
      </c>
      <c r="B27" s="37"/>
      <c r="C27" s="78"/>
      <c r="D27" s="223" t="str">
        <f t="shared" si="0"/>
        <v xml:space="preserve"> </v>
      </c>
      <c r="E27" s="79" t="str">
        <f t="shared" si="1"/>
        <v xml:space="preserve"> </v>
      </c>
      <c r="F27" s="51" t="str">
        <f t="shared" si="2"/>
        <v/>
      </c>
      <c r="G27" s="52" t="str">
        <f t="shared" si="3"/>
        <v xml:space="preserve"> </v>
      </c>
      <c r="H27" s="166" t="str">
        <f t="shared" si="4"/>
        <v xml:space="preserve"> </v>
      </c>
      <c r="I27" s="53" t="str">
        <f t="shared" si="5"/>
        <v xml:space="preserve"> </v>
      </c>
      <c r="J27" s="54" t="str">
        <f t="shared" si="6"/>
        <v xml:space="preserve"> </v>
      </c>
      <c r="K27" s="54" t="str">
        <f t="shared" si="7"/>
        <v xml:space="preserve"> </v>
      </c>
    </row>
    <row r="28" spans="1:11" ht="15.95" customHeight="1" x14ac:dyDescent="0.25">
      <c r="A28" s="43">
        <v>19</v>
      </c>
      <c r="B28" s="37"/>
      <c r="C28" s="78"/>
      <c r="D28" s="223" t="str">
        <f t="shared" si="0"/>
        <v xml:space="preserve"> </v>
      </c>
      <c r="E28" s="79" t="str">
        <f t="shared" si="1"/>
        <v xml:space="preserve"> </v>
      </c>
      <c r="F28" s="51" t="str">
        <f t="shared" si="2"/>
        <v/>
      </c>
      <c r="G28" s="52" t="str">
        <f t="shared" si="3"/>
        <v xml:space="preserve"> </v>
      </c>
      <c r="H28" s="166" t="str">
        <f t="shared" si="4"/>
        <v xml:space="preserve"> </v>
      </c>
      <c r="I28" s="53" t="str">
        <f t="shared" si="5"/>
        <v xml:space="preserve"> </v>
      </c>
      <c r="J28" s="54" t="str">
        <f t="shared" si="6"/>
        <v xml:space="preserve"> </v>
      </c>
      <c r="K28" s="54" t="str">
        <f t="shared" si="7"/>
        <v xml:space="preserve"> </v>
      </c>
    </row>
    <row r="29" spans="1:11" ht="15.95" customHeight="1" thickBot="1" x14ac:dyDescent="0.3">
      <c r="A29" s="43">
        <v>20</v>
      </c>
      <c r="B29" s="35"/>
      <c r="C29" s="80"/>
      <c r="D29" s="224" t="str">
        <f t="shared" si="0"/>
        <v xml:space="preserve"> </v>
      </c>
      <c r="E29" s="81" t="str">
        <f t="shared" si="1"/>
        <v xml:space="preserve"> </v>
      </c>
      <c r="F29" s="55" t="str">
        <f t="shared" si="2"/>
        <v/>
      </c>
      <c r="G29" s="56" t="str">
        <f t="shared" si="3"/>
        <v xml:space="preserve"> </v>
      </c>
      <c r="H29" s="167" t="str">
        <f t="shared" si="4"/>
        <v xml:space="preserve"> </v>
      </c>
      <c r="I29" s="57" t="str">
        <f t="shared" si="5"/>
        <v xml:space="preserve"> </v>
      </c>
      <c r="J29" s="58" t="str">
        <f t="shared" si="6"/>
        <v xml:space="preserve"> </v>
      </c>
      <c r="K29" s="58" t="str">
        <f t="shared" si="7"/>
        <v xml:space="preserve"> </v>
      </c>
    </row>
    <row r="30" spans="1:11" ht="15.95" customHeight="1" x14ac:dyDescent="0.25">
      <c r="A30" s="43">
        <v>21</v>
      </c>
      <c r="B30" s="36"/>
      <c r="C30" s="76"/>
      <c r="D30" s="222" t="str">
        <f t="shared" si="0"/>
        <v xml:space="preserve"> </v>
      </c>
      <c r="E30" s="77" t="str">
        <f t="shared" si="1"/>
        <v xml:space="preserve"> </v>
      </c>
      <c r="F30" s="47" t="str">
        <f t="shared" si="2"/>
        <v/>
      </c>
      <c r="G30" s="48" t="str">
        <f t="shared" si="3"/>
        <v xml:space="preserve"> </v>
      </c>
      <c r="H30" s="168" t="str">
        <f t="shared" si="4"/>
        <v xml:space="preserve"> </v>
      </c>
      <c r="I30" s="59" t="str">
        <f t="shared" si="5"/>
        <v xml:space="preserve"> </v>
      </c>
      <c r="J30" s="50" t="str">
        <f t="shared" si="6"/>
        <v xml:space="preserve"> </v>
      </c>
      <c r="K30" s="50" t="str">
        <f t="shared" si="7"/>
        <v xml:space="preserve"> </v>
      </c>
    </row>
    <row r="31" spans="1:11" ht="15.95" customHeight="1" x14ac:dyDescent="0.25">
      <c r="A31" s="43">
        <v>22</v>
      </c>
      <c r="B31" s="37"/>
      <c r="C31" s="78"/>
      <c r="D31" s="223" t="str">
        <f t="shared" si="0"/>
        <v xml:space="preserve"> </v>
      </c>
      <c r="E31" s="79" t="str">
        <f t="shared" si="1"/>
        <v xml:space="preserve"> </v>
      </c>
      <c r="F31" s="51" t="str">
        <f t="shared" si="2"/>
        <v/>
      </c>
      <c r="G31" s="52" t="str">
        <f t="shared" si="3"/>
        <v xml:space="preserve"> </v>
      </c>
      <c r="H31" s="166" t="str">
        <f t="shared" si="4"/>
        <v xml:space="preserve"> </v>
      </c>
      <c r="I31" s="53" t="str">
        <f t="shared" si="5"/>
        <v xml:space="preserve"> </v>
      </c>
      <c r="J31" s="54" t="str">
        <f t="shared" si="6"/>
        <v xml:space="preserve"> </v>
      </c>
      <c r="K31" s="54" t="str">
        <f t="shared" si="7"/>
        <v xml:space="preserve"> </v>
      </c>
    </row>
    <row r="32" spans="1:11" ht="15.95" customHeight="1" x14ac:dyDescent="0.25">
      <c r="A32" s="43">
        <v>23</v>
      </c>
      <c r="B32" s="37"/>
      <c r="C32" s="78"/>
      <c r="D32" s="223" t="str">
        <f t="shared" si="0"/>
        <v xml:space="preserve"> </v>
      </c>
      <c r="E32" s="79" t="str">
        <f t="shared" si="1"/>
        <v xml:space="preserve"> </v>
      </c>
      <c r="F32" s="51" t="str">
        <f t="shared" si="2"/>
        <v/>
      </c>
      <c r="G32" s="52" t="str">
        <f t="shared" si="3"/>
        <v xml:space="preserve"> </v>
      </c>
      <c r="H32" s="166" t="str">
        <f t="shared" si="4"/>
        <v xml:space="preserve"> </v>
      </c>
      <c r="I32" s="53" t="str">
        <f t="shared" si="5"/>
        <v xml:space="preserve"> </v>
      </c>
      <c r="J32" s="54" t="str">
        <f t="shared" si="6"/>
        <v xml:space="preserve"> </v>
      </c>
      <c r="K32" s="54" t="str">
        <f t="shared" si="7"/>
        <v xml:space="preserve"> </v>
      </c>
    </row>
    <row r="33" spans="1:11" ht="15.95" customHeight="1" x14ac:dyDescent="0.25">
      <c r="A33" s="43">
        <v>24</v>
      </c>
      <c r="B33" s="37"/>
      <c r="C33" s="78"/>
      <c r="D33" s="223" t="str">
        <f t="shared" si="0"/>
        <v xml:space="preserve"> </v>
      </c>
      <c r="E33" s="79" t="str">
        <f t="shared" si="1"/>
        <v xml:space="preserve"> </v>
      </c>
      <c r="F33" s="51" t="str">
        <f t="shared" si="2"/>
        <v/>
      </c>
      <c r="G33" s="52" t="str">
        <f t="shared" si="3"/>
        <v xml:space="preserve"> </v>
      </c>
      <c r="H33" s="166" t="str">
        <f t="shared" si="4"/>
        <v xml:space="preserve"> </v>
      </c>
      <c r="I33" s="53" t="str">
        <f t="shared" si="5"/>
        <v xml:space="preserve"> </v>
      </c>
      <c r="J33" s="54" t="str">
        <f t="shared" si="6"/>
        <v xml:space="preserve"> </v>
      </c>
      <c r="K33" s="54" t="str">
        <f t="shared" si="7"/>
        <v xml:space="preserve"> </v>
      </c>
    </row>
    <row r="34" spans="1:11" ht="15.95" customHeight="1" thickBot="1" x14ac:dyDescent="0.3">
      <c r="A34" s="43">
        <v>25</v>
      </c>
      <c r="B34" s="35"/>
      <c r="C34" s="225"/>
      <c r="D34" s="224" t="str">
        <f t="shared" si="0"/>
        <v xml:space="preserve"> </v>
      </c>
      <c r="E34" s="224" t="str">
        <f t="shared" si="1"/>
        <v xml:space="preserve"> </v>
      </c>
      <c r="F34" s="55" t="str">
        <f t="shared" si="2"/>
        <v/>
      </c>
      <c r="G34" s="56" t="str">
        <f t="shared" si="3"/>
        <v xml:space="preserve"> </v>
      </c>
      <c r="H34" s="167" t="str">
        <f t="shared" si="4"/>
        <v xml:space="preserve"> </v>
      </c>
      <c r="I34" s="57" t="str">
        <f t="shared" si="5"/>
        <v xml:space="preserve"> </v>
      </c>
      <c r="J34" s="58" t="str">
        <f t="shared" si="6"/>
        <v xml:space="preserve"> </v>
      </c>
      <c r="K34" s="58" t="str">
        <f t="shared" si="7"/>
        <v xml:space="preserve"> </v>
      </c>
    </row>
    <row r="35" spans="1:11" ht="15.95" customHeight="1" x14ac:dyDescent="0.25">
      <c r="A35" s="43">
        <v>26</v>
      </c>
      <c r="B35" s="36"/>
      <c r="C35" s="226"/>
      <c r="D35" s="222" t="str">
        <f t="shared" si="0"/>
        <v xml:space="preserve"> </v>
      </c>
      <c r="E35" s="222" t="str">
        <f t="shared" si="1"/>
        <v xml:space="preserve"> </v>
      </c>
      <c r="F35" s="47" t="str">
        <f t="shared" si="2"/>
        <v/>
      </c>
      <c r="G35" s="48" t="str">
        <f t="shared" si="3"/>
        <v xml:space="preserve"> </v>
      </c>
      <c r="H35" s="168" t="str">
        <f t="shared" si="4"/>
        <v xml:space="preserve"> </v>
      </c>
      <c r="I35" s="59" t="str">
        <f t="shared" si="5"/>
        <v xml:space="preserve"> </v>
      </c>
      <c r="J35" s="50" t="str">
        <f t="shared" si="6"/>
        <v xml:space="preserve"> </v>
      </c>
      <c r="K35" s="50" t="str">
        <f t="shared" si="7"/>
        <v xml:space="preserve"> </v>
      </c>
    </row>
    <row r="36" spans="1:11" ht="15.95" customHeight="1" x14ac:dyDescent="0.25">
      <c r="A36" s="43">
        <v>27</v>
      </c>
      <c r="B36" s="37"/>
      <c r="C36" s="227"/>
      <c r="D36" s="223" t="str">
        <f t="shared" si="0"/>
        <v xml:space="preserve"> </v>
      </c>
      <c r="E36" s="223" t="str">
        <f t="shared" si="1"/>
        <v xml:space="preserve"> </v>
      </c>
      <c r="F36" s="51" t="str">
        <f t="shared" si="2"/>
        <v/>
      </c>
      <c r="G36" s="52" t="str">
        <f t="shared" si="3"/>
        <v xml:space="preserve"> </v>
      </c>
      <c r="H36" s="166" t="str">
        <f t="shared" si="4"/>
        <v xml:space="preserve"> </v>
      </c>
      <c r="I36" s="53" t="str">
        <f t="shared" si="5"/>
        <v xml:space="preserve"> </v>
      </c>
      <c r="J36" s="54" t="str">
        <f t="shared" si="6"/>
        <v xml:space="preserve"> </v>
      </c>
      <c r="K36" s="54" t="str">
        <f t="shared" si="7"/>
        <v xml:space="preserve"> </v>
      </c>
    </row>
    <row r="37" spans="1:11" ht="15.95" customHeight="1" x14ac:dyDescent="0.25">
      <c r="A37" s="43">
        <v>28</v>
      </c>
      <c r="B37" s="37"/>
      <c r="C37" s="227"/>
      <c r="D37" s="223" t="str">
        <f t="shared" si="0"/>
        <v xml:space="preserve"> </v>
      </c>
      <c r="E37" s="223" t="str">
        <f t="shared" si="1"/>
        <v xml:space="preserve"> </v>
      </c>
      <c r="F37" s="51" t="str">
        <f t="shared" si="2"/>
        <v/>
      </c>
      <c r="G37" s="52" t="str">
        <f t="shared" si="3"/>
        <v xml:space="preserve"> </v>
      </c>
      <c r="H37" s="166" t="str">
        <f t="shared" si="4"/>
        <v xml:space="preserve"> </v>
      </c>
      <c r="I37" s="53" t="str">
        <f t="shared" si="5"/>
        <v xml:space="preserve"> </v>
      </c>
      <c r="J37" s="54" t="str">
        <f t="shared" si="6"/>
        <v xml:space="preserve"> </v>
      </c>
      <c r="K37" s="54" t="str">
        <f t="shared" si="7"/>
        <v xml:space="preserve"> </v>
      </c>
    </row>
    <row r="38" spans="1:11" ht="15.95" customHeight="1" x14ac:dyDescent="0.25">
      <c r="A38" s="43">
        <v>29</v>
      </c>
      <c r="B38" s="37"/>
      <c r="C38" s="227"/>
      <c r="D38" s="223" t="str">
        <f t="shared" si="0"/>
        <v xml:space="preserve"> </v>
      </c>
      <c r="E38" s="223" t="str">
        <f t="shared" si="1"/>
        <v xml:space="preserve"> </v>
      </c>
      <c r="F38" s="51" t="str">
        <f t="shared" si="2"/>
        <v/>
      </c>
      <c r="G38" s="52" t="str">
        <f t="shared" si="3"/>
        <v xml:space="preserve"> </v>
      </c>
      <c r="H38" s="166" t="str">
        <f t="shared" si="4"/>
        <v xml:space="preserve"> </v>
      </c>
      <c r="I38" s="53" t="str">
        <f t="shared" si="5"/>
        <v xml:space="preserve"> </v>
      </c>
      <c r="J38" s="54" t="str">
        <f t="shared" si="6"/>
        <v xml:space="preserve"> </v>
      </c>
      <c r="K38" s="54" t="str">
        <f t="shared" si="7"/>
        <v xml:space="preserve"> </v>
      </c>
    </row>
    <row r="39" spans="1:11" ht="15.95" customHeight="1" thickBot="1" x14ac:dyDescent="0.3">
      <c r="A39" s="43">
        <v>30</v>
      </c>
      <c r="B39" s="35"/>
      <c r="C39" s="225"/>
      <c r="D39" s="224" t="str">
        <f t="shared" si="0"/>
        <v xml:space="preserve"> </v>
      </c>
      <c r="E39" s="224" t="str">
        <f t="shared" si="1"/>
        <v xml:space="preserve"> </v>
      </c>
      <c r="F39" s="55" t="str">
        <f t="shared" si="2"/>
        <v/>
      </c>
      <c r="G39" s="56" t="str">
        <f t="shared" si="3"/>
        <v xml:space="preserve"> </v>
      </c>
      <c r="H39" s="167" t="str">
        <f t="shared" si="4"/>
        <v xml:space="preserve"> </v>
      </c>
      <c r="I39" s="57" t="str">
        <f t="shared" si="5"/>
        <v xml:space="preserve"> </v>
      </c>
      <c r="J39" s="58" t="str">
        <f t="shared" si="6"/>
        <v xml:space="preserve"> </v>
      </c>
      <c r="K39" s="58" t="str">
        <f t="shared" si="7"/>
        <v xml:space="preserve"> </v>
      </c>
    </row>
    <row r="40" spans="1:11" ht="15.95" customHeight="1" x14ac:dyDescent="0.25">
      <c r="A40" s="43">
        <v>31</v>
      </c>
      <c r="B40" s="36"/>
      <c r="C40" s="226"/>
      <c r="D40" s="222" t="str">
        <f t="shared" si="0"/>
        <v xml:space="preserve"> </v>
      </c>
      <c r="E40" s="222" t="str">
        <f t="shared" si="1"/>
        <v xml:space="preserve"> </v>
      </c>
      <c r="F40" s="47" t="str">
        <f t="shared" si="2"/>
        <v/>
      </c>
      <c r="G40" s="48" t="str">
        <f t="shared" si="3"/>
        <v xml:space="preserve"> </v>
      </c>
      <c r="H40" s="168" t="str">
        <f t="shared" si="4"/>
        <v xml:space="preserve"> </v>
      </c>
      <c r="I40" s="59" t="str">
        <f t="shared" si="5"/>
        <v xml:space="preserve"> </v>
      </c>
      <c r="J40" s="50" t="str">
        <f t="shared" si="6"/>
        <v xml:space="preserve"> </v>
      </c>
      <c r="K40" s="50" t="str">
        <f t="shared" si="7"/>
        <v xml:space="preserve"> </v>
      </c>
    </row>
    <row r="41" spans="1:11" ht="15.95" customHeight="1" x14ac:dyDescent="0.25">
      <c r="A41" s="43">
        <v>32</v>
      </c>
      <c r="B41" s="37"/>
      <c r="C41" s="227"/>
      <c r="D41" s="223" t="str">
        <f t="shared" si="0"/>
        <v xml:space="preserve"> </v>
      </c>
      <c r="E41" s="223" t="str">
        <f t="shared" si="1"/>
        <v xml:space="preserve"> </v>
      </c>
      <c r="F41" s="51" t="str">
        <f t="shared" si="2"/>
        <v/>
      </c>
      <c r="G41" s="52" t="str">
        <f t="shared" si="3"/>
        <v xml:space="preserve"> </v>
      </c>
      <c r="H41" s="166" t="str">
        <f t="shared" si="4"/>
        <v xml:space="preserve"> </v>
      </c>
      <c r="I41" s="53" t="str">
        <f t="shared" si="5"/>
        <v xml:space="preserve"> </v>
      </c>
      <c r="J41" s="54" t="str">
        <f t="shared" si="6"/>
        <v xml:space="preserve"> </v>
      </c>
      <c r="K41" s="54" t="str">
        <f t="shared" si="7"/>
        <v xml:space="preserve"> </v>
      </c>
    </row>
    <row r="42" spans="1:11" ht="15.95" customHeight="1" x14ac:dyDescent="0.25">
      <c r="A42" s="43">
        <v>33</v>
      </c>
      <c r="B42" s="37"/>
      <c r="C42" s="227"/>
      <c r="D42" s="223" t="str">
        <f t="shared" ref="D42:D73" si="8">IF(C42=0," ",$K$5)</f>
        <v xml:space="preserve"> </v>
      </c>
      <c r="E42" s="223" t="str">
        <f t="shared" ref="E42:E73" si="9">IF(C42=0," ",$K$6)</f>
        <v xml:space="preserve"> </v>
      </c>
      <c r="F42" s="51" t="str">
        <f t="shared" ref="F42:F73" si="10">IF(C42=0,"",0.0765)</f>
        <v/>
      </c>
      <c r="G42" s="52" t="str">
        <f t="shared" ref="G42:G73" si="11">IF(C42=0," ",SUM($N$5:$N$12))</f>
        <v xml:space="preserve"> </v>
      </c>
      <c r="H42" s="166" t="str">
        <f t="shared" ref="H42:H73" si="12">IF(C42=0," ",SUM($O$7:$O$13))</f>
        <v xml:space="preserve"> </v>
      </c>
      <c r="I42" s="53" t="str">
        <f t="shared" ref="I42:I73" si="13">IF(C42=0," ",(C42+(C42*(D42+E42+F42+G42))))</f>
        <v xml:space="preserve"> </v>
      </c>
      <c r="J42" s="54" t="str">
        <f t="shared" ref="J42:J73" si="14">IF(C42=0," ",(I42+($K$3*I42))+($K$4*(I42+($K$3*I42))))</f>
        <v xml:space="preserve"> </v>
      </c>
      <c r="K42" s="54" t="str">
        <f t="shared" ref="K42:K73" si="15">IF(C42=0," ",(((((C42+(C42*(F42+D42+E42)))*1.5))*(1+$K$3))*(1+$K$4)))</f>
        <v xml:space="preserve"> </v>
      </c>
    </row>
    <row r="43" spans="1:11" ht="15.95" customHeight="1" x14ac:dyDescent="0.25">
      <c r="A43" s="43">
        <v>34</v>
      </c>
      <c r="B43" s="37"/>
      <c r="C43" s="227"/>
      <c r="D43" s="223" t="str">
        <f t="shared" si="8"/>
        <v xml:space="preserve"> </v>
      </c>
      <c r="E43" s="223" t="str">
        <f t="shared" si="9"/>
        <v xml:space="preserve"> </v>
      </c>
      <c r="F43" s="51" t="str">
        <f t="shared" si="10"/>
        <v/>
      </c>
      <c r="G43" s="52" t="str">
        <f t="shared" si="11"/>
        <v xml:space="preserve"> </v>
      </c>
      <c r="H43" s="166" t="str">
        <f t="shared" si="12"/>
        <v xml:space="preserve"> </v>
      </c>
      <c r="I43" s="53" t="str">
        <f t="shared" si="13"/>
        <v xml:space="preserve"> </v>
      </c>
      <c r="J43" s="54" t="str">
        <f t="shared" si="14"/>
        <v xml:space="preserve"> </v>
      </c>
      <c r="K43" s="54" t="str">
        <f t="shared" si="15"/>
        <v xml:space="preserve"> </v>
      </c>
    </row>
    <row r="44" spans="1:11" ht="15.95" customHeight="1" thickBot="1" x14ac:dyDescent="0.3">
      <c r="A44" s="43">
        <v>35</v>
      </c>
      <c r="B44" s="35"/>
      <c r="C44" s="225"/>
      <c r="D44" s="224" t="str">
        <f t="shared" si="8"/>
        <v xml:space="preserve"> </v>
      </c>
      <c r="E44" s="224" t="str">
        <f t="shared" si="9"/>
        <v xml:space="preserve"> </v>
      </c>
      <c r="F44" s="55" t="str">
        <f t="shared" si="10"/>
        <v/>
      </c>
      <c r="G44" s="56" t="str">
        <f t="shared" si="11"/>
        <v xml:space="preserve"> </v>
      </c>
      <c r="H44" s="167" t="str">
        <f t="shared" si="12"/>
        <v xml:space="preserve"> </v>
      </c>
      <c r="I44" s="57" t="str">
        <f t="shared" si="13"/>
        <v xml:space="preserve"> </v>
      </c>
      <c r="J44" s="58" t="str">
        <f t="shared" si="14"/>
        <v xml:space="preserve"> </v>
      </c>
      <c r="K44" s="58" t="str">
        <f t="shared" si="15"/>
        <v xml:space="preserve"> </v>
      </c>
    </row>
    <row r="45" spans="1:11" ht="15.95" customHeight="1" x14ac:dyDescent="0.25">
      <c r="A45" s="43">
        <v>36</v>
      </c>
      <c r="B45" s="36"/>
      <c r="C45" s="226"/>
      <c r="D45" s="222" t="str">
        <f t="shared" si="8"/>
        <v xml:space="preserve"> </v>
      </c>
      <c r="E45" s="222" t="str">
        <f t="shared" si="9"/>
        <v xml:space="preserve"> </v>
      </c>
      <c r="F45" s="47" t="str">
        <f t="shared" si="10"/>
        <v/>
      </c>
      <c r="G45" s="48" t="str">
        <f t="shared" si="11"/>
        <v xml:space="preserve"> </v>
      </c>
      <c r="H45" s="168" t="str">
        <f t="shared" si="12"/>
        <v xml:space="preserve"> </v>
      </c>
      <c r="I45" s="59" t="str">
        <f t="shared" si="13"/>
        <v xml:space="preserve"> </v>
      </c>
      <c r="J45" s="50" t="str">
        <f t="shared" si="14"/>
        <v xml:space="preserve"> </v>
      </c>
      <c r="K45" s="50" t="str">
        <f t="shared" si="15"/>
        <v xml:space="preserve"> </v>
      </c>
    </row>
    <row r="46" spans="1:11" ht="15.95" customHeight="1" x14ac:dyDescent="0.25">
      <c r="A46" s="43">
        <v>37</v>
      </c>
      <c r="B46" s="37"/>
      <c r="C46" s="227"/>
      <c r="D46" s="223" t="str">
        <f t="shared" si="8"/>
        <v xml:space="preserve"> </v>
      </c>
      <c r="E46" s="223" t="str">
        <f t="shared" si="9"/>
        <v xml:space="preserve"> </v>
      </c>
      <c r="F46" s="51" t="str">
        <f t="shared" si="10"/>
        <v/>
      </c>
      <c r="G46" s="52" t="str">
        <f t="shared" si="11"/>
        <v xml:space="preserve"> </v>
      </c>
      <c r="H46" s="166" t="str">
        <f t="shared" si="12"/>
        <v xml:space="preserve"> </v>
      </c>
      <c r="I46" s="53" t="str">
        <f t="shared" si="13"/>
        <v xml:space="preserve"> </v>
      </c>
      <c r="J46" s="54" t="str">
        <f t="shared" si="14"/>
        <v xml:space="preserve"> </v>
      </c>
      <c r="K46" s="54" t="str">
        <f t="shared" si="15"/>
        <v xml:space="preserve"> </v>
      </c>
    </row>
    <row r="47" spans="1:11" ht="15.95" customHeight="1" x14ac:dyDescent="0.25">
      <c r="A47" s="43">
        <v>38</v>
      </c>
      <c r="B47" s="37"/>
      <c r="C47" s="227"/>
      <c r="D47" s="223" t="str">
        <f t="shared" si="8"/>
        <v xml:space="preserve"> </v>
      </c>
      <c r="E47" s="223" t="str">
        <f t="shared" si="9"/>
        <v xml:space="preserve"> </v>
      </c>
      <c r="F47" s="51" t="str">
        <f t="shared" si="10"/>
        <v/>
      </c>
      <c r="G47" s="52" t="str">
        <f t="shared" si="11"/>
        <v xml:space="preserve"> </v>
      </c>
      <c r="H47" s="166" t="str">
        <f t="shared" si="12"/>
        <v xml:space="preserve"> </v>
      </c>
      <c r="I47" s="53" t="str">
        <f t="shared" si="13"/>
        <v xml:space="preserve"> </v>
      </c>
      <c r="J47" s="54" t="str">
        <f t="shared" si="14"/>
        <v xml:space="preserve"> </v>
      </c>
      <c r="K47" s="54" t="str">
        <f t="shared" si="15"/>
        <v xml:space="preserve"> </v>
      </c>
    </row>
    <row r="48" spans="1:11" ht="15.95" customHeight="1" x14ac:dyDescent="0.25">
      <c r="A48" s="43">
        <v>39</v>
      </c>
      <c r="B48" s="37"/>
      <c r="C48" s="227"/>
      <c r="D48" s="223" t="str">
        <f t="shared" si="8"/>
        <v xml:space="preserve"> </v>
      </c>
      <c r="E48" s="223" t="str">
        <f t="shared" si="9"/>
        <v xml:space="preserve"> </v>
      </c>
      <c r="F48" s="51" t="str">
        <f t="shared" si="10"/>
        <v/>
      </c>
      <c r="G48" s="52" t="str">
        <f t="shared" si="11"/>
        <v xml:space="preserve"> </v>
      </c>
      <c r="H48" s="166" t="str">
        <f t="shared" si="12"/>
        <v xml:space="preserve"> </v>
      </c>
      <c r="I48" s="53" t="str">
        <f t="shared" si="13"/>
        <v xml:space="preserve"> </v>
      </c>
      <c r="J48" s="54" t="str">
        <f t="shared" si="14"/>
        <v xml:space="preserve"> </v>
      </c>
      <c r="K48" s="54" t="str">
        <f t="shared" si="15"/>
        <v xml:space="preserve"> </v>
      </c>
    </row>
    <row r="49" spans="1:13" ht="15.95" customHeight="1" thickBot="1" x14ac:dyDescent="0.3">
      <c r="A49" s="43">
        <v>40</v>
      </c>
      <c r="B49" s="35"/>
      <c r="C49" s="225"/>
      <c r="D49" s="224" t="str">
        <f t="shared" si="8"/>
        <v xml:space="preserve"> </v>
      </c>
      <c r="E49" s="224" t="str">
        <f t="shared" si="9"/>
        <v xml:space="preserve"> </v>
      </c>
      <c r="F49" s="55" t="str">
        <f t="shared" si="10"/>
        <v/>
      </c>
      <c r="G49" s="56" t="str">
        <f t="shared" si="11"/>
        <v xml:space="preserve"> </v>
      </c>
      <c r="H49" s="167" t="str">
        <f t="shared" si="12"/>
        <v xml:space="preserve"> </v>
      </c>
      <c r="I49" s="57" t="str">
        <f t="shared" si="13"/>
        <v xml:space="preserve"> </v>
      </c>
      <c r="J49" s="58" t="str">
        <f t="shared" si="14"/>
        <v xml:space="preserve"> </v>
      </c>
      <c r="K49" s="58" t="str">
        <f t="shared" si="15"/>
        <v xml:space="preserve"> </v>
      </c>
    </row>
    <row r="50" spans="1:13" ht="15.95" customHeight="1" x14ac:dyDescent="0.25">
      <c r="A50" s="43">
        <v>41</v>
      </c>
      <c r="B50" s="36"/>
      <c r="C50" s="226"/>
      <c r="D50" s="222" t="str">
        <f t="shared" si="8"/>
        <v xml:space="preserve"> </v>
      </c>
      <c r="E50" s="222" t="str">
        <f t="shared" si="9"/>
        <v xml:space="preserve"> </v>
      </c>
      <c r="F50" s="47" t="str">
        <f t="shared" si="10"/>
        <v/>
      </c>
      <c r="G50" s="48" t="str">
        <f t="shared" si="11"/>
        <v xml:space="preserve"> </v>
      </c>
      <c r="H50" s="168" t="str">
        <f t="shared" si="12"/>
        <v xml:space="preserve"> </v>
      </c>
      <c r="I50" s="59" t="str">
        <f t="shared" si="13"/>
        <v xml:space="preserve"> </v>
      </c>
      <c r="J50" s="50" t="str">
        <f t="shared" si="14"/>
        <v xml:space="preserve"> </v>
      </c>
      <c r="K50" s="50" t="str">
        <f t="shared" si="15"/>
        <v xml:space="preserve"> </v>
      </c>
    </row>
    <row r="51" spans="1:13" ht="15.95" customHeight="1" x14ac:dyDescent="0.25">
      <c r="A51" s="43">
        <v>42</v>
      </c>
      <c r="B51" s="37"/>
      <c r="C51" s="227"/>
      <c r="D51" s="223" t="str">
        <f t="shared" si="8"/>
        <v xml:space="preserve"> </v>
      </c>
      <c r="E51" s="223" t="str">
        <f t="shared" si="9"/>
        <v xml:space="preserve"> </v>
      </c>
      <c r="F51" s="51" t="str">
        <f t="shared" si="10"/>
        <v/>
      </c>
      <c r="G51" s="52" t="str">
        <f t="shared" si="11"/>
        <v xml:space="preserve"> </v>
      </c>
      <c r="H51" s="166" t="str">
        <f t="shared" si="12"/>
        <v xml:space="preserve"> </v>
      </c>
      <c r="I51" s="53" t="str">
        <f t="shared" si="13"/>
        <v xml:space="preserve"> </v>
      </c>
      <c r="J51" s="54" t="str">
        <f t="shared" si="14"/>
        <v xml:space="preserve"> </v>
      </c>
      <c r="K51" s="54" t="str">
        <f t="shared" si="15"/>
        <v xml:space="preserve"> </v>
      </c>
    </row>
    <row r="52" spans="1:13" ht="15.95" customHeight="1" x14ac:dyDescent="0.25">
      <c r="A52" s="43">
        <v>43</v>
      </c>
      <c r="B52" s="37"/>
      <c r="C52" s="227"/>
      <c r="D52" s="223" t="str">
        <f t="shared" si="8"/>
        <v xml:space="preserve"> </v>
      </c>
      <c r="E52" s="223" t="str">
        <f t="shared" si="9"/>
        <v xml:space="preserve"> </v>
      </c>
      <c r="F52" s="51" t="str">
        <f t="shared" si="10"/>
        <v/>
      </c>
      <c r="G52" s="52" t="str">
        <f t="shared" si="11"/>
        <v xml:space="preserve"> </v>
      </c>
      <c r="H52" s="166" t="str">
        <f t="shared" si="12"/>
        <v xml:space="preserve"> </v>
      </c>
      <c r="I52" s="53" t="str">
        <f t="shared" si="13"/>
        <v xml:space="preserve"> </v>
      </c>
      <c r="J52" s="54" t="str">
        <f t="shared" si="14"/>
        <v xml:space="preserve"> </v>
      </c>
      <c r="K52" s="54" t="str">
        <f t="shared" si="15"/>
        <v xml:space="preserve"> </v>
      </c>
    </row>
    <row r="53" spans="1:13" ht="15.95" customHeight="1" x14ac:dyDescent="0.25">
      <c r="A53" s="43">
        <v>44</v>
      </c>
      <c r="B53" s="37"/>
      <c r="C53" s="227"/>
      <c r="D53" s="223" t="str">
        <f t="shared" si="8"/>
        <v xml:space="preserve"> </v>
      </c>
      <c r="E53" s="223" t="str">
        <f t="shared" si="9"/>
        <v xml:space="preserve"> </v>
      </c>
      <c r="F53" s="51" t="str">
        <f t="shared" si="10"/>
        <v/>
      </c>
      <c r="G53" s="52" t="str">
        <f t="shared" si="11"/>
        <v xml:space="preserve"> </v>
      </c>
      <c r="H53" s="166" t="str">
        <f t="shared" si="12"/>
        <v xml:space="preserve"> </v>
      </c>
      <c r="I53" s="53" t="str">
        <f t="shared" si="13"/>
        <v xml:space="preserve"> </v>
      </c>
      <c r="J53" s="54" t="str">
        <f t="shared" si="14"/>
        <v xml:space="preserve"> </v>
      </c>
      <c r="K53" s="54" t="str">
        <f t="shared" si="15"/>
        <v xml:space="preserve"> </v>
      </c>
    </row>
    <row r="54" spans="1:13" ht="15.95" customHeight="1" thickBot="1" x14ac:dyDescent="0.3">
      <c r="A54" s="43">
        <v>45</v>
      </c>
      <c r="B54" s="35"/>
      <c r="C54" s="225"/>
      <c r="D54" s="224" t="str">
        <f t="shared" si="8"/>
        <v xml:space="preserve"> </v>
      </c>
      <c r="E54" s="224" t="str">
        <f t="shared" si="9"/>
        <v xml:space="preserve"> </v>
      </c>
      <c r="F54" s="55" t="str">
        <f t="shared" si="10"/>
        <v/>
      </c>
      <c r="G54" s="56" t="str">
        <f t="shared" si="11"/>
        <v xml:space="preserve"> </v>
      </c>
      <c r="H54" s="167" t="str">
        <f t="shared" si="12"/>
        <v xml:space="preserve"> </v>
      </c>
      <c r="I54" s="57" t="str">
        <f t="shared" si="13"/>
        <v xml:space="preserve"> </v>
      </c>
      <c r="J54" s="58" t="str">
        <f t="shared" si="14"/>
        <v xml:space="preserve"> </v>
      </c>
      <c r="K54" s="58" t="str">
        <f t="shared" si="15"/>
        <v xml:space="preserve"> </v>
      </c>
    </row>
    <row r="55" spans="1:13" ht="15.95" customHeight="1" x14ac:dyDescent="0.25">
      <c r="A55" s="43">
        <v>46</v>
      </c>
      <c r="B55" s="36"/>
      <c r="C55" s="228"/>
      <c r="D55" s="229" t="str">
        <f t="shared" si="8"/>
        <v xml:space="preserve"> </v>
      </c>
      <c r="E55" s="229" t="str">
        <f t="shared" si="9"/>
        <v xml:space="preserve"> </v>
      </c>
      <c r="F55" s="89" t="str">
        <f t="shared" si="10"/>
        <v/>
      </c>
      <c r="G55" s="89" t="str">
        <f t="shared" si="11"/>
        <v xml:space="preserve"> </v>
      </c>
      <c r="H55" s="168" t="str">
        <f t="shared" si="12"/>
        <v xml:space="preserve"> </v>
      </c>
      <c r="I55" s="90" t="str">
        <f t="shared" si="13"/>
        <v xml:space="preserve"> </v>
      </c>
      <c r="J55" s="91" t="str">
        <f t="shared" si="14"/>
        <v xml:space="preserve"> </v>
      </c>
      <c r="K55" s="92" t="str">
        <f t="shared" si="15"/>
        <v xml:space="preserve"> </v>
      </c>
    </row>
    <row r="56" spans="1:13" ht="15.95" customHeight="1" x14ac:dyDescent="0.25">
      <c r="A56" s="43">
        <v>47</v>
      </c>
      <c r="B56" s="37"/>
      <c r="C56" s="227"/>
      <c r="D56" s="223" t="str">
        <f t="shared" si="8"/>
        <v xml:space="preserve"> </v>
      </c>
      <c r="E56" s="223" t="str">
        <f t="shared" si="9"/>
        <v xml:space="preserve"> </v>
      </c>
      <c r="F56" s="52" t="str">
        <f t="shared" si="10"/>
        <v/>
      </c>
      <c r="G56" s="52" t="str">
        <f t="shared" si="11"/>
        <v xml:space="preserve"> </v>
      </c>
      <c r="H56" s="166" t="str">
        <f t="shared" si="12"/>
        <v xml:space="preserve"> </v>
      </c>
      <c r="I56" s="53" t="str">
        <f t="shared" si="13"/>
        <v xml:space="preserve"> </v>
      </c>
      <c r="J56" s="54" t="str">
        <f t="shared" si="14"/>
        <v xml:space="preserve"> </v>
      </c>
      <c r="K56" s="93" t="str">
        <f t="shared" si="15"/>
        <v xml:space="preserve"> </v>
      </c>
    </row>
    <row r="57" spans="1:13" ht="15.95" customHeight="1" x14ac:dyDescent="0.25">
      <c r="A57" s="43">
        <v>48</v>
      </c>
      <c r="B57" s="37"/>
      <c r="C57" s="227"/>
      <c r="D57" s="223" t="str">
        <f t="shared" si="8"/>
        <v xml:space="preserve"> </v>
      </c>
      <c r="E57" s="223" t="str">
        <f t="shared" si="9"/>
        <v xml:space="preserve"> </v>
      </c>
      <c r="F57" s="52" t="str">
        <f t="shared" si="10"/>
        <v/>
      </c>
      <c r="G57" s="52" t="str">
        <f t="shared" si="11"/>
        <v xml:space="preserve"> </v>
      </c>
      <c r="H57" s="166" t="str">
        <f t="shared" si="12"/>
        <v xml:space="preserve"> </v>
      </c>
      <c r="I57" s="53" t="str">
        <f t="shared" si="13"/>
        <v xml:space="preserve"> </v>
      </c>
      <c r="J57" s="54" t="str">
        <f t="shared" si="14"/>
        <v xml:space="preserve"> </v>
      </c>
      <c r="K57" s="93" t="str">
        <f t="shared" si="15"/>
        <v xml:space="preserve"> </v>
      </c>
    </row>
    <row r="58" spans="1:13" ht="15.95" customHeight="1" x14ac:dyDescent="0.25">
      <c r="A58" s="43">
        <v>49</v>
      </c>
      <c r="B58" s="37"/>
      <c r="C58" s="227"/>
      <c r="D58" s="223" t="str">
        <f t="shared" si="8"/>
        <v xml:space="preserve"> </v>
      </c>
      <c r="E58" s="223" t="str">
        <f t="shared" si="9"/>
        <v xml:space="preserve"> </v>
      </c>
      <c r="F58" s="52" t="str">
        <f t="shared" si="10"/>
        <v/>
      </c>
      <c r="G58" s="52" t="str">
        <f t="shared" si="11"/>
        <v xml:space="preserve"> </v>
      </c>
      <c r="H58" s="166" t="str">
        <f t="shared" si="12"/>
        <v xml:space="preserve"> </v>
      </c>
      <c r="I58" s="53" t="str">
        <f t="shared" si="13"/>
        <v xml:space="preserve"> </v>
      </c>
      <c r="J58" s="54" t="str">
        <f t="shared" si="14"/>
        <v xml:space="preserve"> </v>
      </c>
      <c r="K58" s="93" t="str">
        <f t="shared" si="15"/>
        <v xml:space="preserve"> </v>
      </c>
    </row>
    <row r="59" spans="1:13" ht="15.95" customHeight="1" thickBot="1" x14ac:dyDescent="0.3">
      <c r="A59" s="43">
        <v>50</v>
      </c>
      <c r="B59" s="35"/>
      <c r="C59" s="225"/>
      <c r="D59" s="224" t="str">
        <f t="shared" si="8"/>
        <v xml:space="preserve"> </v>
      </c>
      <c r="E59" s="224" t="str">
        <f t="shared" si="9"/>
        <v xml:space="preserve"> </v>
      </c>
      <c r="F59" s="56" t="str">
        <f t="shared" si="10"/>
        <v/>
      </c>
      <c r="G59" s="56" t="str">
        <f t="shared" si="11"/>
        <v xml:space="preserve"> </v>
      </c>
      <c r="H59" s="167" t="str">
        <f t="shared" si="12"/>
        <v xml:space="preserve"> </v>
      </c>
      <c r="I59" s="57" t="str">
        <f t="shared" si="13"/>
        <v xml:space="preserve"> </v>
      </c>
      <c r="J59" s="58" t="str">
        <f t="shared" si="14"/>
        <v xml:space="preserve"> </v>
      </c>
      <c r="K59" s="94" t="str">
        <f t="shared" si="15"/>
        <v xml:space="preserve"> </v>
      </c>
    </row>
    <row r="60" spans="1:13" ht="15.95" customHeight="1" x14ac:dyDescent="0.25">
      <c r="A60" s="43">
        <v>51</v>
      </c>
      <c r="B60" s="36"/>
      <c r="C60" s="228"/>
      <c r="D60" s="229" t="str">
        <f t="shared" si="8"/>
        <v xml:space="preserve"> </v>
      </c>
      <c r="E60" s="229" t="str">
        <f t="shared" si="9"/>
        <v xml:space="preserve"> </v>
      </c>
      <c r="F60" s="89" t="str">
        <f t="shared" si="10"/>
        <v/>
      </c>
      <c r="G60" s="89" t="str">
        <f t="shared" si="11"/>
        <v xml:space="preserve"> </v>
      </c>
      <c r="H60" s="168" t="str">
        <f t="shared" si="12"/>
        <v xml:space="preserve"> </v>
      </c>
      <c r="I60" s="90" t="str">
        <f t="shared" si="13"/>
        <v xml:space="preserve"> </v>
      </c>
      <c r="J60" s="91" t="str">
        <f t="shared" si="14"/>
        <v xml:space="preserve"> </v>
      </c>
      <c r="K60" s="92" t="str">
        <f t="shared" si="15"/>
        <v xml:space="preserve"> </v>
      </c>
    </row>
    <row r="61" spans="1:13" ht="15.95" customHeight="1" x14ac:dyDescent="0.25">
      <c r="A61" s="43">
        <v>52</v>
      </c>
      <c r="B61" s="37"/>
      <c r="C61" s="227"/>
      <c r="D61" s="223" t="str">
        <f t="shared" si="8"/>
        <v xml:space="preserve"> </v>
      </c>
      <c r="E61" s="223" t="str">
        <f t="shared" si="9"/>
        <v xml:space="preserve"> </v>
      </c>
      <c r="F61" s="52" t="str">
        <f t="shared" si="10"/>
        <v/>
      </c>
      <c r="G61" s="52" t="str">
        <f t="shared" si="11"/>
        <v xml:space="preserve"> </v>
      </c>
      <c r="H61" s="166" t="str">
        <f t="shared" si="12"/>
        <v xml:space="preserve"> </v>
      </c>
      <c r="I61" s="53" t="str">
        <f t="shared" si="13"/>
        <v xml:space="preserve"> </v>
      </c>
      <c r="J61" s="54" t="str">
        <f t="shared" si="14"/>
        <v xml:space="preserve"> </v>
      </c>
      <c r="K61" s="93" t="str">
        <f t="shared" si="15"/>
        <v xml:space="preserve"> </v>
      </c>
    </row>
    <row r="62" spans="1:13" ht="15.95" customHeight="1" x14ac:dyDescent="0.25">
      <c r="A62" s="43">
        <v>53</v>
      </c>
      <c r="B62" s="37"/>
      <c r="C62" s="227"/>
      <c r="D62" s="223" t="str">
        <f t="shared" si="8"/>
        <v xml:space="preserve"> </v>
      </c>
      <c r="E62" s="223" t="str">
        <f t="shared" si="9"/>
        <v xml:space="preserve"> </v>
      </c>
      <c r="F62" s="52" t="str">
        <f t="shared" si="10"/>
        <v/>
      </c>
      <c r="G62" s="52" t="str">
        <f t="shared" si="11"/>
        <v xml:space="preserve"> </v>
      </c>
      <c r="H62" s="166" t="str">
        <f t="shared" si="12"/>
        <v xml:space="preserve"> </v>
      </c>
      <c r="I62" s="53" t="str">
        <f t="shared" si="13"/>
        <v xml:space="preserve"> </v>
      </c>
      <c r="J62" s="54" t="str">
        <f t="shared" si="14"/>
        <v xml:space="preserve"> </v>
      </c>
      <c r="K62" s="93" t="str">
        <f t="shared" si="15"/>
        <v xml:space="preserve"> </v>
      </c>
    </row>
    <row r="63" spans="1:13" ht="15.95" customHeight="1" x14ac:dyDescent="0.25">
      <c r="A63" s="43">
        <v>54</v>
      </c>
      <c r="B63" s="37"/>
      <c r="C63" s="227"/>
      <c r="D63" s="223" t="str">
        <f t="shared" si="8"/>
        <v xml:space="preserve"> </v>
      </c>
      <c r="E63" s="223" t="str">
        <f t="shared" si="9"/>
        <v xml:space="preserve"> </v>
      </c>
      <c r="F63" s="52" t="str">
        <f t="shared" si="10"/>
        <v/>
      </c>
      <c r="G63" s="52" t="str">
        <f t="shared" si="11"/>
        <v xml:space="preserve"> </v>
      </c>
      <c r="H63" s="166" t="str">
        <f t="shared" si="12"/>
        <v xml:space="preserve"> </v>
      </c>
      <c r="I63" s="53" t="str">
        <f t="shared" si="13"/>
        <v xml:space="preserve"> </v>
      </c>
      <c r="J63" s="54" t="str">
        <f t="shared" si="14"/>
        <v xml:space="preserve"> </v>
      </c>
      <c r="K63" s="93" t="str">
        <f t="shared" si="15"/>
        <v xml:space="preserve"> </v>
      </c>
    </row>
    <row r="64" spans="1:13" ht="15.95" customHeight="1" thickBot="1" x14ac:dyDescent="0.3">
      <c r="A64" s="43">
        <v>55</v>
      </c>
      <c r="B64" s="35"/>
      <c r="C64" s="225"/>
      <c r="D64" s="224" t="str">
        <f t="shared" si="8"/>
        <v xml:space="preserve"> </v>
      </c>
      <c r="E64" s="224" t="str">
        <f t="shared" si="9"/>
        <v xml:space="preserve"> </v>
      </c>
      <c r="F64" s="56" t="str">
        <f t="shared" si="10"/>
        <v/>
      </c>
      <c r="G64" s="56" t="str">
        <f t="shared" si="11"/>
        <v xml:space="preserve"> </v>
      </c>
      <c r="H64" s="167" t="str">
        <f t="shared" si="12"/>
        <v xml:space="preserve"> </v>
      </c>
      <c r="I64" s="57" t="str">
        <f t="shared" si="13"/>
        <v xml:space="preserve"> </v>
      </c>
      <c r="J64" s="58" t="str">
        <f t="shared" si="14"/>
        <v xml:space="preserve"> </v>
      </c>
      <c r="K64" s="94" t="str">
        <f t="shared" si="15"/>
        <v xml:space="preserve"> </v>
      </c>
      <c r="M64" s="63"/>
    </row>
    <row r="65" spans="1:14" ht="15.95" customHeight="1" x14ac:dyDescent="0.25">
      <c r="A65" s="43">
        <v>56</v>
      </c>
      <c r="B65" s="36"/>
      <c r="C65" s="228"/>
      <c r="D65" s="229" t="str">
        <f t="shared" si="8"/>
        <v xml:space="preserve"> </v>
      </c>
      <c r="E65" s="229" t="str">
        <f t="shared" si="9"/>
        <v xml:space="preserve"> </v>
      </c>
      <c r="F65" s="89" t="str">
        <f t="shared" si="10"/>
        <v/>
      </c>
      <c r="G65" s="89" t="str">
        <f t="shared" si="11"/>
        <v xml:space="preserve"> </v>
      </c>
      <c r="H65" s="168" t="str">
        <f t="shared" si="12"/>
        <v xml:space="preserve"> </v>
      </c>
      <c r="I65" s="90" t="str">
        <f t="shared" si="13"/>
        <v xml:space="preserve"> </v>
      </c>
      <c r="J65" s="91" t="str">
        <f t="shared" si="14"/>
        <v xml:space="preserve"> </v>
      </c>
      <c r="K65" s="92" t="str">
        <f t="shared" si="15"/>
        <v xml:space="preserve"> </v>
      </c>
      <c r="M65" s="65"/>
    </row>
    <row r="66" spans="1:14" ht="15.95" customHeight="1" x14ac:dyDescent="0.25">
      <c r="A66" s="43">
        <v>57</v>
      </c>
      <c r="B66" s="37"/>
      <c r="C66" s="227"/>
      <c r="D66" s="223" t="str">
        <f t="shared" si="8"/>
        <v xml:space="preserve"> </v>
      </c>
      <c r="E66" s="223" t="str">
        <f t="shared" si="9"/>
        <v xml:space="preserve"> </v>
      </c>
      <c r="F66" s="52" t="str">
        <f t="shared" si="10"/>
        <v/>
      </c>
      <c r="G66" s="52" t="str">
        <f t="shared" si="11"/>
        <v xml:space="preserve"> </v>
      </c>
      <c r="H66" s="166" t="str">
        <f t="shared" si="12"/>
        <v xml:space="preserve"> </v>
      </c>
      <c r="I66" s="53" t="str">
        <f t="shared" si="13"/>
        <v xml:space="preserve"> </v>
      </c>
      <c r="J66" s="54" t="str">
        <f t="shared" si="14"/>
        <v xml:space="preserve"> </v>
      </c>
      <c r="K66" s="93" t="str">
        <f t="shared" si="15"/>
        <v xml:space="preserve"> </v>
      </c>
      <c r="N66" s="61"/>
    </row>
    <row r="67" spans="1:14" ht="15.95" customHeight="1" x14ac:dyDescent="0.25">
      <c r="A67" s="43">
        <v>58</v>
      </c>
      <c r="B67" s="37"/>
      <c r="C67" s="227"/>
      <c r="D67" s="223" t="str">
        <f t="shared" si="8"/>
        <v xml:space="preserve"> </v>
      </c>
      <c r="E67" s="223" t="str">
        <f t="shared" si="9"/>
        <v xml:space="preserve"> </v>
      </c>
      <c r="F67" s="52" t="str">
        <f t="shared" si="10"/>
        <v/>
      </c>
      <c r="G67" s="52" t="str">
        <f t="shared" si="11"/>
        <v xml:space="preserve"> </v>
      </c>
      <c r="H67" s="166" t="str">
        <f t="shared" si="12"/>
        <v xml:space="preserve"> </v>
      </c>
      <c r="I67" s="53" t="str">
        <f t="shared" si="13"/>
        <v xml:space="preserve"> </v>
      </c>
      <c r="J67" s="54" t="str">
        <f t="shared" si="14"/>
        <v xml:space="preserve"> </v>
      </c>
      <c r="K67" s="93" t="str">
        <f t="shared" si="15"/>
        <v xml:space="preserve"> </v>
      </c>
    </row>
    <row r="68" spans="1:14" ht="15.95" customHeight="1" x14ac:dyDescent="0.25">
      <c r="A68" s="43">
        <v>59</v>
      </c>
      <c r="B68" s="37"/>
      <c r="C68" s="227"/>
      <c r="D68" s="223" t="str">
        <f t="shared" si="8"/>
        <v xml:space="preserve"> </v>
      </c>
      <c r="E68" s="223" t="str">
        <f t="shared" si="9"/>
        <v xml:space="preserve"> </v>
      </c>
      <c r="F68" s="52" t="str">
        <f t="shared" si="10"/>
        <v/>
      </c>
      <c r="G68" s="52" t="str">
        <f t="shared" si="11"/>
        <v xml:space="preserve"> </v>
      </c>
      <c r="H68" s="166" t="str">
        <f t="shared" si="12"/>
        <v xml:space="preserve"> </v>
      </c>
      <c r="I68" s="53" t="str">
        <f t="shared" si="13"/>
        <v xml:space="preserve"> </v>
      </c>
      <c r="J68" s="54" t="str">
        <f t="shared" si="14"/>
        <v xml:space="preserve"> </v>
      </c>
      <c r="K68" s="93" t="str">
        <f t="shared" si="15"/>
        <v xml:space="preserve"> </v>
      </c>
    </row>
    <row r="69" spans="1:14" ht="15.95" customHeight="1" thickBot="1" x14ac:dyDescent="0.3">
      <c r="A69" s="43">
        <v>60</v>
      </c>
      <c r="B69" s="35"/>
      <c r="C69" s="225"/>
      <c r="D69" s="224" t="str">
        <f t="shared" si="8"/>
        <v xml:space="preserve"> </v>
      </c>
      <c r="E69" s="224" t="str">
        <f t="shared" si="9"/>
        <v xml:space="preserve"> </v>
      </c>
      <c r="F69" s="56" t="str">
        <f t="shared" si="10"/>
        <v/>
      </c>
      <c r="G69" s="56" t="str">
        <f t="shared" si="11"/>
        <v xml:space="preserve"> </v>
      </c>
      <c r="H69" s="167" t="str">
        <f t="shared" si="12"/>
        <v xml:space="preserve"> </v>
      </c>
      <c r="I69" s="57" t="str">
        <f t="shared" si="13"/>
        <v xml:space="preserve"> </v>
      </c>
      <c r="J69" s="58" t="str">
        <f t="shared" si="14"/>
        <v xml:space="preserve"> </v>
      </c>
      <c r="K69" s="94" t="str">
        <f t="shared" si="15"/>
        <v xml:space="preserve"> </v>
      </c>
    </row>
    <row r="70" spans="1:14" ht="15.95" customHeight="1" x14ac:dyDescent="0.25">
      <c r="A70" s="43">
        <v>61</v>
      </c>
      <c r="B70" s="36"/>
      <c r="C70" s="228"/>
      <c r="D70" s="229" t="str">
        <f t="shared" si="8"/>
        <v xml:space="preserve"> </v>
      </c>
      <c r="E70" s="229" t="str">
        <f t="shared" si="9"/>
        <v xml:space="preserve"> </v>
      </c>
      <c r="F70" s="89" t="str">
        <f t="shared" si="10"/>
        <v/>
      </c>
      <c r="G70" s="89" t="str">
        <f t="shared" si="11"/>
        <v xml:space="preserve"> </v>
      </c>
      <c r="H70" s="168" t="str">
        <f t="shared" si="12"/>
        <v xml:space="preserve"> </v>
      </c>
      <c r="I70" s="90" t="str">
        <f t="shared" si="13"/>
        <v xml:space="preserve"> </v>
      </c>
      <c r="J70" s="91" t="str">
        <f t="shared" si="14"/>
        <v xml:space="preserve"> </v>
      </c>
      <c r="K70" s="92" t="str">
        <f t="shared" si="15"/>
        <v xml:space="preserve"> </v>
      </c>
    </row>
    <row r="71" spans="1:14" ht="15.95" customHeight="1" x14ac:dyDescent="0.25">
      <c r="A71" s="43">
        <v>62</v>
      </c>
      <c r="B71" s="37"/>
      <c r="C71" s="227"/>
      <c r="D71" s="223" t="str">
        <f t="shared" si="8"/>
        <v xml:space="preserve"> </v>
      </c>
      <c r="E71" s="223" t="str">
        <f t="shared" si="9"/>
        <v xml:space="preserve"> </v>
      </c>
      <c r="F71" s="52" t="str">
        <f t="shared" si="10"/>
        <v/>
      </c>
      <c r="G71" s="52" t="str">
        <f t="shared" si="11"/>
        <v xml:space="preserve"> </v>
      </c>
      <c r="H71" s="166" t="str">
        <f t="shared" si="12"/>
        <v xml:space="preserve"> </v>
      </c>
      <c r="I71" s="53" t="str">
        <f t="shared" si="13"/>
        <v xml:space="preserve"> </v>
      </c>
      <c r="J71" s="54" t="str">
        <f t="shared" si="14"/>
        <v xml:space="preserve"> </v>
      </c>
      <c r="K71" s="93" t="str">
        <f t="shared" si="15"/>
        <v xml:space="preserve"> </v>
      </c>
    </row>
    <row r="72" spans="1:14" ht="15.95" customHeight="1" x14ac:dyDescent="0.25">
      <c r="A72" s="43">
        <v>63</v>
      </c>
      <c r="B72" s="37"/>
      <c r="C72" s="227"/>
      <c r="D72" s="223" t="str">
        <f t="shared" si="8"/>
        <v xml:space="preserve"> </v>
      </c>
      <c r="E72" s="223" t="str">
        <f t="shared" si="9"/>
        <v xml:space="preserve"> </v>
      </c>
      <c r="F72" s="52" t="str">
        <f t="shared" si="10"/>
        <v/>
      </c>
      <c r="G72" s="52" t="str">
        <f t="shared" si="11"/>
        <v xml:space="preserve"> </v>
      </c>
      <c r="H72" s="166" t="str">
        <f t="shared" si="12"/>
        <v xml:space="preserve"> </v>
      </c>
      <c r="I72" s="53" t="str">
        <f t="shared" si="13"/>
        <v xml:space="preserve"> </v>
      </c>
      <c r="J72" s="54" t="str">
        <f t="shared" si="14"/>
        <v xml:space="preserve"> </v>
      </c>
      <c r="K72" s="93" t="str">
        <f t="shared" si="15"/>
        <v xml:space="preserve"> </v>
      </c>
    </row>
    <row r="73" spans="1:14" ht="15.95" customHeight="1" x14ac:dyDescent="0.25">
      <c r="A73" s="43">
        <v>64</v>
      </c>
      <c r="B73" s="37"/>
      <c r="C73" s="227"/>
      <c r="D73" s="223" t="str">
        <f t="shared" si="8"/>
        <v xml:space="preserve"> </v>
      </c>
      <c r="E73" s="223" t="str">
        <f t="shared" si="9"/>
        <v xml:space="preserve"> </v>
      </c>
      <c r="F73" s="52" t="str">
        <f t="shared" si="10"/>
        <v/>
      </c>
      <c r="G73" s="52" t="str">
        <f t="shared" si="11"/>
        <v xml:space="preserve"> </v>
      </c>
      <c r="H73" s="166" t="str">
        <f t="shared" si="12"/>
        <v xml:space="preserve"> </v>
      </c>
      <c r="I73" s="53" t="str">
        <f t="shared" si="13"/>
        <v xml:space="preserve"> </v>
      </c>
      <c r="J73" s="54" t="str">
        <f t="shared" si="14"/>
        <v xml:space="preserve"> </v>
      </c>
      <c r="K73" s="93" t="str">
        <f t="shared" si="15"/>
        <v xml:space="preserve"> </v>
      </c>
    </row>
    <row r="74" spans="1:14" ht="15.95" customHeight="1" thickBot="1" x14ac:dyDescent="0.3">
      <c r="A74" s="43">
        <v>65</v>
      </c>
      <c r="B74" s="35"/>
      <c r="C74" s="225"/>
      <c r="D74" s="224" t="str">
        <f t="shared" ref="D74:D105" si="16">IF(C74=0," ",$K$5)</f>
        <v xml:space="preserve"> </v>
      </c>
      <c r="E74" s="224" t="str">
        <f t="shared" ref="E74:E109" si="17">IF(C74=0," ",$K$6)</f>
        <v xml:space="preserve"> </v>
      </c>
      <c r="F74" s="56" t="str">
        <f t="shared" ref="F74:F109" si="18">IF(C74=0,"",0.0765)</f>
        <v/>
      </c>
      <c r="G74" s="56" t="str">
        <f t="shared" ref="G74:G109" si="19">IF(C74=0," ",SUM($N$5:$N$12))</f>
        <v xml:space="preserve"> </v>
      </c>
      <c r="H74" s="167" t="str">
        <f t="shared" ref="H74:H109" si="20">IF(C74=0," ",SUM($O$7:$O$13))</f>
        <v xml:space="preserve"> </v>
      </c>
      <c r="I74" s="57" t="str">
        <f t="shared" ref="I74:I109" si="21">IF(C74=0," ",(C74+(C74*(D74+E74+F74+G74))))</f>
        <v xml:space="preserve"> </v>
      </c>
      <c r="J74" s="58" t="str">
        <f t="shared" ref="J74:J105" si="22">IF(C74=0," ",(I74+($K$3*I74))+($K$4*(I74+($K$3*I74))))</f>
        <v xml:space="preserve"> </v>
      </c>
      <c r="K74" s="94" t="str">
        <f t="shared" ref="K74:K109" si="23">IF(C74=0," ",(((((C74+(C74*(F74+D74+E74)))*1.5))*(1+$K$3))*(1+$K$4)))</f>
        <v xml:space="preserve"> </v>
      </c>
    </row>
    <row r="75" spans="1:14" ht="15.95" customHeight="1" x14ac:dyDescent="0.25">
      <c r="A75" s="43">
        <v>66</v>
      </c>
      <c r="B75" s="36"/>
      <c r="C75" s="228"/>
      <c r="D75" s="229" t="str">
        <f t="shared" si="16"/>
        <v xml:space="preserve"> </v>
      </c>
      <c r="E75" s="229" t="str">
        <f t="shared" si="17"/>
        <v xml:space="preserve"> </v>
      </c>
      <c r="F75" s="89" t="str">
        <f t="shared" si="18"/>
        <v/>
      </c>
      <c r="G75" s="89" t="str">
        <f t="shared" si="19"/>
        <v xml:space="preserve"> </v>
      </c>
      <c r="H75" s="168" t="str">
        <f t="shared" si="20"/>
        <v xml:space="preserve"> </v>
      </c>
      <c r="I75" s="90" t="str">
        <f t="shared" si="21"/>
        <v xml:space="preserve"> </v>
      </c>
      <c r="J75" s="91" t="str">
        <f t="shared" si="22"/>
        <v xml:space="preserve"> </v>
      </c>
      <c r="K75" s="92" t="str">
        <f t="shared" si="23"/>
        <v xml:space="preserve"> </v>
      </c>
    </row>
    <row r="76" spans="1:14" ht="15.95" customHeight="1" x14ac:dyDescent="0.25">
      <c r="A76" s="43">
        <v>67</v>
      </c>
      <c r="B76" s="37"/>
      <c r="C76" s="227"/>
      <c r="D76" s="223" t="str">
        <f t="shared" si="16"/>
        <v xml:space="preserve"> </v>
      </c>
      <c r="E76" s="223" t="str">
        <f t="shared" si="17"/>
        <v xml:space="preserve"> </v>
      </c>
      <c r="F76" s="52" t="str">
        <f t="shared" si="18"/>
        <v/>
      </c>
      <c r="G76" s="52" t="str">
        <f t="shared" si="19"/>
        <v xml:space="preserve"> </v>
      </c>
      <c r="H76" s="166" t="str">
        <f t="shared" si="20"/>
        <v xml:space="preserve"> </v>
      </c>
      <c r="I76" s="53" t="str">
        <f t="shared" si="21"/>
        <v xml:space="preserve"> </v>
      </c>
      <c r="J76" s="54" t="str">
        <f t="shared" si="22"/>
        <v xml:space="preserve"> </v>
      </c>
      <c r="K76" s="93" t="str">
        <f t="shared" si="23"/>
        <v xml:space="preserve"> </v>
      </c>
    </row>
    <row r="77" spans="1:14" ht="15.95" customHeight="1" x14ac:dyDescent="0.25">
      <c r="A77" s="43">
        <v>68</v>
      </c>
      <c r="B77" s="37"/>
      <c r="C77" s="227"/>
      <c r="D77" s="223" t="str">
        <f t="shared" si="16"/>
        <v xml:space="preserve"> </v>
      </c>
      <c r="E77" s="223" t="str">
        <f t="shared" si="17"/>
        <v xml:space="preserve"> </v>
      </c>
      <c r="F77" s="52" t="str">
        <f t="shared" si="18"/>
        <v/>
      </c>
      <c r="G77" s="52" t="str">
        <f t="shared" si="19"/>
        <v xml:space="preserve"> </v>
      </c>
      <c r="H77" s="166" t="str">
        <f t="shared" si="20"/>
        <v xml:space="preserve"> </v>
      </c>
      <c r="I77" s="53" t="str">
        <f t="shared" si="21"/>
        <v xml:space="preserve"> </v>
      </c>
      <c r="J77" s="54" t="str">
        <f t="shared" si="22"/>
        <v xml:space="preserve"> </v>
      </c>
      <c r="K77" s="93" t="str">
        <f t="shared" si="23"/>
        <v xml:space="preserve"> </v>
      </c>
    </row>
    <row r="78" spans="1:14" ht="15.95" customHeight="1" x14ac:dyDescent="0.25">
      <c r="A78" s="43">
        <v>69</v>
      </c>
      <c r="B78" s="37"/>
      <c r="C78" s="227"/>
      <c r="D78" s="223" t="str">
        <f t="shared" si="16"/>
        <v xml:space="preserve"> </v>
      </c>
      <c r="E78" s="223" t="str">
        <f t="shared" si="17"/>
        <v xml:space="preserve"> </v>
      </c>
      <c r="F78" s="52" t="str">
        <f t="shared" si="18"/>
        <v/>
      </c>
      <c r="G78" s="52" t="str">
        <f t="shared" si="19"/>
        <v xml:space="preserve"> </v>
      </c>
      <c r="H78" s="166" t="str">
        <f t="shared" si="20"/>
        <v xml:space="preserve"> </v>
      </c>
      <c r="I78" s="53" t="str">
        <f t="shared" si="21"/>
        <v xml:space="preserve"> </v>
      </c>
      <c r="J78" s="54" t="str">
        <f t="shared" si="22"/>
        <v xml:space="preserve"> </v>
      </c>
      <c r="K78" s="93" t="str">
        <f t="shared" si="23"/>
        <v xml:space="preserve"> </v>
      </c>
    </row>
    <row r="79" spans="1:14" ht="15.95" customHeight="1" thickBot="1" x14ac:dyDescent="0.3">
      <c r="A79" s="43">
        <v>70</v>
      </c>
      <c r="B79" s="35"/>
      <c r="C79" s="225"/>
      <c r="D79" s="224" t="str">
        <f t="shared" si="16"/>
        <v xml:space="preserve"> </v>
      </c>
      <c r="E79" s="224" t="str">
        <f t="shared" si="17"/>
        <v xml:space="preserve"> </v>
      </c>
      <c r="F79" s="56" t="str">
        <f t="shared" si="18"/>
        <v/>
      </c>
      <c r="G79" s="56" t="str">
        <f t="shared" si="19"/>
        <v xml:space="preserve"> </v>
      </c>
      <c r="H79" s="167" t="str">
        <f t="shared" si="20"/>
        <v xml:space="preserve"> </v>
      </c>
      <c r="I79" s="57" t="str">
        <f t="shared" si="21"/>
        <v xml:space="preserve"> </v>
      </c>
      <c r="J79" s="58" t="str">
        <f t="shared" si="22"/>
        <v xml:space="preserve"> </v>
      </c>
      <c r="K79" s="94" t="str">
        <f t="shared" si="23"/>
        <v xml:space="preserve"> </v>
      </c>
    </row>
    <row r="80" spans="1:14" ht="15.95" customHeight="1" x14ac:dyDescent="0.25">
      <c r="A80" s="43">
        <v>71</v>
      </c>
      <c r="B80" s="36"/>
      <c r="C80" s="228"/>
      <c r="D80" s="229" t="str">
        <f t="shared" si="16"/>
        <v xml:space="preserve"> </v>
      </c>
      <c r="E80" s="229" t="str">
        <f t="shared" si="17"/>
        <v xml:space="preserve"> </v>
      </c>
      <c r="F80" s="89" t="str">
        <f t="shared" si="18"/>
        <v/>
      </c>
      <c r="G80" s="89" t="str">
        <f t="shared" si="19"/>
        <v xml:space="preserve"> </v>
      </c>
      <c r="H80" s="168" t="str">
        <f t="shared" si="20"/>
        <v xml:space="preserve"> </v>
      </c>
      <c r="I80" s="90" t="str">
        <f t="shared" si="21"/>
        <v xml:space="preserve"> </v>
      </c>
      <c r="J80" s="91" t="str">
        <f t="shared" si="22"/>
        <v xml:space="preserve"> </v>
      </c>
      <c r="K80" s="92" t="str">
        <f t="shared" si="23"/>
        <v xml:space="preserve"> </v>
      </c>
    </row>
    <row r="81" spans="1:11" ht="15.95" customHeight="1" x14ac:dyDescent="0.25">
      <c r="A81" s="43">
        <v>72</v>
      </c>
      <c r="B81" s="37"/>
      <c r="C81" s="227"/>
      <c r="D81" s="223" t="str">
        <f t="shared" si="16"/>
        <v xml:space="preserve"> </v>
      </c>
      <c r="E81" s="223" t="str">
        <f t="shared" si="17"/>
        <v xml:space="preserve"> </v>
      </c>
      <c r="F81" s="52" t="str">
        <f t="shared" si="18"/>
        <v/>
      </c>
      <c r="G81" s="52" t="str">
        <f t="shared" si="19"/>
        <v xml:space="preserve"> </v>
      </c>
      <c r="H81" s="166" t="str">
        <f t="shared" si="20"/>
        <v xml:space="preserve"> </v>
      </c>
      <c r="I81" s="53" t="str">
        <f t="shared" si="21"/>
        <v xml:space="preserve"> </v>
      </c>
      <c r="J81" s="54" t="str">
        <f t="shared" si="22"/>
        <v xml:space="preserve"> </v>
      </c>
      <c r="K81" s="93" t="str">
        <f t="shared" si="23"/>
        <v xml:space="preserve"> </v>
      </c>
    </row>
    <row r="82" spans="1:11" ht="15.95" customHeight="1" x14ac:dyDescent="0.25">
      <c r="A82" s="43">
        <v>73</v>
      </c>
      <c r="B82" s="37"/>
      <c r="C82" s="227"/>
      <c r="D82" s="223" t="str">
        <f t="shared" si="16"/>
        <v xml:space="preserve"> </v>
      </c>
      <c r="E82" s="223" t="str">
        <f t="shared" si="17"/>
        <v xml:space="preserve"> </v>
      </c>
      <c r="F82" s="52" t="str">
        <f t="shared" si="18"/>
        <v/>
      </c>
      <c r="G82" s="52" t="str">
        <f t="shared" si="19"/>
        <v xml:space="preserve"> </v>
      </c>
      <c r="H82" s="166" t="str">
        <f t="shared" si="20"/>
        <v xml:space="preserve"> </v>
      </c>
      <c r="I82" s="53" t="str">
        <f t="shared" si="21"/>
        <v xml:space="preserve"> </v>
      </c>
      <c r="J82" s="54" t="str">
        <f t="shared" si="22"/>
        <v xml:space="preserve"> </v>
      </c>
      <c r="K82" s="93" t="str">
        <f t="shared" si="23"/>
        <v xml:space="preserve"> </v>
      </c>
    </row>
    <row r="83" spans="1:11" ht="15.95" customHeight="1" x14ac:dyDescent="0.25">
      <c r="A83" s="43">
        <v>74</v>
      </c>
      <c r="B83" s="37"/>
      <c r="C83" s="227"/>
      <c r="D83" s="223" t="str">
        <f t="shared" si="16"/>
        <v xml:space="preserve"> </v>
      </c>
      <c r="E83" s="223" t="str">
        <f t="shared" si="17"/>
        <v xml:space="preserve"> </v>
      </c>
      <c r="F83" s="52" t="str">
        <f t="shared" si="18"/>
        <v/>
      </c>
      <c r="G83" s="52" t="str">
        <f t="shared" si="19"/>
        <v xml:space="preserve"> </v>
      </c>
      <c r="H83" s="166" t="str">
        <f t="shared" si="20"/>
        <v xml:space="preserve"> </v>
      </c>
      <c r="I83" s="53" t="str">
        <f t="shared" si="21"/>
        <v xml:space="preserve"> </v>
      </c>
      <c r="J83" s="54" t="str">
        <f t="shared" si="22"/>
        <v xml:space="preserve"> </v>
      </c>
      <c r="K83" s="93" t="str">
        <f t="shared" si="23"/>
        <v xml:space="preserve"> </v>
      </c>
    </row>
    <row r="84" spans="1:11" ht="15.95" customHeight="1" thickBot="1" x14ac:dyDescent="0.3">
      <c r="A84" s="43">
        <v>75</v>
      </c>
      <c r="B84" s="35"/>
      <c r="C84" s="225"/>
      <c r="D84" s="224" t="str">
        <f t="shared" si="16"/>
        <v xml:space="preserve"> </v>
      </c>
      <c r="E84" s="224" t="str">
        <f t="shared" si="17"/>
        <v xml:space="preserve"> </v>
      </c>
      <c r="F84" s="56" t="str">
        <f t="shared" si="18"/>
        <v/>
      </c>
      <c r="G84" s="56" t="str">
        <f t="shared" si="19"/>
        <v xml:space="preserve"> </v>
      </c>
      <c r="H84" s="167" t="str">
        <f t="shared" si="20"/>
        <v xml:space="preserve"> </v>
      </c>
      <c r="I84" s="57" t="str">
        <f t="shared" si="21"/>
        <v xml:space="preserve"> </v>
      </c>
      <c r="J84" s="58" t="str">
        <f t="shared" si="22"/>
        <v xml:space="preserve"> </v>
      </c>
      <c r="K84" s="94" t="str">
        <f t="shared" si="23"/>
        <v xml:space="preserve"> </v>
      </c>
    </row>
    <row r="85" spans="1:11" ht="15.95" customHeight="1" x14ac:dyDescent="0.25">
      <c r="A85" s="43">
        <v>76</v>
      </c>
      <c r="B85" s="36"/>
      <c r="C85" s="228"/>
      <c r="D85" s="229" t="str">
        <f t="shared" si="16"/>
        <v xml:space="preserve"> </v>
      </c>
      <c r="E85" s="229" t="str">
        <f t="shared" si="17"/>
        <v xml:space="preserve"> </v>
      </c>
      <c r="F85" s="89" t="str">
        <f t="shared" si="18"/>
        <v/>
      </c>
      <c r="G85" s="89" t="str">
        <f t="shared" si="19"/>
        <v xml:space="preserve"> </v>
      </c>
      <c r="H85" s="168" t="str">
        <f t="shared" si="20"/>
        <v xml:space="preserve"> </v>
      </c>
      <c r="I85" s="90" t="str">
        <f t="shared" si="21"/>
        <v xml:space="preserve"> </v>
      </c>
      <c r="J85" s="91" t="str">
        <f t="shared" si="22"/>
        <v xml:space="preserve"> </v>
      </c>
      <c r="K85" s="92" t="str">
        <f t="shared" si="23"/>
        <v xml:space="preserve"> </v>
      </c>
    </row>
    <row r="86" spans="1:11" ht="15.95" customHeight="1" x14ac:dyDescent="0.25">
      <c r="A86" s="43">
        <v>77</v>
      </c>
      <c r="B86" s="37"/>
      <c r="C86" s="227"/>
      <c r="D86" s="223" t="str">
        <f t="shared" si="16"/>
        <v xml:space="preserve"> </v>
      </c>
      <c r="E86" s="223" t="str">
        <f t="shared" si="17"/>
        <v xml:space="preserve"> </v>
      </c>
      <c r="F86" s="52" t="str">
        <f t="shared" si="18"/>
        <v/>
      </c>
      <c r="G86" s="52" t="str">
        <f t="shared" si="19"/>
        <v xml:space="preserve"> </v>
      </c>
      <c r="H86" s="166" t="str">
        <f t="shared" si="20"/>
        <v xml:space="preserve"> </v>
      </c>
      <c r="I86" s="53" t="str">
        <f t="shared" si="21"/>
        <v xml:space="preserve"> </v>
      </c>
      <c r="J86" s="54" t="str">
        <f t="shared" si="22"/>
        <v xml:space="preserve"> </v>
      </c>
      <c r="K86" s="93" t="str">
        <f t="shared" si="23"/>
        <v xml:space="preserve"> </v>
      </c>
    </row>
    <row r="87" spans="1:11" ht="15.95" customHeight="1" x14ac:dyDescent="0.25">
      <c r="A87" s="43">
        <v>78</v>
      </c>
      <c r="B87" s="37"/>
      <c r="C87" s="227"/>
      <c r="D87" s="223" t="str">
        <f t="shared" si="16"/>
        <v xml:space="preserve"> </v>
      </c>
      <c r="E87" s="223" t="str">
        <f t="shared" si="17"/>
        <v xml:space="preserve"> </v>
      </c>
      <c r="F87" s="52" t="str">
        <f t="shared" si="18"/>
        <v/>
      </c>
      <c r="G87" s="52" t="str">
        <f t="shared" si="19"/>
        <v xml:space="preserve"> </v>
      </c>
      <c r="H87" s="166" t="str">
        <f t="shared" si="20"/>
        <v xml:space="preserve"> </v>
      </c>
      <c r="I87" s="53" t="str">
        <f t="shared" si="21"/>
        <v xml:space="preserve"> </v>
      </c>
      <c r="J87" s="54" t="str">
        <f t="shared" si="22"/>
        <v xml:space="preserve"> </v>
      </c>
      <c r="K87" s="93" t="str">
        <f t="shared" si="23"/>
        <v xml:space="preserve"> </v>
      </c>
    </row>
    <row r="88" spans="1:11" ht="15.95" customHeight="1" x14ac:dyDescent="0.25">
      <c r="A88" s="43">
        <v>79</v>
      </c>
      <c r="B88" s="37"/>
      <c r="C88" s="227"/>
      <c r="D88" s="223" t="str">
        <f t="shared" si="16"/>
        <v xml:space="preserve"> </v>
      </c>
      <c r="E88" s="223" t="str">
        <f t="shared" si="17"/>
        <v xml:space="preserve"> </v>
      </c>
      <c r="F88" s="52" t="str">
        <f t="shared" si="18"/>
        <v/>
      </c>
      <c r="G88" s="52" t="str">
        <f t="shared" si="19"/>
        <v xml:space="preserve"> </v>
      </c>
      <c r="H88" s="166" t="str">
        <f t="shared" si="20"/>
        <v xml:space="preserve"> </v>
      </c>
      <c r="I88" s="53" t="str">
        <f t="shared" si="21"/>
        <v xml:space="preserve"> </v>
      </c>
      <c r="J88" s="54" t="str">
        <f t="shared" si="22"/>
        <v xml:space="preserve"> </v>
      </c>
      <c r="K88" s="93" t="str">
        <f t="shared" si="23"/>
        <v xml:space="preserve"> </v>
      </c>
    </row>
    <row r="89" spans="1:11" ht="15.95" customHeight="1" thickBot="1" x14ac:dyDescent="0.3">
      <c r="A89" s="43">
        <v>80</v>
      </c>
      <c r="B89" s="35"/>
      <c r="C89" s="225"/>
      <c r="D89" s="224" t="str">
        <f t="shared" si="16"/>
        <v xml:space="preserve"> </v>
      </c>
      <c r="E89" s="224" t="str">
        <f t="shared" si="17"/>
        <v xml:space="preserve"> </v>
      </c>
      <c r="F89" s="56" t="str">
        <f t="shared" si="18"/>
        <v/>
      </c>
      <c r="G89" s="56" t="str">
        <f t="shared" si="19"/>
        <v xml:space="preserve"> </v>
      </c>
      <c r="H89" s="167" t="str">
        <f t="shared" si="20"/>
        <v xml:space="preserve"> </v>
      </c>
      <c r="I89" s="57" t="str">
        <f t="shared" si="21"/>
        <v xml:space="preserve"> </v>
      </c>
      <c r="J89" s="58" t="str">
        <f t="shared" si="22"/>
        <v xml:space="preserve"> </v>
      </c>
      <c r="K89" s="94" t="str">
        <f t="shared" si="23"/>
        <v xml:space="preserve"> </v>
      </c>
    </row>
    <row r="90" spans="1:11" ht="15.95" customHeight="1" x14ac:dyDescent="0.25">
      <c r="A90" s="43">
        <v>81</v>
      </c>
      <c r="B90" s="36"/>
      <c r="C90" s="228"/>
      <c r="D90" s="229" t="str">
        <f t="shared" si="16"/>
        <v xml:space="preserve"> </v>
      </c>
      <c r="E90" s="229" t="str">
        <f t="shared" si="17"/>
        <v xml:space="preserve"> </v>
      </c>
      <c r="F90" s="89" t="str">
        <f t="shared" si="18"/>
        <v/>
      </c>
      <c r="G90" s="89" t="str">
        <f t="shared" si="19"/>
        <v xml:space="preserve"> </v>
      </c>
      <c r="H90" s="168" t="str">
        <f t="shared" si="20"/>
        <v xml:space="preserve"> </v>
      </c>
      <c r="I90" s="90" t="str">
        <f t="shared" si="21"/>
        <v xml:space="preserve"> </v>
      </c>
      <c r="J90" s="91" t="str">
        <f t="shared" si="22"/>
        <v xml:space="preserve"> </v>
      </c>
      <c r="K90" s="92" t="str">
        <f t="shared" si="23"/>
        <v xml:space="preserve"> </v>
      </c>
    </row>
    <row r="91" spans="1:11" ht="15.95" customHeight="1" x14ac:dyDescent="0.25">
      <c r="A91" s="43">
        <v>82</v>
      </c>
      <c r="B91" s="37"/>
      <c r="C91" s="227"/>
      <c r="D91" s="223" t="str">
        <f t="shared" si="16"/>
        <v xml:space="preserve"> </v>
      </c>
      <c r="E91" s="223" t="str">
        <f t="shared" si="17"/>
        <v xml:space="preserve"> </v>
      </c>
      <c r="F91" s="52" t="str">
        <f t="shared" si="18"/>
        <v/>
      </c>
      <c r="G91" s="52" t="str">
        <f t="shared" si="19"/>
        <v xml:space="preserve"> </v>
      </c>
      <c r="H91" s="166" t="str">
        <f t="shared" si="20"/>
        <v xml:space="preserve"> </v>
      </c>
      <c r="I91" s="53" t="str">
        <f t="shared" si="21"/>
        <v xml:space="preserve"> </v>
      </c>
      <c r="J91" s="54" t="str">
        <f t="shared" si="22"/>
        <v xml:space="preserve"> </v>
      </c>
      <c r="K91" s="93" t="str">
        <f t="shared" si="23"/>
        <v xml:space="preserve"> </v>
      </c>
    </row>
    <row r="92" spans="1:11" ht="15.95" customHeight="1" x14ac:dyDescent="0.25">
      <c r="A92" s="43">
        <v>83</v>
      </c>
      <c r="B92" s="37"/>
      <c r="C92" s="227"/>
      <c r="D92" s="223" t="str">
        <f t="shared" si="16"/>
        <v xml:space="preserve"> </v>
      </c>
      <c r="E92" s="223" t="str">
        <f t="shared" si="17"/>
        <v xml:space="preserve"> </v>
      </c>
      <c r="F92" s="52" t="str">
        <f t="shared" si="18"/>
        <v/>
      </c>
      <c r="G92" s="52" t="str">
        <f t="shared" si="19"/>
        <v xml:space="preserve"> </v>
      </c>
      <c r="H92" s="166" t="str">
        <f t="shared" si="20"/>
        <v xml:space="preserve"> </v>
      </c>
      <c r="I92" s="53" t="str">
        <f t="shared" si="21"/>
        <v xml:space="preserve"> </v>
      </c>
      <c r="J92" s="54" t="str">
        <f t="shared" si="22"/>
        <v xml:space="preserve"> </v>
      </c>
      <c r="K92" s="93" t="str">
        <f t="shared" si="23"/>
        <v xml:space="preserve"> </v>
      </c>
    </row>
    <row r="93" spans="1:11" ht="15.95" customHeight="1" x14ac:dyDescent="0.25">
      <c r="A93" s="43">
        <v>84</v>
      </c>
      <c r="B93" s="37"/>
      <c r="C93" s="227"/>
      <c r="D93" s="223" t="str">
        <f t="shared" si="16"/>
        <v xml:space="preserve"> </v>
      </c>
      <c r="E93" s="223" t="str">
        <f t="shared" si="17"/>
        <v xml:space="preserve"> </v>
      </c>
      <c r="F93" s="52" t="str">
        <f t="shared" si="18"/>
        <v/>
      </c>
      <c r="G93" s="52" t="str">
        <f t="shared" si="19"/>
        <v xml:space="preserve"> </v>
      </c>
      <c r="H93" s="166" t="str">
        <f t="shared" si="20"/>
        <v xml:space="preserve"> </v>
      </c>
      <c r="I93" s="53" t="str">
        <f t="shared" si="21"/>
        <v xml:space="preserve"> </v>
      </c>
      <c r="J93" s="54" t="str">
        <f t="shared" si="22"/>
        <v xml:space="preserve"> </v>
      </c>
      <c r="K93" s="93" t="str">
        <f t="shared" si="23"/>
        <v xml:space="preserve"> </v>
      </c>
    </row>
    <row r="94" spans="1:11" ht="15.95" customHeight="1" thickBot="1" x14ac:dyDescent="0.3">
      <c r="A94" s="43">
        <v>85</v>
      </c>
      <c r="B94" s="35"/>
      <c r="C94" s="225"/>
      <c r="D94" s="224" t="str">
        <f t="shared" si="16"/>
        <v xml:space="preserve"> </v>
      </c>
      <c r="E94" s="224" t="str">
        <f t="shared" si="17"/>
        <v xml:space="preserve"> </v>
      </c>
      <c r="F94" s="56" t="str">
        <f t="shared" si="18"/>
        <v/>
      </c>
      <c r="G94" s="56" t="str">
        <f t="shared" si="19"/>
        <v xml:space="preserve"> </v>
      </c>
      <c r="H94" s="167" t="str">
        <f t="shared" si="20"/>
        <v xml:space="preserve"> </v>
      </c>
      <c r="I94" s="57" t="str">
        <f t="shared" si="21"/>
        <v xml:space="preserve"> </v>
      </c>
      <c r="J94" s="58" t="str">
        <f t="shared" si="22"/>
        <v xml:space="preserve"> </v>
      </c>
      <c r="K94" s="94" t="str">
        <f t="shared" si="23"/>
        <v xml:space="preserve"> </v>
      </c>
    </row>
    <row r="95" spans="1:11" ht="15.95" customHeight="1" x14ac:dyDescent="0.25">
      <c r="A95" s="43">
        <v>86</v>
      </c>
      <c r="B95" s="36"/>
      <c r="C95" s="228"/>
      <c r="D95" s="229" t="str">
        <f t="shared" si="16"/>
        <v xml:space="preserve"> </v>
      </c>
      <c r="E95" s="229" t="str">
        <f t="shared" si="17"/>
        <v xml:space="preserve"> </v>
      </c>
      <c r="F95" s="89" t="str">
        <f t="shared" si="18"/>
        <v/>
      </c>
      <c r="G95" s="89" t="str">
        <f t="shared" si="19"/>
        <v xml:space="preserve"> </v>
      </c>
      <c r="H95" s="168" t="str">
        <f t="shared" si="20"/>
        <v xml:space="preserve"> </v>
      </c>
      <c r="I95" s="90" t="str">
        <f t="shared" si="21"/>
        <v xml:space="preserve"> </v>
      </c>
      <c r="J95" s="91" t="str">
        <f t="shared" si="22"/>
        <v xml:space="preserve"> </v>
      </c>
      <c r="K95" s="92" t="str">
        <f t="shared" si="23"/>
        <v xml:space="preserve"> </v>
      </c>
    </row>
    <row r="96" spans="1:11" ht="15.95" customHeight="1" x14ac:dyDescent="0.25">
      <c r="A96" s="43">
        <v>87</v>
      </c>
      <c r="B96" s="37"/>
      <c r="C96" s="227"/>
      <c r="D96" s="223" t="str">
        <f t="shared" si="16"/>
        <v xml:space="preserve"> </v>
      </c>
      <c r="E96" s="223" t="str">
        <f t="shared" si="17"/>
        <v xml:space="preserve"> </v>
      </c>
      <c r="F96" s="52" t="str">
        <f t="shared" si="18"/>
        <v/>
      </c>
      <c r="G96" s="52" t="str">
        <f t="shared" si="19"/>
        <v xml:space="preserve"> </v>
      </c>
      <c r="H96" s="166" t="str">
        <f t="shared" si="20"/>
        <v xml:space="preserve"> </v>
      </c>
      <c r="I96" s="53" t="str">
        <f t="shared" si="21"/>
        <v xml:space="preserve"> </v>
      </c>
      <c r="J96" s="54" t="str">
        <f t="shared" si="22"/>
        <v xml:space="preserve"> </v>
      </c>
      <c r="K96" s="93" t="str">
        <f t="shared" si="23"/>
        <v xml:space="preserve"> </v>
      </c>
    </row>
    <row r="97" spans="1:11" ht="15.95" customHeight="1" x14ac:dyDescent="0.25">
      <c r="A97" s="43">
        <v>88</v>
      </c>
      <c r="B97" s="37"/>
      <c r="C97" s="227"/>
      <c r="D97" s="223" t="str">
        <f t="shared" si="16"/>
        <v xml:space="preserve"> </v>
      </c>
      <c r="E97" s="223" t="str">
        <f t="shared" si="17"/>
        <v xml:space="preserve"> </v>
      </c>
      <c r="F97" s="52" t="str">
        <f t="shared" si="18"/>
        <v/>
      </c>
      <c r="G97" s="52" t="str">
        <f t="shared" si="19"/>
        <v xml:space="preserve"> </v>
      </c>
      <c r="H97" s="166" t="str">
        <f t="shared" si="20"/>
        <v xml:space="preserve"> </v>
      </c>
      <c r="I97" s="53" t="str">
        <f t="shared" si="21"/>
        <v xml:space="preserve"> </v>
      </c>
      <c r="J97" s="54" t="str">
        <f t="shared" si="22"/>
        <v xml:space="preserve"> </v>
      </c>
      <c r="K97" s="93" t="str">
        <f t="shared" si="23"/>
        <v xml:space="preserve"> </v>
      </c>
    </row>
    <row r="98" spans="1:11" ht="15.95" customHeight="1" x14ac:dyDescent="0.25">
      <c r="A98" s="43">
        <v>89</v>
      </c>
      <c r="B98" s="37"/>
      <c r="C98" s="227"/>
      <c r="D98" s="223" t="str">
        <f t="shared" si="16"/>
        <v xml:space="preserve"> </v>
      </c>
      <c r="E98" s="223" t="str">
        <f t="shared" si="17"/>
        <v xml:space="preserve"> </v>
      </c>
      <c r="F98" s="52" t="str">
        <f t="shared" si="18"/>
        <v/>
      </c>
      <c r="G98" s="52" t="str">
        <f t="shared" si="19"/>
        <v xml:space="preserve"> </v>
      </c>
      <c r="H98" s="166" t="str">
        <f t="shared" si="20"/>
        <v xml:space="preserve"> </v>
      </c>
      <c r="I98" s="53" t="str">
        <f t="shared" si="21"/>
        <v xml:space="preserve"> </v>
      </c>
      <c r="J98" s="54" t="str">
        <f t="shared" si="22"/>
        <v xml:space="preserve"> </v>
      </c>
      <c r="K98" s="93" t="str">
        <f t="shared" si="23"/>
        <v xml:space="preserve"> </v>
      </c>
    </row>
    <row r="99" spans="1:11" ht="15.95" customHeight="1" thickBot="1" x14ac:dyDescent="0.3">
      <c r="A99" s="43">
        <v>90</v>
      </c>
      <c r="B99" s="35"/>
      <c r="C99" s="225"/>
      <c r="D99" s="224" t="str">
        <f t="shared" si="16"/>
        <v xml:space="preserve"> </v>
      </c>
      <c r="E99" s="224" t="str">
        <f t="shared" si="17"/>
        <v xml:space="preserve"> </v>
      </c>
      <c r="F99" s="56" t="str">
        <f t="shared" si="18"/>
        <v/>
      </c>
      <c r="G99" s="56" t="str">
        <f t="shared" si="19"/>
        <v xml:space="preserve"> </v>
      </c>
      <c r="H99" s="167" t="str">
        <f t="shared" si="20"/>
        <v xml:space="preserve"> </v>
      </c>
      <c r="I99" s="57" t="str">
        <f t="shared" si="21"/>
        <v xml:space="preserve"> </v>
      </c>
      <c r="J99" s="58" t="str">
        <f t="shared" si="22"/>
        <v xml:space="preserve"> </v>
      </c>
      <c r="K99" s="94" t="str">
        <f t="shared" si="23"/>
        <v xml:space="preserve"> </v>
      </c>
    </row>
    <row r="100" spans="1:11" ht="15.95" customHeight="1" x14ac:dyDescent="0.25">
      <c r="A100" s="43">
        <v>91</v>
      </c>
      <c r="B100" s="36"/>
      <c r="C100" s="228"/>
      <c r="D100" s="229" t="str">
        <f t="shared" si="16"/>
        <v xml:space="preserve"> </v>
      </c>
      <c r="E100" s="229" t="str">
        <f t="shared" si="17"/>
        <v xml:space="preserve"> </v>
      </c>
      <c r="F100" s="89" t="str">
        <f t="shared" si="18"/>
        <v/>
      </c>
      <c r="G100" s="89" t="str">
        <f t="shared" si="19"/>
        <v xml:space="preserve"> </v>
      </c>
      <c r="H100" s="168" t="str">
        <f t="shared" si="20"/>
        <v xml:space="preserve"> </v>
      </c>
      <c r="I100" s="90" t="str">
        <f t="shared" si="21"/>
        <v xml:space="preserve"> </v>
      </c>
      <c r="J100" s="91" t="str">
        <f t="shared" si="22"/>
        <v xml:space="preserve"> </v>
      </c>
      <c r="K100" s="92" t="str">
        <f t="shared" si="23"/>
        <v xml:space="preserve"> </v>
      </c>
    </row>
    <row r="101" spans="1:11" ht="15.95" customHeight="1" x14ac:dyDescent="0.25">
      <c r="A101" s="43">
        <v>92</v>
      </c>
      <c r="B101" s="37"/>
      <c r="C101" s="227"/>
      <c r="D101" s="223" t="str">
        <f t="shared" si="16"/>
        <v xml:space="preserve"> </v>
      </c>
      <c r="E101" s="223" t="str">
        <f t="shared" si="17"/>
        <v xml:space="preserve"> </v>
      </c>
      <c r="F101" s="52" t="str">
        <f t="shared" si="18"/>
        <v/>
      </c>
      <c r="G101" s="52" t="str">
        <f t="shared" si="19"/>
        <v xml:space="preserve"> </v>
      </c>
      <c r="H101" s="166" t="str">
        <f t="shared" si="20"/>
        <v xml:space="preserve"> </v>
      </c>
      <c r="I101" s="53" t="str">
        <f t="shared" si="21"/>
        <v xml:space="preserve"> </v>
      </c>
      <c r="J101" s="54" t="str">
        <f t="shared" si="22"/>
        <v xml:space="preserve"> </v>
      </c>
      <c r="K101" s="93" t="str">
        <f t="shared" si="23"/>
        <v xml:space="preserve"> </v>
      </c>
    </row>
    <row r="102" spans="1:11" ht="15.95" customHeight="1" x14ac:dyDescent="0.25">
      <c r="A102" s="43">
        <v>93</v>
      </c>
      <c r="B102" s="37"/>
      <c r="C102" s="227"/>
      <c r="D102" s="223" t="str">
        <f t="shared" si="16"/>
        <v xml:space="preserve"> </v>
      </c>
      <c r="E102" s="223" t="str">
        <f t="shared" si="17"/>
        <v xml:space="preserve"> </v>
      </c>
      <c r="F102" s="52" t="str">
        <f t="shared" si="18"/>
        <v/>
      </c>
      <c r="G102" s="52" t="str">
        <f t="shared" si="19"/>
        <v xml:space="preserve"> </v>
      </c>
      <c r="H102" s="166" t="str">
        <f t="shared" si="20"/>
        <v xml:space="preserve"> </v>
      </c>
      <c r="I102" s="53" t="str">
        <f t="shared" si="21"/>
        <v xml:space="preserve"> </v>
      </c>
      <c r="J102" s="54" t="str">
        <f t="shared" si="22"/>
        <v xml:space="preserve"> </v>
      </c>
      <c r="K102" s="93" t="str">
        <f t="shared" si="23"/>
        <v xml:space="preserve"> </v>
      </c>
    </row>
    <row r="103" spans="1:11" ht="15.95" customHeight="1" x14ac:dyDescent="0.25">
      <c r="A103" s="43">
        <v>94</v>
      </c>
      <c r="B103" s="37"/>
      <c r="C103" s="227"/>
      <c r="D103" s="223" t="str">
        <f t="shared" si="16"/>
        <v xml:space="preserve"> </v>
      </c>
      <c r="E103" s="223" t="str">
        <f t="shared" si="17"/>
        <v xml:space="preserve"> </v>
      </c>
      <c r="F103" s="52" t="str">
        <f t="shared" si="18"/>
        <v/>
      </c>
      <c r="G103" s="52" t="str">
        <f t="shared" si="19"/>
        <v xml:space="preserve"> </v>
      </c>
      <c r="H103" s="166" t="str">
        <f t="shared" si="20"/>
        <v xml:space="preserve"> </v>
      </c>
      <c r="I103" s="53" t="str">
        <f t="shared" si="21"/>
        <v xml:space="preserve"> </v>
      </c>
      <c r="J103" s="54" t="str">
        <f t="shared" si="22"/>
        <v xml:space="preserve"> </v>
      </c>
      <c r="K103" s="93" t="str">
        <f t="shared" si="23"/>
        <v xml:space="preserve"> </v>
      </c>
    </row>
    <row r="104" spans="1:11" ht="15.95" customHeight="1" thickBot="1" x14ac:dyDescent="0.3">
      <c r="A104" s="43">
        <v>95</v>
      </c>
      <c r="B104" s="35"/>
      <c r="C104" s="225"/>
      <c r="D104" s="224" t="str">
        <f t="shared" si="16"/>
        <v xml:space="preserve"> </v>
      </c>
      <c r="E104" s="224" t="str">
        <f t="shared" si="17"/>
        <v xml:space="preserve"> </v>
      </c>
      <c r="F104" s="56" t="str">
        <f t="shared" si="18"/>
        <v/>
      </c>
      <c r="G104" s="56" t="str">
        <f t="shared" si="19"/>
        <v xml:space="preserve"> </v>
      </c>
      <c r="H104" s="167" t="str">
        <f t="shared" si="20"/>
        <v xml:space="preserve"> </v>
      </c>
      <c r="I104" s="57" t="str">
        <f t="shared" si="21"/>
        <v xml:space="preserve"> </v>
      </c>
      <c r="J104" s="58" t="str">
        <f t="shared" si="22"/>
        <v xml:space="preserve"> </v>
      </c>
      <c r="K104" s="94" t="str">
        <f t="shared" si="23"/>
        <v xml:space="preserve"> </v>
      </c>
    </row>
    <row r="105" spans="1:11" ht="15.95" customHeight="1" x14ac:dyDescent="0.25">
      <c r="A105" s="43">
        <v>96</v>
      </c>
      <c r="B105" s="36"/>
      <c r="C105" s="228"/>
      <c r="D105" s="229" t="str">
        <f t="shared" si="16"/>
        <v xml:space="preserve"> </v>
      </c>
      <c r="E105" s="229" t="str">
        <f t="shared" si="17"/>
        <v xml:space="preserve"> </v>
      </c>
      <c r="F105" s="89" t="str">
        <f t="shared" si="18"/>
        <v/>
      </c>
      <c r="G105" s="89" t="str">
        <f t="shared" si="19"/>
        <v xml:space="preserve"> </v>
      </c>
      <c r="H105" s="168" t="str">
        <f t="shared" si="20"/>
        <v xml:space="preserve"> </v>
      </c>
      <c r="I105" s="90" t="str">
        <f t="shared" si="21"/>
        <v xml:space="preserve"> </v>
      </c>
      <c r="J105" s="91" t="str">
        <f t="shared" si="22"/>
        <v xml:space="preserve"> </v>
      </c>
      <c r="K105" s="92" t="str">
        <f t="shared" si="23"/>
        <v xml:space="preserve"> </v>
      </c>
    </row>
    <row r="106" spans="1:11" ht="15.95" customHeight="1" x14ac:dyDescent="0.25">
      <c r="A106" s="43">
        <v>97</v>
      </c>
      <c r="B106" s="37"/>
      <c r="C106" s="227"/>
      <c r="D106" s="223" t="str">
        <f t="shared" ref="D106:D125" si="24">IF(C106=0," ",$K$5)</f>
        <v xml:space="preserve"> </v>
      </c>
      <c r="E106" s="223" t="str">
        <f t="shared" si="17"/>
        <v xml:space="preserve"> </v>
      </c>
      <c r="F106" s="52" t="str">
        <f t="shared" si="18"/>
        <v/>
      </c>
      <c r="G106" s="52" t="str">
        <f t="shared" si="19"/>
        <v xml:space="preserve"> </v>
      </c>
      <c r="H106" s="166" t="str">
        <f t="shared" si="20"/>
        <v xml:space="preserve"> </v>
      </c>
      <c r="I106" s="53" t="str">
        <f t="shared" si="21"/>
        <v xml:space="preserve"> </v>
      </c>
      <c r="J106" s="54" t="str">
        <f t="shared" ref="J106:J125" si="25">IF(C106=0," ",(I106+($K$3*I106))+($K$4*(I106+($K$3*I106))))</f>
        <v xml:space="preserve"> </v>
      </c>
      <c r="K106" s="93" t="str">
        <f t="shared" si="23"/>
        <v xml:space="preserve"> </v>
      </c>
    </row>
    <row r="107" spans="1:11" ht="15.95" customHeight="1" x14ac:dyDescent="0.25">
      <c r="A107" s="43">
        <v>98</v>
      </c>
      <c r="B107" s="37"/>
      <c r="C107" s="227"/>
      <c r="D107" s="223" t="str">
        <f t="shared" si="24"/>
        <v xml:space="preserve"> </v>
      </c>
      <c r="E107" s="223" t="str">
        <f t="shared" si="17"/>
        <v xml:space="preserve"> </v>
      </c>
      <c r="F107" s="52" t="str">
        <f t="shared" si="18"/>
        <v/>
      </c>
      <c r="G107" s="52" t="str">
        <f t="shared" si="19"/>
        <v xml:space="preserve"> </v>
      </c>
      <c r="H107" s="166" t="str">
        <f t="shared" si="20"/>
        <v xml:space="preserve"> </v>
      </c>
      <c r="I107" s="53" t="str">
        <f t="shared" si="21"/>
        <v xml:space="preserve"> </v>
      </c>
      <c r="J107" s="54" t="str">
        <f t="shared" si="25"/>
        <v xml:space="preserve"> </v>
      </c>
      <c r="K107" s="93" t="str">
        <f t="shared" si="23"/>
        <v xml:space="preserve"> </v>
      </c>
    </row>
    <row r="108" spans="1:11" ht="15.95" customHeight="1" x14ac:dyDescent="0.25">
      <c r="A108" s="43">
        <v>99</v>
      </c>
      <c r="B108" s="37"/>
      <c r="C108" s="227"/>
      <c r="D108" s="223" t="str">
        <f t="shared" si="24"/>
        <v xml:space="preserve"> </v>
      </c>
      <c r="E108" s="223" t="str">
        <f t="shared" si="17"/>
        <v xml:space="preserve"> </v>
      </c>
      <c r="F108" s="52" t="str">
        <f t="shared" si="18"/>
        <v/>
      </c>
      <c r="G108" s="52" t="str">
        <f t="shared" si="19"/>
        <v xml:space="preserve"> </v>
      </c>
      <c r="H108" s="166" t="str">
        <f t="shared" si="20"/>
        <v xml:space="preserve"> </v>
      </c>
      <c r="I108" s="53" t="str">
        <f t="shared" si="21"/>
        <v xml:space="preserve"> </v>
      </c>
      <c r="J108" s="54" t="str">
        <f t="shared" si="25"/>
        <v xml:space="preserve"> </v>
      </c>
      <c r="K108" s="93" t="str">
        <f t="shared" si="23"/>
        <v xml:space="preserve"> </v>
      </c>
    </row>
    <row r="109" spans="1:11" ht="15.95" customHeight="1" thickBot="1" x14ac:dyDescent="0.3">
      <c r="A109" s="43">
        <v>100</v>
      </c>
      <c r="B109" s="35"/>
      <c r="C109" s="225"/>
      <c r="D109" s="224" t="str">
        <f t="shared" si="24"/>
        <v xml:space="preserve"> </v>
      </c>
      <c r="E109" s="224" t="str">
        <f t="shared" si="17"/>
        <v xml:space="preserve"> </v>
      </c>
      <c r="F109" s="56" t="str">
        <f t="shared" si="18"/>
        <v/>
      </c>
      <c r="G109" s="56" t="str">
        <f t="shared" si="19"/>
        <v xml:space="preserve"> </v>
      </c>
      <c r="H109" s="167" t="str">
        <f t="shared" si="20"/>
        <v xml:space="preserve"> </v>
      </c>
      <c r="I109" s="57" t="str">
        <f t="shared" si="21"/>
        <v xml:space="preserve"> </v>
      </c>
      <c r="J109" s="58" t="str">
        <f t="shared" si="25"/>
        <v xml:space="preserve"> </v>
      </c>
      <c r="K109" s="94" t="str">
        <f t="shared" si="23"/>
        <v xml:space="preserve"> </v>
      </c>
    </row>
    <row r="110" spans="1:11" ht="15.95" customHeight="1" x14ac:dyDescent="0.25">
      <c r="A110" s="43">
        <v>101</v>
      </c>
      <c r="B110" s="36"/>
      <c r="C110" s="228"/>
      <c r="D110" s="229" t="str">
        <f t="shared" si="24"/>
        <v xml:space="preserve"> </v>
      </c>
      <c r="E110" s="229" t="str">
        <f t="shared" ref="E110:E129" si="26">IF(C110=0," ",$K$6)</f>
        <v xml:space="preserve"> </v>
      </c>
      <c r="F110" s="89" t="str">
        <f t="shared" ref="F110:F129" si="27">IF(C110=0,"",0.0765)</f>
        <v/>
      </c>
      <c r="G110" s="89" t="str">
        <f t="shared" ref="G110:G129" si="28">IF(C110=0," ",SUM($N$5:$N$12))</f>
        <v xml:space="preserve"> </v>
      </c>
      <c r="H110" s="168" t="str">
        <f t="shared" ref="H110:H129" si="29">IF(C110=0," ",SUM($O$7:$O$13))</f>
        <v xml:space="preserve"> </v>
      </c>
      <c r="I110" s="90" t="str">
        <f t="shared" ref="I110:I129" si="30">IF(C110=0," ",(C110+(C110*(D110+E110+F110+G110))))</f>
        <v xml:space="preserve"> </v>
      </c>
      <c r="J110" s="91" t="str">
        <f t="shared" si="25"/>
        <v xml:space="preserve"> </v>
      </c>
      <c r="K110" s="92" t="str">
        <f t="shared" ref="K110:K129" si="31">IF(C110=0," ",(((((C110+(C110*(F110+D110+E110)))*1.5))*(1+$K$3))*(1+$K$4)))</f>
        <v xml:space="preserve"> </v>
      </c>
    </row>
    <row r="111" spans="1:11" ht="15.95" customHeight="1" x14ac:dyDescent="0.25">
      <c r="A111" s="43">
        <v>102</v>
      </c>
      <c r="B111" s="37"/>
      <c r="C111" s="227"/>
      <c r="D111" s="223" t="str">
        <f t="shared" si="24"/>
        <v xml:space="preserve"> </v>
      </c>
      <c r="E111" s="223" t="str">
        <f t="shared" si="26"/>
        <v xml:space="preserve"> </v>
      </c>
      <c r="F111" s="52" t="str">
        <f t="shared" si="27"/>
        <v/>
      </c>
      <c r="G111" s="52" t="str">
        <f t="shared" si="28"/>
        <v xml:space="preserve"> </v>
      </c>
      <c r="H111" s="166" t="str">
        <f t="shared" si="29"/>
        <v xml:space="preserve"> </v>
      </c>
      <c r="I111" s="53" t="str">
        <f t="shared" si="30"/>
        <v xml:space="preserve"> </v>
      </c>
      <c r="J111" s="54" t="str">
        <f t="shared" si="25"/>
        <v xml:space="preserve"> </v>
      </c>
      <c r="K111" s="93" t="str">
        <f t="shared" si="31"/>
        <v xml:space="preserve"> </v>
      </c>
    </row>
    <row r="112" spans="1:11" ht="15.95" customHeight="1" x14ac:dyDescent="0.25">
      <c r="A112" s="43">
        <v>103</v>
      </c>
      <c r="B112" s="37"/>
      <c r="C112" s="227"/>
      <c r="D112" s="223" t="str">
        <f t="shared" si="24"/>
        <v xml:space="preserve"> </v>
      </c>
      <c r="E112" s="223" t="str">
        <f t="shared" si="26"/>
        <v xml:space="preserve"> </v>
      </c>
      <c r="F112" s="52" t="str">
        <f t="shared" si="27"/>
        <v/>
      </c>
      <c r="G112" s="52" t="str">
        <f t="shared" si="28"/>
        <v xml:space="preserve"> </v>
      </c>
      <c r="H112" s="166" t="str">
        <f t="shared" si="29"/>
        <v xml:space="preserve"> </v>
      </c>
      <c r="I112" s="53" t="str">
        <f t="shared" si="30"/>
        <v xml:space="preserve"> </v>
      </c>
      <c r="J112" s="54" t="str">
        <f t="shared" si="25"/>
        <v xml:space="preserve"> </v>
      </c>
      <c r="K112" s="93" t="str">
        <f t="shared" si="31"/>
        <v xml:space="preserve"> </v>
      </c>
    </row>
    <row r="113" spans="1:11" ht="15.95" customHeight="1" x14ac:dyDescent="0.25">
      <c r="A113" s="43">
        <v>104</v>
      </c>
      <c r="B113" s="37"/>
      <c r="C113" s="227"/>
      <c r="D113" s="223" t="str">
        <f t="shared" si="24"/>
        <v xml:space="preserve"> </v>
      </c>
      <c r="E113" s="223" t="str">
        <f t="shared" si="26"/>
        <v xml:space="preserve"> </v>
      </c>
      <c r="F113" s="52" t="str">
        <f t="shared" si="27"/>
        <v/>
      </c>
      <c r="G113" s="52" t="str">
        <f t="shared" si="28"/>
        <v xml:space="preserve"> </v>
      </c>
      <c r="H113" s="166" t="str">
        <f t="shared" si="29"/>
        <v xml:space="preserve"> </v>
      </c>
      <c r="I113" s="53" t="str">
        <f t="shared" si="30"/>
        <v xml:space="preserve"> </v>
      </c>
      <c r="J113" s="54" t="str">
        <f t="shared" si="25"/>
        <v xml:space="preserve"> </v>
      </c>
      <c r="K113" s="93" t="str">
        <f t="shared" si="31"/>
        <v xml:space="preserve"> </v>
      </c>
    </row>
    <row r="114" spans="1:11" ht="15.95" customHeight="1" thickBot="1" x14ac:dyDescent="0.3">
      <c r="A114" s="43">
        <v>105</v>
      </c>
      <c r="B114" s="35"/>
      <c r="C114" s="225"/>
      <c r="D114" s="224" t="str">
        <f t="shared" si="24"/>
        <v xml:space="preserve"> </v>
      </c>
      <c r="E114" s="224" t="str">
        <f t="shared" si="26"/>
        <v xml:space="preserve"> </v>
      </c>
      <c r="F114" s="56" t="str">
        <f t="shared" si="27"/>
        <v/>
      </c>
      <c r="G114" s="56" t="str">
        <f t="shared" si="28"/>
        <v xml:space="preserve"> </v>
      </c>
      <c r="H114" s="167" t="str">
        <f t="shared" si="29"/>
        <v xml:space="preserve"> </v>
      </c>
      <c r="I114" s="57" t="str">
        <f t="shared" si="30"/>
        <v xml:space="preserve"> </v>
      </c>
      <c r="J114" s="58" t="str">
        <f t="shared" si="25"/>
        <v xml:space="preserve"> </v>
      </c>
      <c r="K114" s="94" t="str">
        <f t="shared" si="31"/>
        <v xml:space="preserve"> </v>
      </c>
    </row>
    <row r="115" spans="1:11" ht="15.95" customHeight="1" x14ac:dyDescent="0.25">
      <c r="A115" s="43">
        <v>106</v>
      </c>
      <c r="B115" s="36"/>
      <c r="C115" s="228"/>
      <c r="D115" s="229" t="str">
        <f t="shared" si="24"/>
        <v xml:space="preserve"> </v>
      </c>
      <c r="E115" s="229" t="str">
        <f t="shared" si="26"/>
        <v xml:space="preserve"> </v>
      </c>
      <c r="F115" s="89" t="str">
        <f t="shared" si="27"/>
        <v/>
      </c>
      <c r="G115" s="89" t="str">
        <f t="shared" si="28"/>
        <v xml:space="preserve"> </v>
      </c>
      <c r="H115" s="168" t="str">
        <f t="shared" si="29"/>
        <v xml:space="preserve"> </v>
      </c>
      <c r="I115" s="90" t="str">
        <f t="shared" si="30"/>
        <v xml:space="preserve"> </v>
      </c>
      <c r="J115" s="91" t="str">
        <f t="shared" si="25"/>
        <v xml:space="preserve"> </v>
      </c>
      <c r="K115" s="92" t="str">
        <f t="shared" si="31"/>
        <v xml:space="preserve"> </v>
      </c>
    </row>
    <row r="116" spans="1:11" ht="15.95" customHeight="1" x14ac:dyDescent="0.25">
      <c r="A116" s="43">
        <v>107</v>
      </c>
      <c r="B116" s="37"/>
      <c r="C116" s="227"/>
      <c r="D116" s="223" t="str">
        <f t="shared" si="24"/>
        <v xml:space="preserve"> </v>
      </c>
      <c r="E116" s="223" t="str">
        <f t="shared" si="26"/>
        <v xml:space="preserve"> </v>
      </c>
      <c r="F116" s="52" t="str">
        <f t="shared" si="27"/>
        <v/>
      </c>
      <c r="G116" s="52" t="str">
        <f t="shared" si="28"/>
        <v xml:space="preserve"> </v>
      </c>
      <c r="H116" s="166" t="str">
        <f t="shared" si="29"/>
        <v xml:space="preserve"> </v>
      </c>
      <c r="I116" s="53" t="str">
        <f t="shared" si="30"/>
        <v xml:space="preserve"> </v>
      </c>
      <c r="J116" s="54" t="str">
        <f t="shared" si="25"/>
        <v xml:space="preserve"> </v>
      </c>
      <c r="K116" s="93" t="str">
        <f t="shared" si="31"/>
        <v xml:space="preserve"> </v>
      </c>
    </row>
    <row r="117" spans="1:11" ht="15.95" customHeight="1" x14ac:dyDescent="0.25">
      <c r="A117" s="43">
        <v>108</v>
      </c>
      <c r="B117" s="37"/>
      <c r="C117" s="227"/>
      <c r="D117" s="223" t="str">
        <f t="shared" si="24"/>
        <v xml:space="preserve"> </v>
      </c>
      <c r="E117" s="223" t="str">
        <f t="shared" si="26"/>
        <v xml:space="preserve"> </v>
      </c>
      <c r="F117" s="52" t="str">
        <f t="shared" si="27"/>
        <v/>
      </c>
      <c r="G117" s="52" t="str">
        <f t="shared" si="28"/>
        <v xml:space="preserve"> </v>
      </c>
      <c r="H117" s="166" t="str">
        <f t="shared" si="29"/>
        <v xml:space="preserve"> </v>
      </c>
      <c r="I117" s="53" t="str">
        <f t="shared" si="30"/>
        <v xml:space="preserve"> </v>
      </c>
      <c r="J117" s="54" t="str">
        <f t="shared" si="25"/>
        <v xml:space="preserve"> </v>
      </c>
      <c r="K117" s="93" t="str">
        <f t="shared" si="31"/>
        <v xml:space="preserve"> </v>
      </c>
    </row>
    <row r="118" spans="1:11" ht="15.95" customHeight="1" x14ac:dyDescent="0.25">
      <c r="A118" s="43">
        <v>109</v>
      </c>
      <c r="B118" s="37"/>
      <c r="C118" s="227"/>
      <c r="D118" s="223" t="str">
        <f t="shared" si="24"/>
        <v xml:space="preserve"> </v>
      </c>
      <c r="E118" s="223" t="str">
        <f t="shared" si="26"/>
        <v xml:space="preserve"> </v>
      </c>
      <c r="F118" s="52" t="str">
        <f t="shared" si="27"/>
        <v/>
      </c>
      <c r="G118" s="52" t="str">
        <f t="shared" si="28"/>
        <v xml:space="preserve"> </v>
      </c>
      <c r="H118" s="166" t="str">
        <f t="shared" si="29"/>
        <v xml:space="preserve"> </v>
      </c>
      <c r="I118" s="53" t="str">
        <f t="shared" si="30"/>
        <v xml:space="preserve"> </v>
      </c>
      <c r="J118" s="54" t="str">
        <f t="shared" si="25"/>
        <v xml:space="preserve"> </v>
      </c>
      <c r="K118" s="93" t="str">
        <f t="shared" si="31"/>
        <v xml:space="preserve"> </v>
      </c>
    </row>
    <row r="119" spans="1:11" ht="15.95" customHeight="1" thickBot="1" x14ac:dyDescent="0.3">
      <c r="A119" s="43">
        <v>110</v>
      </c>
      <c r="B119" s="35"/>
      <c r="C119" s="225"/>
      <c r="D119" s="224" t="str">
        <f t="shared" si="24"/>
        <v xml:space="preserve"> </v>
      </c>
      <c r="E119" s="224" t="str">
        <f t="shared" si="26"/>
        <v xml:space="preserve"> </v>
      </c>
      <c r="F119" s="56" t="str">
        <f t="shared" si="27"/>
        <v/>
      </c>
      <c r="G119" s="56" t="str">
        <f t="shared" si="28"/>
        <v xml:space="preserve"> </v>
      </c>
      <c r="H119" s="167" t="str">
        <f t="shared" si="29"/>
        <v xml:space="preserve"> </v>
      </c>
      <c r="I119" s="57" t="str">
        <f t="shared" si="30"/>
        <v xml:space="preserve"> </v>
      </c>
      <c r="J119" s="58" t="str">
        <f t="shared" si="25"/>
        <v xml:space="preserve"> </v>
      </c>
      <c r="K119" s="94" t="str">
        <f t="shared" si="31"/>
        <v xml:space="preserve"> </v>
      </c>
    </row>
    <row r="120" spans="1:11" ht="15.95" customHeight="1" x14ac:dyDescent="0.25">
      <c r="A120" s="43">
        <v>111</v>
      </c>
      <c r="B120" s="36"/>
      <c r="C120" s="228"/>
      <c r="D120" s="229" t="str">
        <f t="shared" si="24"/>
        <v xml:space="preserve"> </v>
      </c>
      <c r="E120" s="229" t="str">
        <f t="shared" si="26"/>
        <v xml:space="preserve"> </v>
      </c>
      <c r="F120" s="89" t="str">
        <f t="shared" si="27"/>
        <v/>
      </c>
      <c r="G120" s="89" t="str">
        <f t="shared" si="28"/>
        <v xml:space="preserve"> </v>
      </c>
      <c r="H120" s="168" t="str">
        <f t="shared" si="29"/>
        <v xml:space="preserve"> </v>
      </c>
      <c r="I120" s="90" t="str">
        <f t="shared" si="30"/>
        <v xml:space="preserve"> </v>
      </c>
      <c r="J120" s="91" t="str">
        <f t="shared" si="25"/>
        <v xml:space="preserve"> </v>
      </c>
      <c r="K120" s="92" t="str">
        <f t="shared" si="31"/>
        <v xml:space="preserve"> </v>
      </c>
    </row>
    <row r="121" spans="1:11" ht="15.95" customHeight="1" x14ac:dyDescent="0.25">
      <c r="A121" s="43">
        <v>112</v>
      </c>
      <c r="B121" s="37"/>
      <c r="C121" s="227"/>
      <c r="D121" s="223" t="str">
        <f t="shared" si="24"/>
        <v xml:space="preserve"> </v>
      </c>
      <c r="E121" s="223" t="str">
        <f t="shared" si="26"/>
        <v xml:space="preserve"> </v>
      </c>
      <c r="F121" s="52" t="str">
        <f t="shared" si="27"/>
        <v/>
      </c>
      <c r="G121" s="52" t="str">
        <f t="shared" si="28"/>
        <v xml:space="preserve"> </v>
      </c>
      <c r="H121" s="166" t="str">
        <f t="shared" si="29"/>
        <v xml:space="preserve"> </v>
      </c>
      <c r="I121" s="53" t="str">
        <f t="shared" si="30"/>
        <v xml:space="preserve"> </v>
      </c>
      <c r="J121" s="54" t="str">
        <f t="shared" si="25"/>
        <v xml:space="preserve"> </v>
      </c>
      <c r="K121" s="93" t="str">
        <f t="shared" si="31"/>
        <v xml:space="preserve"> </v>
      </c>
    </row>
    <row r="122" spans="1:11" ht="15.95" customHeight="1" x14ac:dyDescent="0.25">
      <c r="A122" s="43">
        <v>113</v>
      </c>
      <c r="B122" s="37"/>
      <c r="C122" s="227"/>
      <c r="D122" s="223" t="str">
        <f t="shared" si="24"/>
        <v xml:space="preserve"> </v>
      </c>
      <c r="E122" s="223" t="str">
        <f t="shared" si="26"/>
        <v xml:space="preserve"> </v>
      </c>
      <c r="F122" s="52" t="str">
        <f t="shared" si="27"/>
        <v/>
      </c>
      <c r="G122" s="52" t="str">
        <f t="shared" si="28"/>
        <v xml:space="preserve"> </v>
      </c>
      <c r="H122" s="166" t="str">
        <f t="shared" si="29"/>
        <v xml:space="preserve"> </v>
      </c>
      <c r="I122" s="53" t="str">
        <f t="shared" si="30"/>
        <v xml:space="preserve"> </v>
      </c>
      <c r="J122" s="54" t="str">
        <f t="shared" si="25"/>
        <v xml:space="preserve"> </v>
      </c>
      <c r="K122" s="93" t="str">
        <f t="shared" si="31"/>
        <v xml:space="preserve"> </v>
      </c>
    </row>
    <row r="123" spans="1:11" ht="15.95" customHeight="1" x14ac:dyDescent="0.25">
      <c r="A123" s="43">
        <v>114</v>
      </c>
      <c r="B123" s="37"/>
      <c r="C123" s="227"/>
      <c r="D123" s="223" t="str">
        <f t="shared" si="24"/>
        <v xml:space="preserve"> </v>
      </c>
      <c r="E123" s="223" t="str">
        <f t="shared" si="26"/>
        <v xml:space="preserve"> </v>
      </c>
      <c r="F123" s="52" t="str">
        <f t="shared" si="27"/>
        <v/>
      </c>
      <c r="G123" s="52" t="str">
        <f t="shared" si="28"/>
        <v xml:space="preserve"> </v>
      </c>
      <c r="H123" s="166" t="str">
        <f t="shared" si="29"/>
        <v xml:space="preserve"> </v>
      </c>
      <c r="I123" s="53" t="str">
        <f t="shared" si="30"/>
        <v xml:space="preserve"> </v>
      </c>
      <c r="J123" s="54" t="str">
        <f t="shared" si="25"/>
        <v xml:space="preserve"> </v>
      </c>
      <c r="K123" s="93" t="str">
        <f t="shared" si="31"/>
        <v xml:space="preserve"> </v>
      </c>
    </row>
    <row r="124" spans="1:11" ht="15.95" customHeight="1" thickBot="1" x14ac:dyDescent="0.3">
      <c r="A124" s="43">
        <v>115</v>
      </c>
      <c r="B124" s="35"/>
      <c r="C124" s="225"/>
      <c r="D124" s="224" t="str">
        <f t="shared" si="24"/>
        <v xml:space="preserve"> </v>
      </c>
      <c r="E124" s="224" t="str">
        <f t="shared" si="26"/>
        <v xml:space="preserve"> </v>
      </c>
      <c r="F124" s="56" t="str">
        <f t="shared" si="27"/>
        <v/>
      </c>
      <c r="G124" s="56" t="str">
        <f t="shared" si="28"/>
        <v xml:space="preserve"> </v>
      </c>
      <c r="H124" s="167" t="str">
        <f t="shared" si="29"/>
        <v xml:space="preserve"> </v>
      </c>
      <c r="I124" s="57" t="str">
        <f t="shared" si="30"/>
        <v xml:space="preserve"> </v>
      </c>
      <c r="J124" s="58" t="str">
        <f t="shared" si="25"/>
        <v xml:space="preserve"> </v>
      </c>
      <c r="K124" s="94" t="str">
        <f t="shared" si="31"/>
        <v xml:space="preserve"> </v>
      </c>
    </row>
    <row r="125" spans="1:11" ht="15.95" customHeight="1" x14ac:dyDescent="0.25">
      <c r="A125" s="43">
        <v>116</v>
      </c>
      <c r="B125" s="36"/>
      <c r="C125" s="228"/>
      <c r="D125" s="229" t="str">
        <f t="shared" si="24"/>
        <v xml:space="preserve"> </v>
      </c>
      <c r="E125" s="229" t="str">
        <f t="shared" si="26"/>
        <v xml:space="preserve"> </v>
      </c>
      <c r="F125" s="89" t="str">
        <f t="shared" si="27"/>
        <v/>
      </c>
      <c r="G125" s="89" t="str">
        <f t="shared" si="28"/>
        <v xml:space="preserve"> </v>
      </c>
      <c r="H125" s="168" t="str">
        <f t="shared" si="29"/>
        <v xml:space="preserve"> </v>
      </c>
      <c r="I125" s="90" t="str">
        <f t="shared" si="30"/>
        <v xml:space="preserve"> </v>
      </c>
      <c r="J125" s="91" t="str">
        <f t="shared" si="25"/>
        <v xml:space="preserve"> </v>
      </c>
      <c r="K125" s="92" t="str">
        <f t="shared" si="31"/>
        <v xml:space="preserve"> </v>
      </c>
    </row>
    <row r="126" spans="1:11" ht="15.95" customHeight="1" x14ac:dyDescent="0.25">
      <c r="A126" s="43">
        <v>117</v>
      </c>
      <c r="B126" s="37"/>
      <c r="C126" s="227"/>
      <c r="D126" s="223" t="str">
        <f t="shared" ref="D126:D129" si="32">IF(C126=0," ",$K$5)</f>
        <v xml:space="preserve"> </v>
      </c>
      <c r="E126" s="223" t="str">
        <f t="shared" si="26"/>
        <v xml:space="preserve"> </v>
      </c>
      <c r="F126" s="52" t="str">
        <f t="shared" si="27"/>
        <v/>
      </c>
      <c r="G126" s="52" t="str">
        <f t="shared" si="28"/>
        <v xml:space="preserve"> </v>
      </c>
      <c r="H126" s="166" t="str">
        <f t="shared" si="29"/>
        <v xml:space="preserve"> </v>
      </c>
      <c r="I126" s="53" t="str">
        <f t="shared" si="30"/>
        <v xml:space="preserve"> </v>
      </c>
      <c r="J126" s="54" t="str">
        <f t="shared" ref="J126:J129" si="33">IF(C126=0," ",(I126+($K$3*I126))+($K$4*(I126+($K$3*I126))))</f>
        <v xml:space="preserve"> </v>
      </c>
      <c r="K126" s="93" t="str">
        <f t="shared" si="31"/>
        <v xml:space="preserve"> </v>
      </c>
    </row>
    <row r="127" spans="1:11" ht="15.95" customHeight="1" x14ac:dyDescent="0.25">
      <c r="A127" s="43">
        <v>118</v>
      </c>
      <c r="B127" s="37"/>
      <c r="C127" s="227"/>
      <c r="D127" s="223" t="str">
        <f t="shared" si="32"/>
        <v xml:space="preserve"> </v>
      </c>
      <c r="E127" s="223" t="str">
        <f t="shared" si="26"/>
        <v xml:space="preserve"> </v>
      </c>
      <c r="F127" s="52" t="str">
        <f t="shared" si="27"/>
        <v/>
      </c>
      <c r="G127" s="52" t="str">
        <f t="shared" si="28"/>
        <v xml:space="preserve"> </v>
      </c>
      <c r="H127" s="166" t="str">
        <f t="shared" si="29"/>
        <v xml:space="preserve"> </v>
      </c>
      <c r="I127" s="53" t="str">
        <f t="shared" si="30"/>
        <v xml:space="preserve"> </v>
      </c>
      <c r="J127" s="54" t="str">
        <f t="shared" si="33"/>
        <v xml:space="preserve"> </v>
      </c>
      <c r="K127" s="93" t="str">
        <f t="shared" si="31"/>
        <v xml:space="preserve"> </v>
      </c>
    </row>
    <row r="128" spans="1:11" ht="15.95" customHeight="1" x14ac:dyDescent="0.25">
      <c r="A128" s="43">
        <v>119</v>
      </c>
      <c r="B128" s="37"/>
      <c r="C128" s="227"/>
      <c r="D128" s="223" t="str">
        <f t="shared" si="32"/>
        <v xml:space="preserve"> </v>
      </c>
      <c r="E128" s="223" t="str">
        <f t="shared" si="26"/>
        <v xml:space="preserve"> </v>
      </c>
      <c r="F128" s="52" t="str">
        <f t="shared" si="27"/>
        <v/>
      </c>
      <c r="G128" s="52" t="str">
        <f t="shared" si="28"/>
        <v xml:space="preserve"> </v>
      </c>
      <c r="H128" s="166" t="str">
        <f t="shared" si="29"/>
        <v xml:space="preserve"> </v>
      </c>
      <c r="I128" s="53" t="str">
        <f t="shared" si="30"/>
        <v xml:space="preserve"> </v>
      </c>
      <c r="J128" s="54" t="str">
        <f t="shared" si="33"/>
        <v xml:space="preserve"> </v>
      </c>
      <c r="K128" s="93" t="str">
        <f t="shared" si="31"/>
        <v xml:space="preserve"> </v>
      </c>
    </row>
    <row r="129" spans="1:11" ht="15.95" customHeight="1" thickBot="1" x14ac:dyDescent="0.3">
      <c r="A129" s="43">
        <v>120</v>
      </c>
      <c r="B129" s="35"/>
      <c r="C129" s="225"/>
      <c r="D129" s="224" t="str">
        <f t="shared" si="32"/>
        <v xml:space="preserve"> </v>
      </c>
      <c r="E129" s="224" t="str">
        <f t="shared" si="26"/>
        <v xml:space="preserve"> </v>
      </c>
      <c r="F129" s="56" t="str">
        <f t="shared" si="27"/>
        <v/>
      </c>
      <c r="G129" s="56" t="str">
        <f t="shared" si="28"/>
        <v xml:space="preserve"> </v>
      </c>
      <c r="H129" s="167" t="str">
        <f t="shared" si="29"/>
        <v xml:space="preserve"> </v>
      </c>
      <c r="I129" s="57" t="str">
        <f t="shared" si="30"/>
        <v xml:space="preserve"> </v>
      </c>
      <c r="J129" s="58" t="str">
        <f t="shared" si="33"/>
        <v xml:space="preserve"> </v>
      </c>
      <c r="K129" s="94" t="str">
        <f t="shared" si="31"/>
        <v xml:space="preserve"> </v>
      </c>
    </row>
    <row r="130" spans="1:11" x14ac:dyDescent="0.2">
      <c r="B130" s="82" t="s">
        <v>5</v>
      </c>
      <c r="C130" s="323"/>
      <c r="D130" s="323"/>
      <c r="E130" s="83"/>
      <c r="F130" s="60"/>
      <c r="G130" s="60"/>
      <c r="H130" s="61"/>
      <c r="I130" s="12"/>
      <c r="J130" s="12"/>
      <c r="K130" s="62"/>
    </row>
    <row r="131" spans="1:11" ht="15.75" x14ac:dyDescent="0.25">
      <c r="C131" s="64"/>
      <c r="H131" s="65"/>
      <c r="I131" s="66"/>
      <c r="J131" s="66"/>
      <c r="K131" s="65"/>
    </row>
    <row r="132" spans="1:11" x14ac:dyDescent="0.2">
      <c r="B132" s="312"/>
      <c r="C132" s="312"/>
      <c r="D132" s="312"/>
      <c r="E132" s="312"/>
      <c r="F132" s="312"/>
      <c r="G132" s="312"/>
      <c r="H132" s="312"/>
      <c r="I132" s="312"/>
    </row>
    <row r="133" spans="1:11" ht="15.75" x14ac:dyDescent="0.2">
      <c r="B133" s="67"/>
      <c r="C133" s="311"/>
      <c r="D133" s="311"/>
      <c r="E133" s="311"/>
      <c r="F133" s="311"/>
      <c r="G133" s="311"/>
      <c r="H133" s="311"/>
      <c r="I133" s="311"/>
    </row>
    <row r="134" spans="1:11" ht="15.75" x14ac:dyDescent="0.2">
      <c r="B134" s="67"/>
      <c r="C134" s="311"/>
      <c r="D134" s="311"/>
      <c r="E134" s="311"/>
      <c r="F134" s="311"/>
      <c r="G134" s="311"/>
      <c r="H134" s="311"/>
      <c r="I134" s="311"/>
    </row>
    <row r="135" spans="1:11" ht="15.75" x14ac:dyDescent="0.2">
      <c r="B135" s="67"/>
      <c r="C135" s="311"/>
      <c r="D135" s="311"/>
      <c r="E135" s="311"/>
      <c r="F135" s="311"/>
      <c r="G135" s="311"/>
      <c r="H135" s="311"/>
      <c r="I135" s="311"/>
    </row>
    <row r="136" spans="1:11" ht="15.75" x14ac:dyDescent="0.2">
      <c r="B136" s="67"/>
      <c r="C136" s="311"/>
      <c r="D136" s="311"/>
      <c r="E136" s="311"/>
      <c r="F136" s="311"/>
      <c r="G136" s="311"/>
      <c r="H136" s="311"/>
      <c r="I136" s="311"/>
    </row>
    <row r="137" spans="1:11" ht="15.75" x14ac:dyDescent="0.2">
      <c r="B137" s="67"/>
      <c r="C137" s="311"/>
      <c r="D137" s="313"/>
      <c r="E137" s="313"/>
      <c r="F137" s="313"/>
      <c r="G137" s="313"/>
      <c r="H137" s="313"/>
      <c r="I137" s="314"/>
    </row>
    <row r="138" spans="1:11" ht="15.75" x14ac:dyDescent="0.2">
      <c r="B138" s="67"/>
      <c r="C138" s="311"/>
      <c r="D138" s="311"/>
      <c r="E138" s="311"/>
      <c r="F138" s="311"/>
      <c r="G138" s="311"/>
      <c r="H138" s="311"/>
      <c r="I138" s="311"/>
    </row>
    <row r="139" spans="1:11" ht="15.75" x14ac:dyDescent="0.2">
      <c r="B139" s="67"/>
      <c r="C139" s="311"/>
      <c r="D139" s="311"/>
      <c r="E139" s="311"/>
      <c r="F139" s="311"/>
      <c r="G139" s="311"/>
      <c r="H139" s="311"/>
      <c r="I139" s="311"/>
    </row>
    <row r="140" spans="1:11" ht="15.75" x14ac:dyDescent="0.2">
      <c r="B140" s="67"/>
      <c r="C140" s="311"/>
      <c r="D140" s="311"/>
      <c r="E140" s="311"/>
      <c r="F140" s="311"/>
      <c r="G140" s="311"/>
      <c r="H140" s="311"/>
      <c r="I140" s="311"/>
    </row>
    <row r="141" spans="1:11" ht="15.75" x14ac:dyDescent="0.2">
      <c r="B141" s="67"/>
      <c r="C141" s="311"/>
      <c r="D141" s="311"/>
      <c r="E141" s="311"/>
      <c r="F141" s="311"/>
      <c r="G141" s="311"/>
      <c r="H141" s="311"/>
      <c r="I141" s="311"/>
    </row>
    <row r="142" spans="1:11" ht="15.75" x14ac:dyDescent="0.2">
      <c r="B142" s="67"/>
      <c r="C142" s="310"/>
      <c r="D142" s="310"/>
      <c r="E142" s="310"/>
      <c r="F142" s="310"/>
      <c r="G142" s="310"/>
      <c r="H142" s="310"/>
      <c r="I142" s="310"/>
    </row>
    <row r="143" spans="1:11" ht="15.75" x14ac:dyDescent="0.25">
      <c r="B143" s="67"/>
      <c r="C143" s="320"/>
      <c r="D143" s="321"/>
      <c r="E143" s="321"/>
      <c r="F143" s="321"/>
      <c r="G143" s="321"/>
      <c r="H143" s="321"/>
      <c r="I143" s="321"/>
      <c r="J143" s="70"/>
      <c r="K143" s="65"/>
    </row>
    <row r="144" spans="1:11" ht="15.75" x14ac:dyDescent="0.25">
      <c r="J144" s="70"/>
      <c r="K144" s="65"/>
    </row>
    <row r="145" spans="7:11" ht="15.75" x14ac:dyDescent="0.25">
      <c r="J145" s="70"/>
      <c r="K145" s="65"/>
    </row>
    <row r="146" spans="7:11" ht="15.75" x14ac:dyDescent="0.25">
      <c r="J146" s="70"/>
      <c r="K146" s="65"/>
    </row>
    <row r="147" spans="7:11" ht="15.75" x14ac:dyDescent="0.25">
      <c r="J147" s="70"/>
      <c r="K147" s="65"/>
    </row>
    <row r="148" spans="7:11" ht="15.75" x14ac:dyDescent="0.25">
      <c r="J148" s="70"/>
      <c r="K148" s="65"/>
    </row>
    <row r="149" spans="7:11" x14ac:dyDescent="0.2">
      <c r="J149" s="70"/>
    </row>
    <row r="150" spans="7:11" x14ac:dyDescent="0.2">
      <c r="J150" s="70"/>
    </row>
    <row r="152" spans="7:11" x14ac:dyDescent="0.2">
      <c r="G152" s="71"/>
      <c r="I152" s="72"/>
    </row>
    <row r="153" spans="7:11" x14ac:dyDescent="0.2">
      <c r="I153" s="72"/>
    </row>
    <row r="154" spans="7:11" x14ac:dyDescent="0.2">
      <c r="I154" s="12"/>
    </row>
    <row r="160" spans="7:11" x14ac:dyDescent="0.2">
      <c r="J160" s="72"/>
      <c r="K160" s="73"/>
    </row>
    <row r="161" spans="10:11" x14ac:dyDescent="0.2">
      <c r="J161" s="72"/>
      <c r="K161" s="73"/>
    </row>
    <row r="162" spans="10:11" x14ac:dyDescent="0.2">
      <c r="J162" s="12"/>
      <c r="K162" s="61"/>
    </row>
  </sheetData>
  <sheetProtection algorithmName="SHA-512" hashValue="2ljwg68jfDStpQKq4EGLwAvol+faRqj5UVQLjoIk4q7eMAc809rKTNnxj8owihCTHb8GvtU5xR4GrwGVu5XrLA==" saltValue="jy42bQEE6mXs9K9uGBMeFA==" spinCount="100000" sheet="1" objects="1" scenarios="1"/>
  <mergeCells count="33">
    <mergeCell ref="M3:O3"/>
    <mergeCell ref="C5:D5"/>
    <mergeCell ref="C143:I143"/>
    <mergeCell ref="A1:O1"/>
    <mergeCell ref="C134:I134"/>
    <mergeCell ref="C130:D130"/>
    <mergeCell ref="C8:C9"/>
    <mergeCell ref="F8:F9"/>
    <mergeCell ref="D8:D9"/>
    <mergeCell ref="E8:E9"/>
    <mergeCell ref="I8:I9"/>
    <mergeCell ref="B8:B9"/>
    <mergeCell ref="F4:H4"/>
    <mergeCell ref="F5:H5"/>
    <mergeCell ref="C3:D3"/>
    <mergeCell ref="F3:H3"/>
    <mergeCell ref="C142:I142"/>
    <mergeCell ref="C138:I138"/>
    <mergeCell ref="C136:I136"/>
    <mergeCell ref="B132:I132"/>
    <mergeCell ref="C139:I139"/>
    <mergeCell ref="C140:I140"/>
    <mergeCell ref="C141:I141"/>
    <mergeCell ref="C133:I133"/>
    <mergeCell ref="C137:I137"/>
    <mergeCell ref="C135:I135"/>
    <mergeCell ref="F6:H6"/>
    <mergeCell ref="C4:D4"/>
    <mergeCell ref="G8:G9"/>
    <mergeCell ref="J8:J9"/>
    <mergeCell ref="K8:K9"/>
    <mergeCell ref="H8:H9"/>
    <mergeCell ref="C6:D6"/>
  </mergeCells>
  <conditionalFormatting sqref="C6">
    <cfRule type="containsBlanks" dxfId="7" priority="2">
      <formula>LEN(TRIM(C6))=0</formula>
    </cfRule>
  </conditionalFormatting>
  <conditionalFormatting sqref="F6">
    <cfRule type="containsBlanks" dxfId="6" priority="1">
      <formula>LEN(TRIM(F6))=0</formula>
    </cfRule>
  </conditionalFormatting>
  <conditionalFormatting sqref="M7:N13 B10:C129">
    <cfRule type="containsBlanks" dxfId="5" priority="8">
      <formula>LEN(TRIM(B7))=0</formula>
    </cfRule>
  </conditionalFormatting>
  <conditionalFormatting sqref="O7:O13">
    <cfRule type="cellIs" dxfId="4" priority="6" operator="greaterThan">
      <formula>0</formula>
    </cfRule>
  </conditionalFormatting>
  <hyperlinks>
    <hyperlink ref="J3" location="'Margin &amp; OH'!D10" display="Overhead: from &quot;Margin &amp; OH&quot;" xr:uid="{E8D334A0-C023-442B-A737-37F1C9DAF775}"/>
    <hyperlink ref="J4" location="'Margin &amp; OH'!G10" display="Margin: From &quot;Margin &amp; OH&quot;" xr:uid="{D64483EC-3E46-4C03-BB42-267DD99D9B40}"/>
  </hyperlinks>
  <pageMargins left="0.7" right="0.7" top="0.75" bottom="0.75" header="0.3" footer="0.3"/>
  <pageSetup scale="34" orientation="portrait" horizontalDpi="300" verticalDpi="300" r:id="rId1"/>
  <headerFooter>
    <oddHeader>&amp;LOregon Forward Program&amp;RCosting Workbook</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B5E3B0A-B17F-4021-8D71-395B0CAF1C37}">
          <x14:formula1>
            <xm:f>'Price Amendment'!$C$129:$C$132</xm:f>
          </x14:formula1>
          <xm:sqref>C6:D6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39898-A76E-4B6A-85BD-040AF5176ABA}">
  <sheetPr codeName="Sheet2"/>
  <dimension ref="A2:F45"/>
  <sheetViews>
    <sheetView showGridLines="0" zoomScaleNormal="100" workbookViewId="0">
      <selection activeCell="D49" sqref="D49"/>
    </sheetView>
  </sheetViews>
  <sheetFormatPr defaultRowHeight="15" x14ac:dyDescent="0.25"/>
  <cols>
    <col min="1" max="1" width="7.85546875" style="33" customWidth="1"/>
    <col min="2" max="2" width="59.42578125" customWidth="1"/>
    <col min="3" max="3" width="22.5703125" customWidth="1"/>
    <col min="4" max="4" width="22.85546875" customWidth="1"/>
    <col min="5" max="5" width="7.140625" customWidth="1"/>
    <col min="6" max="6" width="29.28515625" customWidth="1"/>
    <col min="258" max="258" width="46.140625" customWidth="1"/>
    <col min="259" max="259" width="22.5703125" customWidth="1"/>
    <col min="260" max="260" width="22.85546875" customWidth="1"/>
    <col min="261" max="261" width="15.140625" customWidth="1"/>
    <col min="262" max="262" width="29.28515625" customWidth="1"/>
    <col min="514" max="514" width="46.140625" customWidth="1"/>
    <col min="515" max="515" width="22.5703125" customWidth="1"/>
    <col min="516" max="516" width="22.85546875" customWidth="1"/>
    <col min="517" max="517" width="15.140625" customWidth="1"/>
    <col min="518" max="518" width="29.28515625" customWidth="1"/>
    <col min="770" max="770" width="46.140625" customWidth="1"/>
    <col min="771" max="771" width="22.5703125" customWidth="1"/>
    <col min="772" max="772" width="22.85546875" customWidth="1"/>
    <col min="773" max="773" width="15.140625" customWidth="1"/>
    <col min="774" max="774" width="29.28515625" customWidth="1"/>
    <col min="1026" max="1026" width="46.140625" customWidth="1"/>
    <col min="1027" max="1027" width="22.5703125" customWidth="1"/>
    <col min="1028" max="1028" width="22.85546875" customWidth="1"/>
    <col min="1029" max="1029" width="15.140625" customWidth="1"/>
    <col min="1030" max="1030" width="29.28515625" customWidth="1"/>
    <col min="1282" max="1282" width="46.140625" customWidth="1"/>
    <col min="1283" max="1283" width="22.5703125" customWidth="1"/>
    <col min="1284" max="1284" width="22.85546875" customWidth="1"/>
    <col min="1285" max="1285" width="15.140625" customWidth="1"/>
    <col min="1286" max="1286" width="29.28515625" customWidth="1"/>
    <col min="1538" max="1538" width="46.140625" customWidth="1"/>
    <col min="1539" max="1539" width="22.5703125" customWidth="1"/>
    <col min="1540" max="1540" width="22.85546875" customWidth="1"/>
    <col min="1541" max="1541" width="15.140625" customWidth="1"/>
    <col min="1542" max="1542" width="29.28515625" customWidth="1"/>
    <col min="1794" max="1794" width="46.140625" customWidth="1"/>
    <col min="1795" max="1795" width="22.5703125" customWidth="1"/>
    <col min="1796" max="1796" width="22.85546875" customWidth="1"/>
    <col min="1797" max="1797" width="15.140625" customWidth="1"/>
    <col min="1798" max="1798" width="29.28515625" customWidth="1"/>
    <col min="2050" max="2050" width="46.140625" customWidth="1"/>
    <col min="2051" max="2051" width="22.5703125" customWidth="1"/>
    <col min="2052" max="2052" width="22.85546875" customWidth="1"/>
    <col min="2053" max="2053" width="15.140625" customWidth="1"/>
    <col min="2054" max="2054" width="29.28515625" customWidth="1"/>
    <col min="2306" max="2306" width="46.140625" customWidth="1"/>
    <col min="2307" max="2307" width="22.5703125" customWidth="1"/>
    <col min="2308" max="2308" width="22.85546875" customWidth="1"/>
    <col min="2309" max="2309" width="15.140625" customWidth="1"/>
    <col min="2310" max="2310" width="29.28515625" customWidth="1"/>
    <col min="2562" max="2562" width="46.140625" customWidth="1"/>
    <col min="2563" max="2563" width="22.5703125" customWidth="1"/>
    <col min="2564" max="2564" width="22.85546875" customWidth="1"/>
    <col min="2565" max="2565" width="15.140625" customWidth="1"/>
    <col min="2566" max="2566" width="29.28515625" customWidth="1"/>
    <col min="2818" max="2818" width="46.140625" customWidth="1"/>
    <col min="2819" max="2819" width="22.5703125" customWidth="1"/>
    <col min="2820" max="2820" width="22.85546875" customWidth="1"/>
    <col min="2821" max="2821" width="15.140625" customWidth="1"/>
    <col min="2822" max="2822" width="29.28515625" customWidth="1"/>
    <col min="3074" max="3074" width="46.140625" customWidth="1"/>
    <col min="3075" max="3075" width="22.5703125" customWidth="1"/>
    <col min="3076" max="3076" width="22.85546875" customWidth="1"/>
    <col min="3077" max="3077" width="15.140625" customWidth="1"/>
    <col min="3078" max="3078" width="29.28515625" customWidth="1"/>
    <col min="3330" max="3330" width="46.140625" customWidth="1"/>
    <col min="3331" max="3331" width="22.5703125" customWidth="1"/>
    <col min="3332" max="3332" width="22.85546875" customWidth="1"/>
    <col min="3333" max="3333" width="15.140625" customWidth="1"/>
    <col min="3334" max="3334" width="29.28515625" customWidth="1"/>
    <col min="3586" max="3586" width="46.140625" customWidth="1"/>
    <col min="3587" max="3587" width="22.5703125" customWidth="1"/>
    <col min="3588" max="3588" width="22.85546875" customWidth="1"/>
    <col min="3589" max="3589" width="15.140625" customWidth="1"/>
    <col min="3590" max="3590" width="29.28515625" customWidth="1"/>
    <col min="3842" max="3842" width="46.140625" customWidth="1"/>
    <col min="3843" max="3843" width="22.5703125" customWidth="1"/>
    <col min="3844" max="3844" width="22.85546875" customWidth="1"/>
    <col min="3845" max="3845" width="15.140625" customWidth="1"/>
    <col min="3846" max="3846" width="29.28515625" customWidth="1"/>
    <col min="4098" max="4098" width="46.140625" customWidth="1"/>
    <col min="4099" max="4099" width="22.5703125" customWidth="1"/>
    <col min="4100" max="4100" width="22.85546875" customWidth="1"/>
    <col min="4101" max="4101" width="15.140625" customWidth="1"/>
    <col min="4102" max="4102" width="29.28515625" customWidth="1"/>
    <col min="4354" max="4354" width="46.140625" customWidth="1"/>
    <col min="4355" max="4355" width="22.5703125" customWidth="1"/>
    <col min="4356" max="4356" width="22.85546875" customWidth="1"/>
    <col min="4357" max="4357" width="15.140625" customWidth="1"/>
    <col min="4358" max="4358" width="29.28515625" customWidth="1"/>
    <col min="4610" max="4610" width="46.140625" customWidth="1"/>
    <col min="4611" max="4611" width="22.5703125" customWidth="1"/>
    <col min="4612" max="4612" width="22.85546875" customWidth="1"/>
    <col min="4613" max="4613" width="15.140625" customWidth="1"/>
    <col min="4614" max="4614" width="29.28515625" customWidth="1"/>
    <col min="4866" max="4866" width="46.140625" customWidth="1"/>
    <col min="4867" max="4867" width="22.5703125" customWidth="1"/>
    <col min="4868" max="4868" width="22.85546875" customWidth="1"/>
    <col min="4869" max="4869" width="15.140625" customWidth="1"/>
    <col min="4870" max="4870" width="29.28515625" customWidth="1"/>
    <col min="5122" max="5122" width="46.140625" customWidth="1"/>
    <col min="5123" max="5123" width="22.5703125" customWidth="1"/>
    <col min="5124" max="5124" width="22.85546875" customWidth="1"/>
    <col min="5125" max="5125" width="15.140625" customWidth="1"/>
    <col min="5126" max="5126" width="29.28515625" customWidth="1"/>
    <col min="5378" max="5378" width="46.140625" customWidth="1"/>
    <col min="5379" max="5379" width="22.5703125" customWidth="1"/>
    <col min="5380" max="5380" width="22.85546875" customWidth="1"/>
    <col min="5381" max="5381" width="15.140625" customWidth="1"/>
    <col min="5382" max="5382" width="29.28515625" customWidth="1"/>
    <col min="5634" max="5634" width="46.140625" customWidth="1"/>
    <col min="5635" max="5635" width="22.5703125" customWidth="1"/>
    <col min="5636" max="5636" width="22.85546875" customWidth="1"/>
    <col min="5637" max="5637" width="15.140625" customWidth="1"/>
    <col min="5638" max="5638" width="29.28515625" customWidth="1"/>
    <col min="5890" max="5890" width="46.140625" customWidth="1"/>
    <col min="5891" max="5891" width="22.5703125" customWidth="1"/>
    <col min="5892" max="5892" width="22.85546875" customWidth="1"/>
    <col min="5893" max="5893" width="15.140625" customWidth="1"/>
    <col min="5894" max="5894" width="29.28515625" customWidth="1"/>
    <col min="6146" max="6146" width="46.140625" customWidth="1"/>
    <col min="6147" max="6147" width="22.5703125" customWidth="1"/>
    <col min="6148" max="6148" width="22.85546875" customWidth="1"/>
    <col min="6149" max="6149" width="15.140625" customWidth="1"/>
    <col min="6150" max="6150" width="29.28515625" customWidth="1"/>
    <col min="6402" max="6402" width="46.140625" customWidth="1"/>
    <col min="6403" max="6403" width="22.5703125" customWidth="1"/>
    <col min="6404" max="6404" width="22.85546875" customWidth="1"/>
    <col min="6405" max="6405" width="15.140625" customWidth="1"/>
    <col min="6406" max="6406" width="29.28515625" customWidth="1"/>
    <col min="6658" max="6658" width="46.140625" customWidth="1"/>
    <col min="6659" max="6659" width="22.5703125" customWidth="1"/>
    <col min="6660" max="6660" width="22.85546875" customWidth="1"/>
    <col min="6661" max="6661" width="15.140625" customWidth="1"/>
    <col min="6662" max="6662" width="29.28515625" customWidth="1"/>
    <col min="6914" max="6914" width="46.140625" customWidth="1"/>
    <col min="6915" max="6915" width="22.5703125" customWidth="1"/>
    <col min="6916" max="6916" width="22.85546875" customWidth="1"/>
    <col min="6917" max="6917" width="15.140625" customWidth="1"/>
    <col min="6918" max="6918" width="29.28515625" customWidth="1"/>
    <col min="7170" max="7170" width="46.140625" customWidth="1"/>
    <col min="7171" max="7171" width="22.5703125" customWidth="1"/>
    <col min="7172" max="7172" width="22.85546875" customWidth="1"/>
    <col min="7173" max="7173" width="15.140625" customWidth="1"/>
    <col min="7174" max="7174" width="29.28515625" customWidth="1"/>
    <col min="7426" max="7426" width="46.140625" customWidth="1"/>
    <col min="7427" max="7427" width="22.5703125" customWidth="1"/>
    <col min="7428" max="7428" width="22.85546875" customWidth="1"/>
    <col min="7429" max="7429" width="15.140625" customWidth="1"/>
    <col min="7430" max="7430" width="29.28515625" customWidth="1"/>
    <col min="7682" max="7682" width="46.140625" customWidth="1"/>
    <col min="7683" max="7683" width="22.5703125" customWidth="1"/>
    <col min="7684" max="7684" width="22.85546875" customWidth="1"/>
    <col min="7685" max="7685" width="15.140625" customWidth="1"/>
    <col min="7686" max="7686" width="29.28515625" customWidth="1"/>
    <col min="7938" max="7938" width="46.140625" customWidth="1"/>
    <col min="7939" max="7939" width="22.5703125" customWidth="1"/>
    <col min="7940" max="7940" width="22.85546875" customWidth="1"/>
    <col min="7941" max="7941" width="15.140625" customWidth="1"/>
    <col min="7942" max="7942" width="29.28515625" customWidth="1"/>
    <col min="8194" max="8194" width="46.140625" customWidth="1"/>
    <col min="8195" max="8195" width="22.5703125" customWidth="1"/>
    <col min="8196" max="8196" width="22.85546875" customWidth="1"/>
    <col min="8197" max="8197" width="15.140625" customWidth="1"/>
    <col min="8198" max="8198" width="29.28515625" customWidth="1"/>
    <col min="8450" max="8450" width="46.140625" customWidth="1"/>
    <col min="8451" max="8451" width="22.5703125" customWidth="1"/>
    <col min="8452" max="8452" width="22.85546875" customWidth="1"/>
    <col min="8453" max="8453" width="15.140625" customWidth="1"/>
    <col min="8454" max="8454" width="29.28515625" customWidth="1"/>
    <col min="8706" max="8706" width="46.140625" customWidth="1"/>
    <col min="8707" max="8707" width="22.5703125" customWidth="1"/>
    <col min="8708" max="8708" width="22.85546875" customWidth="1"/>
    <col min="8709" max="8709" width="15.140625" customWidth="1"/>
    <col min="8710" max="8710" width="29.28515625" customWidth="1"/>
    <col min="8962" max="8962" width="46.140625" customWidth="1"/>
    <col min="8963" max="8963" width="22.5703125" customWidth="1"/>
    <col min="8964" max="8964" width="22.85546875" customWidth="1"/>
    <col min="8965" max="8965" width="15.140625" customWidth="1"/>
    <col min="8966" max="8966" width="29.28515625" customWidth="1"/>
    <col min="9218" max="9218" width="46.140625" customWidth="1"/>
    <col min="9219" max="9219" width="22.5703125" customWidth="1"/>
    <col min="9220" max="9220" width="22.85546875" customWidth="1"/>
    <col min="9221" max="9221" width="15.140625" customWidth="1"/>
    <col min="9222" max="9222" width="29.28515625" customWidth="1"/>
    <col min="9474" max="9474" width="46.140625" customWidth="1"/>
    <col min="9475" max="9475" width="22.5703125" customWidth="1"/>
    <col min="9476" max="9476" width="22.85546875" customWidth="1"/>
    <col min="9477" max="9477" width="15.140625" customWidth="1"/>
    <col min="9478" max="9478" width="29.28515625" customWidth="1"/>
    <col min="9730" max="9730" width="46.140625" customWidth="1"/>
    <col min="9731" max="9731" width="22.5703125" customWidth="1"/>
    <col min="9732" max="9732" width="22.85546875" customWidth="1"/>
    <col min="9733" max="9733" width="15.140625" customWidth="1"/>
    <col min="9734" max="9734" width="29.28515625" customWidth="1"/>
    <col min="9986" max="9986" width="46.140625" customWidth="1"/>
    <col min="9987" max="9987" width="22.5703125" customWidth="1"/>
    <col min="9988" max="9988" width="22.85546875" customWidth="1"/>
    <col min="9989" max="9989" width="15.140625" customWidth="1"/>
    <col min="9990" max="9990" width="29.28515625" customWidth="1"/>
    <col min="10242" max="10242" width="46.140625" customWidth="1"/>
    <col min="10243" max="10243" width="22.5703125" customWidth="1"/>
    <col min="10244" max="10244" width="22.85546875" customWidth="1"/>
    <col min="10245" max="10245" width="15.140625" customWidth="1"/>
    <col min="10246" max="10246" width="29.28515625" customWidth="1"/>
    <col min="10498" max="10498" width="46.140625" customWidth="1"/>
    <col min="10499" max="10499" width="22.5703125" customWidth="1"/>
    <col min="10500" max="10500" width="22.85546875" customWidth="1"/>
    <col min="10501" max="10501" width="15.140625" customWidth="1"/>
    <col min="10502" max="10502" width="29.28515625" customWidth="1"/>
    <col min="10754" max="10754" width="46.140625" customWidth="1"/>
    <col min="10755" max="10755" width="22.5703125" customWidth="1"/>
    <col min="10756" max="10756" width="22.85546875" customWidth="1"/>
    <col min="10757" max="10757" width="15.140625" customWidth="1"/>
    <col min="10758" max="10758" width="29.28515625" customWidth="1"/>
    <col min="11010" max="11010" width="46.140625" customWidth="1"/>
    <col min="11011" max="11011" width="22.5703125" customWidth="1"/>
    <col min="11012" max="11012" width="22.85546875" customWidth="1"/>
    <col min="11013" max="11013" width="15.140625" customWidth="1"/>
    <col min="11014" max="11014" width="29.28515625" customWidth="1"/>
    <col min="11266" max="11266" width="46.140625" customWidth="1"/>
    <col min="11267" max="11267" width="22.5703125" customWidth="1"/>
    <col min="11268" max="11268" width="22.85546875" customWidth="1"/>
    <col min="11269" max="11269" width="15.140625" customWidth="1"/>
    <col min="11270" max="11270" width="29.28515625" customWidth="1"/>
    <col min="11522" max="11522" width="46.140625" customWidth="1"/>
    <col min="11523" max="11523" width="22.5703125" customWidth="1"/>
    <col min="11524" max="11524" width="22.85546875" customWidth="1"/>
    <col min="11525" max="11525" width="15.140625" customWidth="1"/>
    <col min="11526" max="11526" width="29.28515625" customWidth="1"/>
    <col min="11778" max="11778" width="46.140625" customWidth="1"/>
    <col min="11779" max="11779" width="22.5703125" customWidth="1"/>
    <col min="11780" max="11780" width="22.85546875" customWidth="1"/>
    <col min="11781" max="11781" width="15.140625" customWidth="1"/>
    <col min="11782" max="11782" width="29.28515625" customWidth="1"/>
    <col min="12034" max="12034" width="46.140625" customWidth="1"/>
    <col min="12035" max="12035" width="22.5703125" customWidth="1"/>
    <col min="12036" max="12036" width="22.85546875" customWidth="1"/>
    <col min="12037" max="12037" width="15.140625" customWidth="1"/>
    <col min="12038" max="12038" width="29.28515625" customWidth="1"/>
    <col min="12290" max="12290" width="46.140625" customWidth="1"/>
    <col min="12291" max="12291" width="22.5703125" customWidth="1"/>
    <col min="12292" max="12292" width="22.85546875" customWidth="1"/>
    <col min="12293" max="12293" width="15.140625" customWidth="1"/>
    <col min="12294" max="12294" width="29.28515625" customWidth="1"/>
    <col min="12546" max="12546" width="46.140625" customWidth="1"/>
    <col min="12547" max="12547" width="22.5703125" customWidth="1"/>
    <col min="12548" max="12548" width="22.85546875" customWidth="1"/>
    <col min="12549" max="12549" width="15.140625" customWidth="1"/>
    <col min="12550" max="12550" width="29.28515625" customWidth="1"/>
    <col min="12802" max="12802" width="46.140625" customWidth="1"/>
    <col min="12803" max="12803" width="22.5703125" customWidth="1"/>
    <col min="12804" max="12804" width="22.85546875" customWidth="1"/>
    <col min="12805" max="12805" width="15.140625" customWidth="1"/>
    <col min="12806" max="12806" width="29.28515625" customWidth="1"/>
    <col min="13058" max="13058" width="46.140625" customWidth="1"/>
    <col min="13059" max="13059" width="22.5703125" customWidth="1"/>
    <col min="13060" max="13060" width="22.85546875" customWidth="1"/>
    <col min="13061" max="13061" width="15.140625" customWidth="1"/>
    <col min="13062" max="13062" width="29.28515625" customWidth="1"/>
    <col min="13314" max="13314" width="46.140625" customWidth="1"/>
    <col min="13315" max="13315" width="22.5703125" customWidth="1"/>
    <col min="13316" max="13316" width="22.85546875" customWidth="1"/>
    <col min="13317" max="13317" width="15.140625" customWidth="1"/>
    <col min="13318" max="13318" width="29.28515625" customWidth="1"/>
    <col min="13570" max="13570" width="46.140625" customWidth="1"/>
    <col min="13571" max="13571" width="22.5703125" customWidth="1"/>
    <col min="13572" max="13572" width="22.85546875" customWidth="1"/>
    <col min="13573" max="13573" width="15.140625" customWidth="1"/>
    <col min="13574" max="13574" width="29.28515625" customWidth="1"/>
    <col min="13826" max="13826" width="46.140625" customWidth="1"/>
    <col min="13827" max="13827" width="22.5703125" customWidth="1"/>
    <col min="13828" max="13828" width="22.85546875" customWidth="1"/>
    <col min="13829" max="13829" width="15.140625" customWidth="1"/>
    <col min="13830" max="13830" width="29.28515625" customWidth="1"/>
    <col min="14082" max="14082" width="46.140625" customWidth="1"/>
    <col min="14083" max="14083" width="22.5703125" customWidth="1"/>
    <col min="14084" max="14084" width="22.85546875" customWidth="1"/>
    <col min="14085" max="14085" width="15.140625" customWidth="1"/>
    <col min="14086" max="14086" width="29.28515625" customWidth="1"/>
    <col min="14338" max="14338" width="46.140625" customWidth="1"/>
    <col min="14339" max="14339" width="22.5703125" customWidth="1"/>
    <col min="14340" max="14340" width="22.85546875" customWidth="1"/>
    <col min="14341" max="14341" width="15.140625" customWidth="1"/>
    <col min="14342" max="14342" width="29.28515625" customWidth="1"/>
    <col min="14594" max="14594" width="46.140625" customWidth="1"/>
    <col min="14595" max="14595" width="22.5703125" customWidth="1"/>
    <col min="14596" max="14596" width="22.85546875" customWidth="1"/>
    <col min="14597" max="14597" width="15.140625" customWidth="1"/>
    <col min="14598" max="14598" width="29.28515625" customWidth="1"/>
    <col min="14850" max="14850" width="46.140625" customWidth="1"/>
    <col min="14851" max="14851" width="22.5703125" customWidth="1"/>
    <col min="14852" max="14852" width="22.85546875" customWidth="1"/>
    <col min="14853" max="14853" width="15.140625" customWidth="1"/>
    <col min="14854" max="14854" width="29.28515625" customWidth="1"/>
    <col min="15106" max="15106" width="46.140625" customWidth="1"/>
    <col min="15107" max="15107" width="22.5703125" customWidth="1"/>
    <col min="15108" max="15108" width="22.85546875" customWidth="1"/>
    <col min="15109" max="15109" width="15.140625" customWidth="1"/>
    <col min="15110" max="15110" width="29.28515625" customWidth="1"/>
    <col min="15362" max="15362" width="46.140625" customWidth="1"/>
    <col min="15363" max="15363" width="22.5703125" customWidth="1"/>
    <col min="15364" max="15364" width="22.85546875" customWidth="1"/>
    <col min="15365" max="15365" width="15.140625" customWidth="1"/>
    <col min="15366" max="15366" width="29.28515625" customWidth="1"/>
    <col min="15618" max="15618" width="46.140625" customWidth="1"/>
    <col min="15619" max="15619" width="22.5703125" customWidth="1"/>
    <col min="15620" max="15620" width="22.85546875" customWidth="1"/>
    <col min="15621" max="15621" width="15.140625" customWidth="1"/>
    <col min="15622" max="15622" width="29.28515625" customWidth="1"/>
    <col min="15874" max="15874" width="46.140625" customWidth="1"/>
    <col min="15875" max="15875" width="22.5703125" customWidth="1"/>
    <col min="15876" max="15876" width="22.85546875" customWidth="1"/>
    <col min="15877" max="15877" width="15.140625" customWidth="1"/>
    <col min="15878" max="15878" width="29.28515625" customWidth="1"/>
    <col min="16130" max="16130" width="46.140625" customWidth="1"/>
    <col min="16131" max="16131" width="22.5703125" customWidth="1"/>
    <col min="16132" max="16132" width="22.85546875" customWidth="1"/>
    <col min="16133" max="16133" width="15.140625" customWidth="1"/>
    <col min="16134" max="16134" width="29.28515625" customWidth="1"/>
  </cols>
  <sheetData>
    <row r="2" spans="1:6" ht="14.45" customHeight="1" x14ac:dyDescent="0.25">
      <c r="B2" s="353" t="s">
        <v>49</v>
      </c>
      <c r="C2" s="353"/>
      <c r="D2" s="353"/>
    </row>
    <row r="3" spans="1:6" ht="14.45" customHeight="1" x14ac:dyDescent="0.25">
      <c r="B3" s="354" t="s">
        <v>50</v>
      </c>
      <c r="C3" s="354"/>
      <c r="D3" s="354"/>
    </row>
    <row r="4" spans="1:6" ht="14.45" customHeight="1" x14ac:dyDescent="0.25">
      <c r="B4" s="354" t="s">
        <v>51</v>
      </c>
      <c r="C4" s="354"/>
      <c r="D4" s="354"/>
    </row>
    <row r="5" spans="1:6" ht="15.75" thickBot="1" x14ac:dyDescent="0.3"/>
    <row r="6" spans="1:6" ht="28.5" customHeight="1" x14ac:dyDescent="0.25">
      <c r="B6" s="236" t="s">
        <v>63</v>
      </c>
      <c r="C6" s="340" t="str">
        <f>IF('Price Calculation'!$F$3=0," ",'Price Calculation'!$F$3)</f>
        <v xml:space="preserve"> </v>
      </c>
      <c r="D6" s="341"/>
    </row>
    <row r="7" spans="1:6" ht="24.95" customHeight="1" x14ac:dyDescent="0.25">
      <c r="B7" s="236" t="s">
        <v>52</v>
      </c>
      <c r="C7" s="342" t="str">
        <f>IF('Price Calculation'!$C$3=0," ",'Price Calculation'!$C$3)</f>
        <v xml:space="preserve"> </v>
      </c>
      <c r="D7" s="343"/>
      <c r="E7" s="15"/>
      <c r="F7" s="16"/>
    </row>
    <row r="8" spans="1:6" ht="25.5" customHeight="1" x14ac:dyDescent="0.25">
      <c r="B8" s="236" t="s">
        <v>69</v>
      </c>
      <c r="C8" s="342" t="str">
        <f>IF('Price Calculation'!$F$4=0," ",'Price Calculation'!$F$4)</f>
        <v xml:space="preserve"> </v>
      </c>
      <c r="D8" s="343"/>
      <c r="E8" s="15"/>
      <c r="F8" s="16"/>
    </row>
    <row r="9" spans="1:6" ht="26.45" customHeight="1" x14ac:dyDescent="0.25">
      <c r="B9" s="237" t="s">
        <v>172</v>
      </c>
      <c r="C9" s="355" t="str">
        <f>IF('Price Calculation'!$F$5=0," ",'Price Calculation'!$F$5)</f>
        <v xml:space="preserve"> </v>
      </c>
      <c r="D9" s="356"/>
      <c r="E9" s="15"/>
      <c r="F9" s="16"/>
    </row>
    <row r="10" spans="1:6" ht="26.45" customHeight="1" x14ac:dyDescent="0.25">
      <c r="B10" s="237" t="s">
        <v>170</v>
      </c>
      <c r="C10" s="349" t="str">
        <f>IF('Price Calculation'!C6=0," ",'Price Calculation'!C6)</f>
        <v xml:space="preserve"> </v>
      </c>
      <c r="D10" s="350"/>
      <c r="E10" s="15"/>
      <c r="F10" s="16"/>
    </row>
    <row r="11" spans="1:6" s="234" customFormat="1" ht="70.5" customHeight="1" thickBot="1" x14ac:dyDescent="0.25">
      <c r="A11" s="230"/>
      <c r="B11" s="235" t="s">
        <v>171</v>
      </c>
      <c r="C11" s="351" t="str">
        <f>IF(C10=" "," ",IF(C10="Metro","Includes areas within the Portland urban growth boundary",
IF(C10="Standard","Includes Benton, Clatsop, Columbia, Deschutes, Hood River, Jackson, Josephine, Lane, Lincoln, Linn, Marion, Polk, Tillamook, Wasco, Yamhill, and parts of Clackamas, Multnomah, &amp; Washington outside the Portland urban growth boundary",
IF(C10="Non-Urban","Includes Baker, Coos, Crook, Curry, Douglas, Gilliam, Grant, Harney, Jefferson, Klamath, Lake, Malheur, Morrow, Sherman, Umatilla, Union, Wallowa, and Wheeler Counties","Includes any Oregon County, or part of an Oregon County outside the Portland urban growth boundary"))))</f>
        <v xml:space="preserve"> </v>
      </c>
      <c r="D11" s="352"/>
      <c r="E11" s="232"/>
      <c r="F11" s="233"/>
    </row>
    <row r="12" spans="1:6" ht="33.6" customHeight="1" x14ac:dyDescent="0.25">
      <c r="B12" s="344" t="s">
        <v>65</v>
      </c>
      <c r="C12" s="345"/>
      <c r="D12" s="345"/>
      <c r="E12" s="3"/>
      <c r="F12" s="3"/>
    </row>
    <row r="13" spans="1:6" ht="34.5" customHeight="1" x14ac:dyDescent="0.25">
      <c r="B13" s="357" t="s">
        <v>82</v>
      </c>
      <c r="C13" s="357"/>
      <c r="D13" s="357"/>
    </row>
    <row r="14" spans="1:6" ht="15.75" thickBot="1" x14ac:dyDescent="0.3">
      <c r="B14" s="100" t="str">
        <f>'kt info'!B23</f>
        <v>Form date: 7/29/2025</v>
      </c>
      <c r="C14" s="34" t="str">
        <f>C7&amp;" "&amp;C8</f>
        <v xml:space="preserve">   </v>
      </c>
      <c r="D14" s="33" t="str">
        <f>C9</f>
        <v xml:space="preserve"> </v>
      </c>
    </row>
    <row r="15" spans="1:6" x14ac:dyDescent="0.25">
      <c r="B15" s="346" t="s">
        <v>42</v>
      </c>
      <c r="C15" s="346" t="s">
        <v>61</v>
      </c>
      <c r="D15" s="346" t="s">
        <v>62</v>
      </c>
    </row>
    <row r="16" spans="1:6" ht="16.5" customHeight="1" thickBot="1" x14ac:dyDescent="0.3">
      <c r="B16" s="347"/>
      <c r="C16" s="348"/>
      <c r="D16" s="347"/>
      <c r="F16" s="17"/>
    </row>
    <row r="17" spans="1:6" x14ac:dyDescent="0.25">
      <c r="A17" s="33">
        <v>1</v>
      </c>
      <c r="B17" s="21" t="str">
        <f>IF('Price Calculation'!B10=0,"",'Price Calculation'!B10)</f>
        <v/>
      </c>
      <c r="C17" s="27" t="str">
        <f>IF('Price Calculation'!B10=0,"",'Price Calculation'!J10)</f>
        <v/>
      </c>
      <c r="D17" s="28" t="str">
        <f>IF('Price Calculation'!B10=0," ",'Price Calculation'!K10)</f>
        <v xml:space="preserve"> </v>
      </c>
      <c r="F17" s="26"/>
    </row>
    <row r="18" spans="1:6" x14ac:dyDescent="0.25">
      <c r="A18" s="33">
        <v>2</v>
      </c>
      <c r="B18" s="22" t="str">
        <f>IF('Price Calculation'!B11=0,"",'Price Calculation'!B11)</f>
        <v/>
      </c>
      <c r="C18" s="29" t="str">
        <f>IF('Price Calculation'!B11=0,"",'Price Calculation'!J11)</f>
        <v/>
      </c>
      <c r="D18" s="30" t="str">
        <f>IF('Price Calculation'!B11=0," ",'Price Calculation'!K11)</f>
        <v xml:space="preserve"> </v>
      </c>
    </row>
    <row r="19" spans="1:6" x14ac:dyDescent="0.25">
      <c r="A19" s="33">
        <v>3</v>
      </c>
      <c r="B19" s="22" t="str">
        <f>IF('Price Calculation'!B12=0,"",'Price Calculation'!B12)</f>
        <v/>
      </c>
      <c r="C19" s="29" t="str">
        <f>IF('Price Calculation'!B12=0,"",'Price Calculation'!J12)</f>
        <v/>
      </c>
      <c r="D19" s="30" t="str">
        <f>IF('Price Calculation'!B12=0," ",'Price Calculation'!K12)</f>
        <v xml:space="preserve"> </v>
      </c>
    </row>
    <row r="20" spans="1:6" x14ac:dyDescent="0.25">
      <c r="A20" s="33">
        <v>4</v>
      </c>
      <c r="B20" s="22" t="str">
        <f>IF('Price Calculation'!B13=0,"",'Price Calculation'!B13)</f>
        <v/>
      </c>
      <c r="C20" s="29" t="str">
        <f>IF('Price Calculation'!B13=0,"",'Price Calculation'!J13)</f>
        <v/>
      </c>
      <c r="D20" s="30" t="str">
        <f>IF('Price Calculation'!B13=0," ",'Price Calculation'!K13)</f>
        <v xml:space="preserve"> </v>
      </c>
      <c r="F20" s="18"/>
    </row>
    <row r="21" spans="1:6" ht="15.75" thickBot="1" x14ac:dyDescent="0.3">
      <c r="A21" s="33">
        <v>5</v>
      </c>
      <c r="B21" s="23" t="str">
        <f>IF('Price Calculation'!B14=0,"",'Price Calculation'!B14)</f>
        <v/>
      </c>
      <c r="C21" s="31" t="str">
        <f>IF('Price Calculation'!B14=0,"",'Price Calculation'!J14)</f>
        <v/>
      </c>
      <c r="D21" s="32" t="str">
        <f>IF('Price Calculation'!B14=0," ",'Price Calculation'!K14)</f>
        <v xml:space="preserve"> </v>
      </c>
    </row>
    <row r="22" spans="1:6" x14ac:dyDescent="0.25">
      <c r="A22" s="33">
        <v>6</v>
      </c>
      <c r="B22" s="21" t="str">
        <f>IF('Price Calculation'!B15=0,"",'Price Calculation'!B15)</f>
        <v/>
      </c>
      <c r="C22" s="27" t="str">
        <f>IF('Price Calculation'!B15=0,"",'Price Calculation'!J15)</f>
        <v/>
      </c>
      <c r="D22" s="28" t="str">
        <f>IF('Price Calculation'!B15=0," ",'Price Calculation'!K15)</f>
        <v xml:space="preserve"> </v>
      </c>
    </row>
    <row r="23" spans="1:6" x14ac:dyDescent="0.25">
      <c r="A23" s="33">
        <v>7</v>
      </c>
      <c r="B23" s="22" t="str">
        <f>IF('Price Calculation'!B16=0,"",'Price Calculation'!B16)</f>
        <v/>
      </c>
      <c r="C23" s="29" t="str">
        <f>IF('Price Calculation'!B16=0,"",'Price Calculation'!J16)</f>
        <v/>
      </c>
      <c r="D23" s="30" t="str">
        <f>IF('Price Calculation'!B16=0," ",'Price Calculation'!K16)</f>
        <v xml:space="preserve"> </v>
      </c>
    </row>
    <row r="24" spans="1:6" x14ac:dyDescent="0.25">
      <c r="A24" s="33">
        <v>8</v>
      </c>
      <c r="B24" s="22" t="str">
        <f>IF('Price Calculation'!B17=0,"",'Price Calculation'!B17)</f>
        <v/>
      </c>
      <c r="C24" s="29" t="str">
        <f>IF('Price Calculation'!B17=0,"",'Price Calculation'!J17)</f>
        <v/>
      </c>
      <c r="D24" s="30" t="str">
        <f>IF('Price Calculation'!B17=0," ",'Price Calculation'!K17)</f>
        <v xml:space="preserve"> </v>
      </c>
    </row>
    <row r="25" spans="1:6" x14ac:dyDescent="0.25">
      <c r="A25" s="33">
        <v>9</v>
      </c>
      <c r="B25" s="22" t="str">
        <f>IF('Price Calculation'!B18=0,"",'Price Calculation'!B18)</f>
        <v/>
      </c>
      <c r="C25" s="29" t="str">
        <f>IF('Price Calculation'!B18=0,"",'Price Calculation'!J18)</f>
        <v/>
      </c>
      <c r="D25" s="30" t="str">
        <f>IF('Price Calculation'!B18=0," ",'Price Calculation'!K18)</f>
        <v xml:space="preserve"> </v>
      </c>
    </row>
    <row r="26" spans="1:6" ht="15.75" thickBot="1" x14ac:dyDescent="0.3">
      <c r="A26" s="33">
        <v>10</v>
      </c>
      <c r="B26" s="23" t="str">
        <f>IF('Price Calculation'!B19=0,"",'Price Calculation'!B19)</f>
        <v/>
      </c>
      <c r="C26" s="31" t="str">
        <f>IF('Price Calculation'!B19=0,"",'Price Calculation'!J19)</f>
        <v/>
      </c>
      <c r="D26" s="32" t="str">
        <f>IF('Price Calculation'!B19=0," ",'Price Calculation'!K19)</f>
        <v xml:space="preserve"> </v>
      </c>
    </row>
    <row r="28" spans="1:6" x14ac:dyDescent="0.25">
      <c r="B28" s="337" t="s">
        <v>53</v>
      </c>
      <c r="C28" s="338"/>
      <c r="D28" s="19"/>
    </row>
    <row r="29" spans="1:6" x14ac:dyDescent="0.25">
      <c r="B29" t="s">
        <v>54</v>
      </c>
      <c r="C29" s="1"/>
      <c r="D29" s="14" t="s">
        <v>55</v>
      </c>
    </row>
    <row r="31" spans="1:6" x14ac:dyDescent="0.25">
      <c r="B31" s="337"/>
      <c r="C31" s="338"/>
      <c r="D31" s="19"/>
    </row>
    <row r="32" spans="1:6" x14ac:dyDescent="0.25">
      <c r="B32" s="14" t="s">
        <v>56</v>
      </c>
      <c r="D32" s="14" t="s">
        <v>57</v>
      </c>
    </row>
    <row r="34" spans="2:4" x14ac:dyDescent="0.25">
      <c r="B34" s="337"/>
      <c r="C34" s="338"/>
      <c r="D34" s="19"/>
    </row>
    <row r="35" spans="2:4" x14ac:dyDescent="0.25">
      <c r="B35" s="14" t="s">
        <v>58</v>
      </c>
      <c r="D35" s="14" t="s">
        <v>55</v>
      </c>
    </row>
    <row r="37" spans="2:4" x14ac:dyDescent="0.25">
      <c r="B37" s="337"/>
      <c r="C37" s="338"/>
      <c r="D37" s="19"/>
    </row>
    <row r="38" spans="2:4" x14ac:dyDescent="0.25">
      <c r="B38" s="14" t="s">
        <v>56</v>
      </c>
      <c r="D38" s="14" t="s">
        <v>57</v>
      </c>
    </row>
    <row r="39" spans="2:4" x14ac:dyDescent="0.25">
      <c r="B39" s="339" t="s">
        <v>59</v>
      </c>
      <c r="C39" s="339"/>
      <c r="D39" s="339"/>
    </row>
    <row r="40" spans="2:4" x14ac:dyDescent="0.25">
      <c r="B40" s="339"/>
      <c r="C40" s="339"/>
      <c r="D40" s="339"/>
    </row>
    <row r="41" spans="2:4" x14ac:dyDescent="0.25">
      <c r="B41" s="246"/>
      <c r="C41" s="246"/>
      <c r="D41" s="246"/>
    </row>
    <row r="43" spans="2:4" x14ac:dyDescent="0.25">
      <c r="B43" s="337"/>
      <c r="C43" s="338"/>
      <c r="D43" s="19"/>
    </row>
    <row r="44" spans="2:4" x14ac:dyDescent="0.25">
      <c r="B44" s="14" t="s">
        <v>60</v>
      </c>
      <c r="D44" s="14" t="s">
        <v>55</v>
      </c>
    </row>
    <row r="45" spans="2:4" x14ac:dyDescent="0.25">
      <c r="B45" s="11" t="str">
        <f>'Price Calculation'!B7</f>
        <v>Form date: 7/29/2025</v>
      </c>
    </row>
  </sheetData>
  <sheetProtection algorithmName="SHA-512" hashValue="br39x16Ld1/J/8wILifLjAXPqhfuFyli91yKNQFHP0X7S0f5nq+lNUHf6PNOuHJnpNb9MvzI6fouk1ERXOC2Zw==" saltValue="6N5HwybwiRNbHhfH7ByboQ==" spinCount="100000" sheet="1" objects="1" scenarios="1"/>
  <mergeCells count="20">
    <mergeCell ref="B2:D2"/>
    <mergeCell ref="B4:D4"/>
    <mergeCell ref="B3:D3"/>
    <mergeCell ref="C9:D9"/>
    <mergeCell ref="B13:D13"/>
    <mergeCell ref="B34:C34"/>
    <mergeCell ref="B37:C37"/>
    <mergeCell ref="B39:D41"/>
    <mergeCell ref="B43:C43"/>
    <mergeCell ref="C6:D6"/>
    <mergeCell ref="C7:D7"/>
    <mergeCell ref="C8:D8"/>
    <mergeCell ref="B12:D12"/>
    <mergeCell ref="B15:B16"/>
    <mergeCell ref="C15:C16"/>
    <mergeCell ref="D15:D16"/>
    <mergeCell ref="B28:C28"/>
    <mergeCell ref="B31:C31"/>
    <mergeCell ref="C10:D10"/>
    <mergeCell ref="C11:D11"/>
  </mergeCells>
  <printOptions horizontalCentered="1"/>
  <pageMargins left="0.25" right="0.25" top="0.75" bottom="0.75" header="0.3" footer="0.3"/>
  <pageSetup scale="95" fitToHeight="2" orientation="portrait" r:id="rId1"/>
  <headerFooter differentFirst="1">
    <oddFooter>&amp;L&amp;D&amp;COregon Forward Price Approval Form&amp;R&amp;P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99ED4-C50E-41CB-A21A-986C737AD53F}">
  <sheetPr>
    <pageSetUpPr fitToPage="1"/>
  </sheetPr>
  <dimension ref="A2:F65"/>
  <sheetViews>
    <sheetView showGridLines="0" workbookViewId="0">
      <selection activeCell="B3" sqref="B3:D3"/>
    </sheetView>
  </sheetViews>
  <sheetFormatPr defaultRowHeight="15" x14ac:dyDescent="0.25"/>
  <cols>
    <col min="1" max="1" width="7.85546875" customWidth="1"/>
    <col min="2" max="2" width="59.42578125" customWidth="1"/>
    <col min="3" max="3" width="22.5703125" customWidth="1"/>
    <col min="4" max="4" width="22.85546875" customWidth="1"/>
    <col min="5" max="5" width="7.140625" customWidth="1"/>
    <col min="6" max="6" width="29.28515625" customWidth="1"/>
    <col min="258" max="258" width="46.140625" customWidth="1"/>
    <col min="259" max="259" width="22.5703125" customWidth="1"/>
    <col min="260" max="260" width="22.85546875" customWidth="1"/>
    <col min="261" max="261" width="15.140625" customWidth="1"/>
    <col min="262" max="262" width="29.28515625" customWidth="1"/>
    <col min="514" max="514" width="46.140625" customWidth="1"/>
    <col min="515" max="515" width="22.5703125" customWidth="1"/>
    <col min="516" max="516" width="22.85546875" customWidth="1"/>
    <col min="517" max="517" width="15.140625" customWidth="1"/>
    <col min="518" max="518" width="29.28515625" customWidth="1"/>
    <col min="770" max="770" width="46.140625" customWidth="1"/>
    <col min="771" max="771" width="22.5703125" customWidth="1"/>
    <col min="772" max="772" width="22.85546875" customWidth="1"/>
    <col min="773" max="773" width="15.140625" customWidth="1"/>
    <col min="774" max="774" width="29.28515625" customWidth="1"/>
    <col min="1026" max="1026" width="46.140625" customWidth="1"/>
    <col min="1027" max="1027" width="22.5703125" customWidth="1"/>
    <col min="1028" max="1028" width="22.85546875" customWidth="1"/>
    <col min="1029" max="1029" width="15.140625" customWidth="1"/>
    <col min="1030" max="1030" width="29.28515625" customWidth="1"/>
    <col min="1282" max="1282" width="46.140625" customWidth="1"/>
    <col min="1283" max="1283" width="22.5703125" customWidth="1"/>
    <col min="1284" max="1284" width="22.85546875" customWidth="1"/>
    <col min="1285" max="1285" width="15.140625" customWidth="1"/>
    <col min="1286" max="1286" width="29.28515625" customWidth="1"/>
    <col min="1538" max="1538" width="46.140625" customWidth="1"/>
    <col min="1539" max="1539" width="22.5703125" customWidth="1"/>
    <col min="1540" max="1540" width="22.85546875" customWidth="1"/>
    <col min="1541" max="1541" width="15.140625" customWidth="1"/>
    <col min="1542" max="1542" width="29.28515625" customWidth="1"/>
    <col min="1794" max="1794" width="46.140625" customWidth="1"/>
    <col min="1795" max="1795" width="22.5703125" customWidth="1"/>
    <col min="1796" max="1796" width="22.85546875" customWidth="1"/>
    <col min="1797" max="1797" width="15.140625" customWidth="1"/>
    <col min="1798" max="1798" width="29.28515625" customWidth="1"/>
    <col min="2050" max="2050" width="46.140625" customWidth="1"/>
    <col min="2051" max="2051" width="22.5703125" customWidth="1"/>
    <col min="2052" max="2052" width="22.85546875" customWidth="1"/>
    <col min="2053" max="2053" width="15.140625" customWidth="1"/>
    <col min="2054" max="2054" width="29.28515625" customWidth="1"/>
    <col min="2306" max="2306" width="46.140625" customWidth="1"/>
    <col min="2307" max="2307" width="22.5703125" customWidth="1"/>
    <col min="2308" max="2308" width="22.85546875" customWidth="1"/>
    <col min="2309" max="2309" width="15.140625" customWidth="1"/>
    <col min="2310" max="2310" width="29.28515625" customWidth="1"/>
    <col min="2562" max="2562" width="46.140625" customWidth="1"/>
    <col min="2563" max="2563" width="22.5703125" customWidth="1"/>
    <col min="2564" max="2564" width="22.85546875" customWidth="1"/>
    <col min="2565" max="2565" width="15.140625" customWidth="1"/>
    <col min="2566" max="2566" width="29.28515625" customWidth="1"/>
    <col min="2818" max="2818" width="46.140625" customWidth="1"/>
    <col min="2819" max="2819" width="22.5703125" customWidth="1"/>
    <col min="2820" max="2820" width="22.85546875" customWidth="1"/>
    <col min="2821" max="2821" width="15.140625" customWidth="1"/>
    <col min="2822" max="2822" width="29.28515625" customWidth="1"/>
    <col min="3074" max="3074" width="46.140625" customWidth="1"/>
    <col min="3075" max="3075" width="22.5703125" customWidth="1"/>
    <col min="3076" max="3076" width="22.85546875" customWidth="1"/>
    <col min="3077" max="3077" width="15.140625" customWidth="1"/>
    <col min="3078" max="3078" width="29.28515625" customWidth="1"/>
    <col min="3330" max="3330" width="46.140625" customWidth="1"/>
    <col min="3331" max="3331" width="22.5703125" customWidth="1"/>
    <col min="3332" max="3332" width="22.85546875" customWidth="1"/>
    <col min="3333" max="3333" width="15.140625" customWidth="1"/>
    <col min="3334" max="3334" width="29.28515625" customWidth="1"/>
    <col min="3586" max="3586" width="46.140625" customWidth="1"/>
    <col min="3587" max="3587" width="22.5703125" customWidth="1"/>
    <col min="3588" max="3588" width="22.85546875" customWidth="1"/>
    <col min="3589" max="3589" width="15.140625" customWidth="1"/>
    <col min="3590" max="3590" width="29.28515625" customWidth="1"/>
    <col min="3842" max="3842" width="46.140625" customWidth="1"/>
    <col min="3843" max="3843" width="22.5703125" customWidth="1"/>
    <col min="3844" max="3844" width="22.85546875" customWidth="1"/>
    <col min="3845" max="3845" width="15.140625" customWidth="1"/>
    <col min="3846" max="3846" width="29.28515625" customWidth="1"/>
    <col min="4098" max="4098" width="46.140625" customWidth="1"/>
    <col min="4099" max="4099" width="22.5703125" customWidth="1"/>
    <col min="4100" max="4100" width="22.85546875" customWidth="1"/>
    <col min="4101" max="4101" width="15.140625" customWidth="1"/>
    <col min="4102" max="4102" width="29.28515625" customWidth="1"/>
    <col min="4354" max="4354" width="46.140625" customWidth="1"/>
    <col min="4355" max="4355" width="22.5703125" customWidth="1"/>
    <col min="4356" max="4356" width="22.85546875" customWidth="1"/>
    <col min="4357" max="4357" width="15.140625" customWidth="1"/>
    <col min="4358" max="4358" width="29.28515625" customWidth="1"/>
    <col min="4610" max="4610" width="46.140625" customWidth="1"/>
    <col min="4611" max="4611" width="22.5703125" customWidth="1"/>
    <col min="4612" max="4612" width="22.85546875" customWidth="1"/>
    <col min="4613" max="4613" width="15.140625" customWidth="1"/>
    <col min="4614" max="4614" width="29.28515625" customWidth="1"/>
    <col min="4866" max="4866" width="46.140625" customWidth="1"/>
    <col min="4867" max="4867" width="22.5703125" customWidth="1"/>
    <col min="4868" max="4868" width="22.85546875" customWidth="1"/>
    <col min="4869" max="4869" width="15.140625" customWidth="1"/>
    <col min="4870" max="4870" width="29.28515625" customWidth="1"/>
    <col min="5122" max="5122" width="46.140625" customWidth="1"/>
    <col min="5123" max="5123" width="22.5703125" customWidth="1"/>
    <col min="5124" max="5124" width="22.85546875" customWidth="1"/>
    <col min="5125" max="5125" width="15.140625" customWidth="1"/>
    <col min="5126" max="5126" width="29.28515625" customWidth="1"/>
    <col min="5378" max="5378" width="46.140625" customWidth="1"/>
    <col min="5379" max="5379" width="22.5703125" customWidth="1"/>
    <col min="5380" max="5380" width="22.85546875" customWidth="1"/>
    <col min="5381" max="5381" width="15.140625" customWidth="1"/>
    <col min="5382" max="5382" width="29.28515625" customWidth="1"/>
    <col min="5634" max="5634" width="46.140625" customWidth="1"/>
    <col min="5635" max="5635" width="22.5703125" customWidth="1"/>
    <col min="5636" max="5636" width="22.85546875" customWidth="1"/>
    <col min="5637" max="5637" width="15.140625" customWidth="1"/>
    <col min="5638" max="5638" width="29.28515625" customWidth="1"/>
    <col min="5890" max="5890" width="46.140625" customWidth="1"/>
    <col min="5891" max="5891" width="22.5703125" customWidth="1"/>
    <col min="5892" max="5892" width="22.85546875" customWidth="1"/>
    <col min="5893" max="5893" width="15.140625" customWidth="1"/>
    <col min="5894" max="5894" width="29.28515625" customWidth="1"/>
    <col min="6146" max="6146" width="46.140625" customWidth="1"/>
    <col min="6147" max="6147" width="22.5703125" customWidth="1"/>
    <col min="6148" max="6148" width="22.85546875" customWidth="1"/>
    <col min="6149" max="6149" width="15.140625" customWidth="1"/>
    <col min="6150" max="6150" width="29.28515625" customWidth="1"/>
    <col min="6402" max="6402" width="46.140625" customWidth="1"/>
    <col min="6403" max="6403" width="22.5703125" customWidth="1"/>
    <col min="6404" max="6404" width="22.85546875" customWidth="1"/>
    <col min="6405" max="6405" width="15.140625" customWidth="1"/>
    <col min="6406" max="6406" width="29.28515625" customWidth="1"/>
    <col min="6658" max="6658" width="46.140625" customWidth="1"/>
    <col min="6659" max="6659" width="22.5703125" customWidth="1"/>
    <col min="6660" max="6660" width="22.85546875" customWidth="1"/>
    <col min="6661" max="6661" width="15.140625" customWidth="1"/>
    <col min="6662" max="6662" width="29.28515625" customWidth="1"/>
    <col min="6914" max="6914" width="46.140625" customWidth="1"/>
    <col min="6915" max="6915" width="22.5703125" customWidth="1"/>
    <col min="6916" max="6916" width="22.85546875" customWidth="1"/>
    <col min="6917" max="6917" width="15.140625" customWidth="1"/>
    <col min="6918" max="6918" width="29.28515625" customWidth="1"/>
    <col min="7170" max="7170" width="46.140625" customWidth="1"/>
    <col min="7171" max="7171" width="22.5703125" customWidth="1"/>
    <col min="7172" max="7172" width="22.85546875" customWidth="1"/>
    <col min="7173" max="7173" width="15.140625" customWidth="1"/>
    <col min="7174" max="7174" width="29.28515625" customWidth="1"/>
    <col min="7426" max="7426" width="46.140625" customWidth="1"/>
    <col min="7427" max="7427" width="22.5703125" customWidth="1"/>
    <col min="7428" max="7428" width="22.85546875" customWidth="1"/>
    <col min="7429" max="7429" width="15.140625" customWidth="1"/>
    <col min="7430" max="7430" width="29.28515625" customWidth="1"/>
    <col min="7682" max="7682" width="46.140625" customWidth="1"/>
    <col min="7683" max="7683" width="22.5703125" customWidth="1"/>
    <col min="7684" max="7684" width="22.85546875" customWidth="1"/>
    <col min="7685" max="7685" width="15.140625" customWidth="1"/>
    <col min="7686" max="7686" width="29.28515625" customWidth="1"/>
    <col min="7938" max="7938" width="46.140625" customWidth="1"/>
    <col min="7939" max="7939" width="22.5703125" customWidth="1"/>
    <col min="7940" max="7940" width="22.85546875" customWidth="1"/>
    <col min="7941" max="7941" width="15.140625" customWidth="1"/>
    <col min="7942" max="7942" width="29.28515625" customWidth="1"/>
    <col min="8194" max="8194" width="46.140625" customWidth="1"/>
    <col min="8195" max="8195" width="22.5703125" customWidth="1"/>
    <col min="8196" max="8196" width="22.85546875" customWidth="1"/>
    <col min="8197" max="8197" width="15.140625" customWidth="1"/>
    <col min="8198" max="8198" width="29.28515625" customWidth="1"/>
    <col min="8450" max="8450" width="46.140625" customWidth="1"/>
    <col min="8451" max="8451" width="22.5703125" customWidth="1"/>
    <col min="8452" max="8452" width="22.85546875" customWidth="1"/>
    <col min="8453" max="8453" width="15.140625" customWidth="1"/>
    <col min="8454" max="8454" width="29.28515625" customWidth="1"/>
    <col min="8706" max="8706" width="46.140625" customWidth="1"/>
    <col min="8707" max="8707" width="22.5703125" customWidth="1"/>
    <col min="8708" max="8708" width="22.85546875" customWidth="1"/>
    <col min="8709" max="8709" width="15.140625" customWidth="1"/>
    <col min="8710" max="8710" width="29.28515625" customWidth="1"/>
    <col min="8962" max="8962" width="46.140625" customWidth="1"/>
    <col min="8963" max="8963" width="22.5703125" customWidth="1"/>
    <col min="8964" max="8964" width="22.85546875" customWidth="1"/>
    <col min="8965" max="8965" width="15.140625" customWidth="1"/>
    <col min="8966" max="8966" width="29.28515625" customWidth="1"/>
    <col min="9218" max="9218" width="46.140625" customWidth="1"/>
    <col min="9219" max="9219" width="22.5703125" customWidth="1"/>
    <col min="9220" max="9220" width="22.85546875" customWidth="1"/>
    <col min="9221" max="9221" width="15.140625" customWidth="1"/>
    <col min="9222" max="9222" width="29.28515625" customWidth="1"/>
    <col min="9474" max="9474" width="46.140625" customWidth="1"/>
    <col min="9475" max="9475" width="22.5703125" customWidth="1"/>
    <col min="9476" max="9476" width="22.85546875" customWidth="1"/>
    <col min="9477" max="9477" width="15.140625" customWidth="1"/>
    <col min="9478" max="9478" width="29.28515625" customWidth="1"/>
    <col min="9730" max="9730" width="46.140625" customWidth="1"/>
    <col min="9731" max="9731" width="22.5703125" customWidth="1"/>
    <col min="9732" max="9732" width="22.85546875" customWidth="1"/>
    <col min="9733" max="9733" width="15.140625" customWidth="1"/>
    <col min="9734" max="9734" width="29.28515625" customWidth="1"/>
    <col min="9986" max="9986" width="46.140625" customWidth="1"/>
    <col min="9987" max="9987" width="22.5703125" customWidth="1"/>
    <col min="9988" max="9988" width="22.85546875" customWidth="1"/>
    <col min="9989" max="9989" width="15.140625" customWidth="1"/>
    <col min="9990" max="9990" width="29.28515625" customWidth="1"/>
    <col min="10242" max="10242" width="46.140625" customWidth="1"/>
    <col min="10243" max="10243" width="22.5703125" customWidth="1"/>
    <col min="10244" max="10244" width="22.85546875" customWidth="1"/>
    <col min="10245" max="10245" width="15.140625" customWidth="1"/>
    <col min="10246" max="10246" width="29.28515625" customWidth="1"/>
    <col min="10498" max="10498" width="46.140625" customWidth="1"/>
    <col min="10499" max="10499" width="22.5703125" customWidth="1"/>
    <col min="10500" max="10500" width="22.85546875" customWidth="1"/>
    <col min="10501" max="10501" width="15.140625" customWidth="1"/>
    <col min="10502" max="10502" width="29.28515625" customWidth="1"/>
    <col min="10754" max="10754" width="46.140625" customWidth="1"/>
    <col min="10755" max="10755" width="22.5703125" customWidth="1"/>
    <col min="10756" max="10756" width="22.85546875" customWidth="1"/>
    <col min="10757" max="10757" width="15.140625" customWidth="1"/>
    <col min="10758" max="10758" width="29.28515625" customWidth="1"/>
    <col min="11010" max="11010" width="46.140625" customWidth="1"/>
    <col min="11011" max="11011" width="22.5703125" customWidth="1"/>
    <col min="11012" max="11012" width="22.85546875" customWidth="1"/>
    <col min="11013" max="11013" width="15.140625" customWidth="1"/>
    <col min="11014" max="11014" width="29.28515625" customWidth="1"/>
    <col min="11266" max="11266" width="46.140625" customWidth="1"/>
    <col min="11267" max="11267" width="22.5703125" customWidth="1"/>
    <col min="11268" max="11268" width="22.85546875" customWidth="1"/>
    <col min="11269" max="11269" width="15.140625" customWidth="1"/>
    <col min="11270" max="11270" width="29.28515625" customWidth="1"/>
    <col min="11522" max="11522" width="46.140625" customWidth="1"/>
    <col min="11523" max="11523" width="22.5703125" customWidth="1"/>
    <col min="11524" max="11524" width="22.85546875" customWidth="1"/>
    <col min="11525" max="11525" width="15.140625" customWidth="1"/>
    <col min="11526" max="11526" width="29.28515625" customWidth="1"/>
    <col min="11778" max="11778" width="46.140625" customWidth="1"/>
    <col min="11779" max="11779" width="22.5703125" customWidth="1"/>
    <col min="11780" max="11780" width="22.85546875" customWidth="1"/>
    <col min="11781" max="11781" width="15.140625" customWidth="1"/>
    <col min="11782" max="11782" width="29.28515625" customWidth="1"/>
    <col min="12034" max="12034" width="46.140625" customWidth="1"/>
    <col min="12035" max="12035" width="22.5703125" customWidth="1"/>
    <col min="12036" max="12036" width="22.85546875" customWidth="1"/>
    <col min="12037" max="12037" width="15.140625" customWidth="1"/>
    <col min="12038" max="12038" width="29.28515625" customWidth="1"/>
    <col min="12290" max="12290" width="46.140625" customWidth="1"/>
    <col min="12291" max="12291" width="22.5703125" customWidth="1"/>
    <col min="12292" max="12292" width="22.85546875" customWidth="1"/>
    <col min="12293" max="12293" width="15.140625" customWidth="1"/>
    <col min="12294" max="12294" width="29.28515625" customWidth="1"/>
    <col min="12546" max="12546" width="46.140625" customWidth="1"/>
    <col min="12547" max="12547" width="22.5703125" customWidth="1"/>
    <col min="12548" max="12548" width="22.85546875" customWidth="1"/>
    <col min="12549" max="12549" width="15.140625" customWidth="1"/>
    <col min="12550" max="12550" width="29.28515625" customWidth="1"/>
    <col min="12802" max="12802" width="46.140625" customWidth="1"/>
    <col min="12803" max="12803" width="22.5703125" customWidth="1"/>
    <col min="12804" max="12804" width="22.85546875" customWidth="1"/>
    <col min="12805" max="12805" width="15.140625" customWidth="1"/>
    <col min="12806" max="12806" width="29.28515625" customWidth="1"/>
    <col min="13058" max="13058" width="46.140625" customWidth="1"/>
    <col min="13059" max="13059" width="22.5703125" customWidth="1"/>
    <col min="13060" max="13060" width="22.85546875" customWidth="1"/>
    <col min="13061" max="13061" width="15.140625" customWidth="1"/>
    <col min="13062" max="13062" width="29.28515625" customWidth="1"/>
    <col min="13314" max="13314" width="46.140625" customWidth="1"/>
    <col min="13315" max="13315" width="22.5703125" customWidth="1"/>
    <col min="13316" max="13316" width="22.85546875" customWidth="1"/>
    <col min="13317" max="13317" width="15.140625" customWidth="1"/>
    <col min="13318" max="13318" width="29.28515625" customWidth="1"/>
    <col min="13570" max="13570" width="46.140625" customWidth="1"/>
    <col min="13571" max="13571" width="22.5703125" customWidth="1"/>
    <col min="13572" max="13572" width="22.85546875" customWidth="1"/>
    <col min="13573" max="13573" width="15.140625" customWidth="1"/>
    <col min="13574" max="13574" width="29.28515625" customWidth="1"/>
    <col min="13826" max="13826" width="46.140625" customWidth="1"/>
    <col min="13827" max="13827" width="22.5703125" customWidth="1"/>
    <col min="13828" max="13828" width="22.85546875" customWidth="1"/>
    <col min="13829" max="13829" width="15.140625" customWidth="1"/>
    <col min="13830" max="13830" width="29.28515625" customWidth="1"/>
    <col min="14082" max="14082" width="46.140625" customWidth="1"/>
    <col min="14083" max="14083" width="22.5703125" customWidth="1"/>
    <col min="14084" max="14084" width="22.85546875" customWidth="1"/>
    <col min="14085" max="14085" width="15.140625" customWidth="1"/>
    <col min="14086" max="14086" width="29.28515625" customWidth="1"/>
    <col min="14338" max="14338" width="46.140625" customWidth="1"/>
    <col min="14339" max="14339" width="22.5703125" customWidth="1"/>
    <col min="14340" max="14340" width="22.85546875" customWidth="1"/>
    <col min="14341" max="14341" width="15.140625" customWidth="1"/>
    <col min="14342" max="14342" width="29.28515625" customWidth="1"/>
    <col min="14594" max="14594" width="46.140625" customWidth="1"/>
    <col min="14595" max="14595" width="22.5703125" customWidth="1"/>
    <col min="14596" max="14596" width="22.85546875" customWidth="1"/>
    <col min="14597" max="14597" width="15.140625" customWidth="1"/>
    <col min="14598" max="14598" width="29.28515625" customWidth="1"/>
    <col min="14850" max="14850" width="46.140625" customWidth="1"/>
    <col min="14851" max="14851" width="22.5703125" customWidth="1"/>
    <col min="14852" max="14852" width="22.85546875" customWidth="1"/>
    <col min="14853" max="14853" width="15.140625" customWidth="1"/>
    <col min="14854" max="14854" width="29.28515625" customWidth="1"/>
    <col min="15106" max="15106" width="46.140625" customWidth="1"/>
    <col min="15107" max="15107" width="22.5703125" customWidth="1"/>
    <col min="15108" max="15108" width="22.85546875" customWidth="1"/>
    <col min="15109" max="15109" width="15.140625" customWidth="1"/>
    <col min="15110" max="15110" width="29.28515625" customWidth="1"/>
    <col min="15362" max="15362" width="46.140625" customWidth="1"/>
    <col min="15363" max="15363" width="22.5703125" customWidth="1"/>
    <col min="15364" max="15364" width="22.85546875" customWidth="1"/>
    <col min="15365" max="15365" width="15.140625" customWidth="1"/>
    <col min="15366" max="15366" width="29.28515625" customWidth="1"/>
    <col min="15618" max="15618" width="46.140625" customWidth="1"/>
    <col min="15619" max="15619" width="22.5703125" customWidth="1"/>
    <col min="15620" max="15620" width="22.85546875" customWidth="1"/>
    <col min="15621" max="15621" width="15.140625" customWidth="1"/>
    <col min="15622" max="15622" width="29.28515625" customWidth="1"/>
    <col min="15874" max="15874" width="46.140625" customWidth="1"/>
    <col min="15875" max="15875" width="22.5703125" customWidth="1"/>
    <col min="15876" max="15876" width="22.85546875" customWidth="1"/>
    <col min="15877" max="15877" width="15.140625" customWidth="1"/>
    <col min="15878" max="15878" width="29.28515625" customWidth="1"/>
    <col min="16130" max="16130" width="46.140625" customWidth="1"/>
    <col min="16131" max="16131" width="22.5703125" customWidth="1"/>
    <col min="16132" max="16132" width="22.85546875" customWidth="1"/>
    <col min="16133" max="16133" width="15.140625" customWidth="1"/>
    <col min="16134" max="16134" width="29.28515625" customWidth="1"/>
  </cols>
  <sheetData>
    <row r="2" spans="2:6" ht="14.45" customHeight="1" x14ac:dyDescent="0.25">
      <c r="B2" s="353" t="s">
        <v>49</v>
      </c>
      <c r="C2" s="353"/>
      <c r="D2" s="353"/>
    </row>
    <row r="3" spans="2:6" ht="14.45" customHeight="1" x14ac:dyDescent="0.25">
      <c r="B3" s="354" t="s">
        <v>50</v>
      </c>
      <c r="C3" s="354"/>
      <c r="D3" s="354"/>
    </row>
    <row r="4" spans="2:6" ht="14.45" customHeight="1" x14ac:dyDescent="0.25">
      <c r="B4" s="354" t="s">
        <v>51</v>
      </c>
      <c r="C4" s="354"/>
      <c r="D4" s="354"/>
    </row>
    <row r="5" spans="2:6" ht="15.75" thickBot="1" x14ac:dyDescent="0.3"/>
    <row r="6" spans="2:6" ht="28.5" customHeight="1" x14ac:dyDescent="0.25">
      <c r="B6" s="20" t="s">
        <v>63</v>
      </c>
      <c r="C6" s="340" t="str">
        <f>IF('Price Calculation'!$F$3=0," ",'Price Calculation'!$F$3)</f>
        <v xml:space="preserve"> </v>
      </c>
      <c r="D6" s="341"/>
    </row>
    <row r="7" spans="2:6" ht="24.95" customHeight="1" x14ac:dyDescent="0.25">
      <c r="B7" s="20" t="s">
        <v>52</v>
      </c>
      <c r="C7" s="342" t="str">
        <f>IF('Price Calculation'!$C$3=0," ",'Price Calculation'!$C$3)</f>
        <v xml:space="preserve"> </v>
      </c>
      <c r="D7" s="343"/>
      <c r="E7" s="15"/>
      <c r="F7" s="16"/>
    </row>
    <row r="8" spans="2:6" ht="25.5" customHeight="1" x14ac:dyDescent="0.25">
      <c r="B8" s="20" t="s">
        <v>69</v>
      </c>
      <c r="C8" s="342" t="str">
        <f>IF('Price Calculation'!$F$4=0," ",'Price Calculation'!$F$4)</f>
        <v xml:space="preserve"> </v>
      </c>
      <c r="D8" s="343"/>
      <c r="E8" s="15"/>
      <c r="F8" s="16"/>
    </row>
    <row r="9" spans="2:6" ht="26.45" customHeight="1" x14ac:dyDescent="0.25">
      <c r="B9" s="24" t="s">
        <v>66</v>
      </c>
      <c r="C9" s="355" t="str">
        <f>IF('Price Calculation'!$F$5=0," ",'Price Calculation'!$F$5)</f>
        <v xml:space="preserve"> </v>
      </c>
      <c r="D9" s="356"/>
      <c r="E9" s="15"/>
      <c r="F9" s="16"/>
    </row>
    <row r="10" spans="2:6" ht="26.45" customHeight="1" x14ac:dyDescent="0.25">
      <c r="B10" s="24" t="s">
        <v>170</v>
      </c>
      <c r="C10" s="349" t="str">
        <f>IF('Price Calculation'!C6=0," ",'Price Calculation'!C6)</f>
        <v xml:space="preserve"> </v>
      </c>
      <c r="D10" s="350"/>
      <c r="E10" s="15"/>
      <c r="F10" s="16"/>
    </row>
    <row r="11" spans="2:6" s="234" customFormat="1" ht="70.5" customHeight="1" thickBot="1" x14ac:dyDescent="0.25">
      <c r="B11" s="231" t="s">
        <v>171</v>
      </c>
      <c r="C11" s="358" t="str">
        <f>IF(C10=" "," ",IF(C10="Metro","Includes areas within the Portland urban growth boundary",
IF(C10="Standard","Includes Benton, Clatsop, Columbia, Deschutes, Hood River, Jackson, Josephine, Lane, Lincoln, Linn, Marion, Polk, Tillamook, Wasco, Yamhill, and parts of Clackamas, Multnomah, &amp; Washington outside the Portland urban growth boundary",
IF(C10="Non-Urban","Includes Baker, Coos, Crook, Curry, Douglas, Gilliam, Grant, Harney, Jefferson, Klamath, Lake, Malheur, Morrow, Sherman, Umatilla, Union, Wallowa, and Wheeler Counties","Includes any Oregon County, or part of an Oregon County outside the Portland urban growth boundary"))))</f>
        <v xml:space="preserve"> </v>
      </c>
      <c r="D11" s="359"/>
      <c r="E11" s="232"/>
      <c r="F11" s="233"/>
    </row>
    <row r="12" spans="2:6" ht="33.6" customHeight="1" x14ac:dyDescent="0.25">
      <c r="B12" s="344" t="s">
        <v>65</v>
      </c>
      <c r="C12" s="345"/>
      <c r="D12" s="345"/>
      <c r="E12" s="3"/>
      <c r="F12" s="3"/>
    </row>
    <row r="13" spans="2:6" ht="34.5" customHeight="1" x14ac:dyDescent="0.25">
      <c r="B13" s="357" t="s">
        <v>82</v>
      </c>
      <c r="C13" s="357"/>
      <c r="D13" s="357"/>
    </row>
    <row r="14" spans="2:6" ht="15.75" thickBot="1" x14ac:dyDescent="0.3">
      <c r="B14" s="100" t="str">
        <f>'kt info'!B23</f>
        <v>Form date: 7/29/2025</v>
      </c>
      <c r="C14" s="34" t="str">
        <f>C7&amp;" "&amp;C8</f>
        <v xml:space="preserve">   </v>
      </c>
      <c r="D14" s="33" t="str">
        <f>C9</f>
        <v xml:space="preserve"> </v>
      </c>
    </row>
    <row r="15" spans="2:6" x14ac:dyDescent="0.25">
      <c r="B15" s="346" t="s">
        <v>42</v>
      </c>
      <c r="C15" s="346" t="s">
        <v>61</v>
      </c>
      <c r="D15" s="346" t="s">
        <v>62</v>
      </c>
    </row>
    <row r="16" spans="2:6" ht="16.5" customHeight="1" thickBot="1" x14ac:dyDescent="0.3">
      <c r="B16" s="347"/>
      <c r="C16" s="348"/>
      <c r="D16" s="347"/>
      <c r="F16" s="17"/>
    </row>
    <row r="17" spans="1:6" x14ac:dyDescent="0.25">
      <c r="A17" s="33">
        <v>1</v>
      </c>
      <c r="B17" s="21" t="str">
        <f>IF('Price Calculation'!B10=0,"",'Price Calculation'!B10)</f>
        <v/>
      </c>
      <c r="C17" s="27" t="str">
        <f>IF('Price Calculation'!B10=0,"",'Price Calculation'!J10)</f>
        <v/>
      </c>
      <c r="D17" s="28" t="str">
        <f>IF('Price Calculation'!B10=0," ",'Price Calculation'!K10)</f>
        <v xml:space="preserve"> </v>
      </c>
      <c r="F17" s="26"/>
    </row>
    <row r="18" spans="1:6" x14ac:dyDescent="0.25">
      <c r="A18" s="33">
        <v>2</v>
      </c>
      <c r="B18" s="22" t="str">
        <f>IF('Price Calculation'!B11=0,"",'Price Calculation'!B11)</f>
        <v/>
      </c>
      <c r="C18" s="29" t="str">
        <f>IF('Price Calculation'!B11=0,"",'Price Calculation'!J11)</f>
        <v/>
      </c>
      <c r="D18" s="30" t="str">
        <f>IF('Price Calculation'!B11=0," ",'Price Calculation'!K11)</f>
        <v xml:space="preserve"> </v>
      </c>
    </row>
    <row r="19" spans="1:6" x14ac:dyDescent="0.25">
      <c r="A19" s="33">
        <v>3</v>
      </c>
      <c r="B19" s="22" t="str">
        <f>IF('Price Calculation'!B12=0,"",'Price Calculation'!B12)</f>
        <v/>
      </c>
      <c r="C19" s="29" t="str">
        <f>IF('Price Calculation'!B12=0,"",'Price Calculation'!J12)</f>
        <v/>
      </c>
      <c r="D19" s="30" t="str">
        <f>IF('Price Calculation'!B12=0," ",'Price Calculation'!K12)</f>
        <v xml:space="preserve"> </v>
      </c>
    </row>
    <row r="20" spans="1:6" x14ac:dyDescent="0.25">
      <c r="A20" s="33">
        <v>4</v>
      </c>
      <c r="B20" s="22" t="str">
        <f>IF('Price Calculation'!B13=0,"",'Price Calculation'!B13)</f>
        <v/>
      </c>
      <c r="C20" s="29" t="str">
        <f>IF('Price Calculation'!B13=0,"",'Price Calculation'!J13)</f>
        <v/>
      </c>
      <c r="D20" s="30" t="str">
        <f>IF('Price Calculation'!B13=0," ",'Price Calculation'!K13)</f>
        <v xml:space="preserve"> </v>
      </c>
      <c r="F20" s="18"/>
    </row>
    <row r="21" spans="1:6" ht="15.75" thickBot="1" x14ac:dyDescent="0.3">
      <c r="A21" s="33">
        <v>5</v>
      </c>
      <c r="B21" s="23" t="str">
        <f>IF('Price Calculation'!B14=0,"",'Price Calculation'!B14)</f>
        <v/>
      </c>
      <c r="C21" s="31" t="str">
        <f>IF('Price Calculation'!B14=0,"",'Price Calculation'!J14)</f>
        <v/>
      </c>
      <c r="D21" s="32" t="str">
        <f>IF('Price Calculation'!B14=0," ",'Price Calculation'!K14)</f>
        <v xml:space="preserve"> </v>
      </c>
    </row>
    <row r="22" spans="1:6" x14ac:dyDescent="0.25">
      <c r="A22" s="33">
        <v>6</v>
      </c>
      <c r="B22" s="21" t="str">
        <f>IF('Price Calculation'!B15=0,"",'Price Calculation'!B15)</f>
        <v/>
      </c>
      <c r="C22" s="27" t="str">
        <f>IF('Price Calculation'!B15=0,"",'Price Calculation'!J15)</f>
        <v/>
      </c>
      <c r="D22" s="28" t="str">
        <f>IF('Price Calculation'!B15=0," ",'Price Calculation'!K15)</f>
        <v xml:space="preserve"> </v>
      </c>
    </row>
    <row r="23" spans="1:6" x14ac:dyDescent="0.25">
      <c r="A23" s="33">
        <v>7</v>
      </c>
      <c r="B23" s="22" t="str">
        <f>IF('Price Calculation'!B16=0,"",'Price Calculation'!B16)</f>
        <v/>
      </c>
      <c r="C23" s="29" t="str">
        <f>IF('Price Calculation'!B16=0,"",'Price Calculation'!J16)</f>
        <v/>
      </c>
      <c r="D23" s="30" t="str">
        <f>IF('Price Calculation'!B16=0," ",'Price Calculation'!K16)</f>
        <v xml:space="preserve"> </v>
      </c>
    </row>
    <row r="24" spans="1:6" x14ac:dyDescent="0.25">
      <c r="A24" s="33">
        <v>8</v>
      </c>
      <c r="B24" s="22" t="str">
        <f>IF('Price Calculation'!B17=0,"",'Price Calculation'!B17)</f>
        <v/>
      </c>
      <c r="C24" s="29" t="str">
        <f>IF('Price Calculation'!B17=0,"",'Price Calculation'!J17)</f>
        <v/>
      </c>
      <c r="D24" s="30" t="str">
        <f>IF('Price Calculation'!B17=0," ",'Price Calculation'!K17)</f>
        <v xml:space="preserve"> </v>
      </c>
    </row>
    <row r="25" spans="1:6" x14ac:dyDescent="0.25">
      <c r="A25" s="33">
        <v>9</v>
      </c>
      <c r="B25" s="22" t="str">
        <f>IF('Price Calculation'!B18=0,"",'Price Calculation'!B18)</f>
        <v/>
      </c>
      <c r="C25" s="29" t="str">
        <f>IF('Price Calculation'!B18=0,"",'Price Calculation'!J18)</f>
        <v/>
      </c>
      <c r="D25" s="30" t="str">
        <f>IF('Price Calculation'!B18=0," ",'Price Calculation'!K18)</f>
        <v xml:space="preserve"> </v>
      </c>
    </row>
    <row r="26" spans="1:6" ht="15.75" thickBot="1" x14ac:dyDescent="0.3">
      <c r="A26" s="33">
        <v>10</v>
      </c>
      <c r="B26" s="23" t="str">
        <f>IF('Price Calculation'!B19=0,"",'Price Calculation'!B19)</f>
        <v/>
      </c>
      <c r="C26" s="31" t="str">
        <f>IF('Price Calculation'!B19=0,"",'Price Calculation'!J19)</f>
        <v/>
      </c>
      <c r="D26" s="32" t="str">
        <f>IF('Price Calculation'!B19=0," ",'Price Calculation'!K19)</f>
        <v xml:space="preserve"> </v>
      </c>
    </row>
    <row r="27" spans="1:6" x14ac:dyDescent="0.25">
      <c r="A27" s="33">
        <v>11</v>
      </c>
      <c r="B27" s="21" t="str">
        <f>IF('Price Calculation'!B20=0,"",'Price Calculation'!B20)</f>
        <v/>
      </c>
      <c r="C27" s="27" t="str">
        <f>IF('Price Calculation'!B20=0,"",'Price Calculation'!J20)</f>
        <v/>
      </c>
      <c r="D27" s="28" t="str">
        <f>IF('Price Calculation'!B20=0," ",'Price Calculation'!K20)</f>
        <v xml:space="preserve"> </v>
      </c>
    </row>
    <row r="28" spans="1:6" x14ac:dyDescent="0.25">
      <c r="A28" s="33">
        <v>12</v>
      </c>
      <c r="B28" s="22" t="str">
        <f>IF('Price Calculation'!B21=0,"",'Price Calculation'!B21)</f>
        <v/>
      </c>
      <c r="C28" s="29" t="str">
        <f>IF('Price Calculation'!B21=0,"",'Price Calculation'!J21)</f>
        <v/>
      </c>
      <c r="D28" s="30" t="str">
        <f>IF('Price Calculation'!B21=0," ",'Price Calculation'!K21)</f>
        <v xml:space="preserve"> </v>
      </c>
    </row>
    <row r="29" spans="1:6" x14ac:dyDescent="0.25">
      <c r="A29" s="33">
        <v>13</v>
      </c>
      <c r="B29" s="22" t="str">
        <f>IF('Price Calculation'!B22=0,"",'Price Calculation'!B22)</f>
        <v/>
      </c>
      <c r="C29" s="29" t="str">
        <f>IF('Price Calculation'!B22=0,"",'Price Calculation'!J22)</f>
        <v/>
      </c>
      <c r="D29" s="30" t="str">
        <f>IF('Price Calculation'!B22=0," ",'Price Calculation'!K22)</f>
        <v xml:space="preserve"> </v>
      </c>
    </row>
    <row r="30" spans="1:6" x14ac:dyDescent="0.25">
      <c r="A30" s="33">
        <v>14</v>
      </c>
      <c r="B30" s="22" t="str">
        <f>IF('Price Calculation'!B23=0,"",'Price Calculation'!B23)</f>
        <v/>
      </c>
      <c r="C30" s="29" t="str">
        <f>IF('Price Calculation'!B23=0,"",'Price Calculation'!J23)</f>
        <v/>
      </c>
      <c r="D30" s="30" t="str">
        <f>IF('Price Calculation'!B23=0," ",'Price Calculation'!K23)</f>
        <v xml:space="preserve"> </v>
      </c>
    </row>
    <row r="31" spans="1:6" ht="15.75" thickBot="1" x14ac:dyDescent="0.3">
      <c r="A31" s="33">
        <v>15</v>
      </c>
      <c r="B31" s="23" t="str">
        <f>IF('Price Calculation'!B24=0,"",'Price Calculation'!B24)</f>
        <v/>
      </c>
      <c r="C31" s="31" t="str">
        <f>IF('Price Calculation'!B24=0,"",'Price Calculation'!J24)</f>
        <v/>
      </c>
      <c r="D31" s="32" t="str">
        <f>IF('Price Calculation'!B24=0," ",'Price Calculation'!K24)</f>
        <v xml:space="preserve"> </v>
      </c>
    </row>
    <row r="32" spans="1:6" x14ac:dyDescent="0.25">
      <c r="A32" s="33">
        <v>16</v>
      </c>
      <c r="B32" s="21" t="str">
        <f>IF('Price Calculation'!B25=0,"",'Price Calculation'!B25)</f>
        <v/>
      </c>
      <c r="C32" s="27" t="str">
        <f>IF('Price Calculation'!B25=0,"",'Price Calculation'!J25)</f>
        <v/>
      </c>
      <c r="D32" s="28" t="str">
        <f>IF('Price Calculation'!B25=0," ",'Price Calculation'!K25)</f>
        <v xml:space="preserve"> </v>
      </c>
    </row>
    <row r="33" spans="1:4" x14ac:dyDescent="0.25">
      <c r="A33" s="33">
        <v>17</v>
      </c>
      <c r="B33" s="22" t="str">
        <f>IF('Price Calculation'!B26=0,"",'Price Calculation'!B26)</f>
        <v/>
      </c>
      <c r="C33" s="29" t="str">
        <f>IF('Price Calculation'!B26=0,"",'Price Calculation'!J26)</f>
        <v/>
      </c>
      <c r="D33" s="30" t="str">
        <f>IF('Price Calculation'!B26=0," ",'Price Calculation'!K26)</f>
        <v xml:space="preserve"> </v>
      </c>
    </row>
    <row r="34" spans="1:4" x14ac:dyDescent="0.25">
      <c r="A34" s="33">
        <v>18</v>
      </c>
      <c r="B34" s="22" t="str">
        <f>IF('Price Calculation'!B27=0,"",'Price Calculation'!B27)</f>
        <v/>
      </c>
      <c r="C34" s="29" t="str">
        <f>IF('Price Calculation'!B27=0,"",'Price Calculation'!J27)</f>
        <v/>
      </c>
      <c r="D34" s="30" t="str">
        <f>IF('Price Calculation'!B27=0," ",'Price Calculation'!K27)</f>
        <v xml:space="preserve"> </v>
      </c>
    </row>
    <row r="35" spans="1:4" x14ac:dyDescent="0.25">
      <c r="A35" s="33">
        <v>19</v>
      </c>
      <c r="B35" s="22" t="str">
        <f>IF('Price Calculation'!B28=0,"",'Price Calculation'!B28)</f>
        <v/>
      </c>
      <c r="C35" s="29" t="str">
        <f>IF('Price Calculation'!B28=0,"",'Price Calculation'!J28)</f>
        <v/>
      </c>
      <c r="D35" s="30" t="str">
        <f>IF('Price Calculation'!B28=0," ",'Price Calculation'!K28)</f>
        <v xml:space="preserve"> </v>
      </c>
    </row>
    <row r="36" spans="1:4" ht="15.75" thickBot="1" x14ac:dyDescent="0.3">
      <c r="A36" s="33">
        <v>20</v>
      </c>
      <c r="B36" s="23" t="str">
        <f>IF('Price Calculation'!B29=0,"",'Price Calculation'!B29)</f>
        <v/>
      </c>
      <c r="C36" s="31" t="str">
        <f>IF('Price Calculation'!B29=0,"",'Price Calculation'!J29)</f>
        <v/>
      </c>
      <c r="D36" s="32" t="str">
        <f>IF('Price Calculation'!B29=0," ",'Price Calculation'!K29)</f>
        <v xml:space="preserve"> </v>
      </c>
    </row>
    <row r="37" spans="1:4" x14ac:dyDescent="0.25">
      <c r="A37" s="33">
        <v>21</v>
      </c>
      <c r="B37" s="21" t="str">
        <f>IF('Price Calculation'!B30=0,"",'Price Calculation'!B30)</f>
        <v/>
      </c>
      <c r="C37" s="27" t="str">
        <f>IF('Price Calculation'!B30=0,"",'Price Calculation'!J30)</f>
        <v/>
      </c>
      <c r="D37" s="28" t="str">
        <f>IF('Price Calculation'!B30=0," ",'Price Calculation'!K30)</f>
        <v xml:space="preserve"> </v>
      </c>
    </row>
    <row r="38" spans="1:4" x14ac:dyDescent="0.25">
      <c r="A38" s="33">
        <v>22</v>
      </c>
      <c r="B38" s="22" t="str">
        <f>IF('Price Calculation'!B31=0,"",'Price Calculation'!B31)</f>
        <v/>
      </c>
      <c r="C38" s="29" t="str">
        <f>IF('Price Calculation'!B31=0,"",'Price Calculation'!J31)</f>
        <v/>
      </c>
      <c r="D38" s="30" t="str">
        <f>IF('Price Calculation'!B31=0," ",'Price Calculation'!K31)</f>
        <v xml:space="preserve"> </v>
      </c>
    </row>
    <row r="39" spans="1:4" x14ac:dyDescent="0.25">
      <c r="A39" s="33">
        <v>23</v>
      </c>
      <c r="B39" s="22" t="str">
        <f>IF('Price Calculation'!B32=0,"",'Price Calculation'!B32)</f>
        <v/>
      </c>
      <c r="C39" s="29" t="str">
        <f>IF('Price Calculation'!B32=0,"",'Price Calculation'!J32)</f>
        <v/>
      </c>
      <c r="D39" s="30" t="str">
        <f>IF('Price Calculation'!B32=0," ",'Price Calculation'!K32)</f>
        <v xml:space="preserve"> </v>
      </c>
    </row>
    <row r="40" spans="1:4" x14ac:dyDescent="0.25">
      <c r="A40" s="33">
        <v>24</v>
      </c>
      <c r="B40" s="22" t="str">
        <f>IF('Price Calculation'!B33=0,"",'Price Calculation'!B33)</f>
        <v/>
      </c>
      <c r="C40" s="29" t="str">
        <f>IF('Price Calculation'!B33=0,"",'Price Calculation'!J33)</f>
        <v/>
      </c>
      <c r="D40" s="30" t="str">
        <f>IF('Price Calculation'!B33=0," ",'Price Calculation'!K33)</f>
        <v xml:space="preserve"> </v>
      </c>
    </row>
    <row r="41" spans="1:4" ht="15.75" thickBot="1" x14ac:dyDescent="0.3">
      <c r="A41" s="33">
        <v>25</v>
      </c>
      <c r="B41" s="23" t="str">
        <f>IF('Price Calculation'!B34=0,"",'Price Calculation'!B34)</f>
        <v/>
      </c>
      <c r="C41" s="31" t="str">
        <f>IF('Price Calculation'!B34=0,"",'Price Calculation'!J34)</f>
        <v/>
      </c>
      <c r="D41" s="32" t="str">
        <f>IF('Price Calculation'!B34=0," ",'Price Calculation'!K34)</f>
        <v xml:space="preserve"> </v>
      </c>
    </row>
    <row r="42" spans="1:4" x14ac:dyDescent="0.25">
      <c r="A42" s="33">
        <v>26</v>
      </c>
      <c r="B42" s="21" t="str">
        <f>IF('Price Calculation'!B35=0,"",'Price Calculation'!B35)</f>
        <v/>
      </c>
      <c r="C42" s="27" t="str">
        <f>IF('Price Calculation'!B35=0,"",'Price Calculation'!J35)</f>
        <v/>
      </c>
      <c r="D42" s="28" t="str">
        <f>IF('Price Calculation'!B35=0," ",'Price Calculation'!K35)</f>
        <v xml:space="preserve"> </v>
      </c>
    </row>
    <row r="43" spans="1:4" x14ac:dyDescent="0.25">
      <c r="A43" s="33">
        <v>27</v>
      </c>
      <c r="B43" s="22" t="str">
        <f>IF('Price Calculation'!B36=0,"",'Price Calculation'!B36)</f>
        <v/>
      </c>
      <c r="C43" s="29" t="str">
        <f>IF('Price Calculation'!B36=0,"",'Price Calculation'!J36)</f>
        <v/>
      </c>
      <c r="D43" s="30" t="str">
        <f>IF('Price Calculation'!B36=0," ",'Price Calculation'!K36)</f>
        <v xml:space="preserve"> </v>
      </c>
    </row>
    <row r="44" spans="1:4" x14ac:dyDescent="0.25">
      <c r="A44" s="33">
        <v>28</v>
      </c>
      <c r="B44" s="22" t="str">
        <f>IF('Price Calculation'!B37=0,"",'Price Calculation'!B37)</f>
        <v/>
      </c>
      <c r="C44" s="29" t="str">
        <f>IF('Price Calculation'!B37=0,"",'Price Calculation'!J37)</f>
        <v/>
      </c>
      <c r="D44" s="30" t="str">
        <f>IF('Price Calculation'!B37=0," ",'Price Calculation'!K37)</f>
        <v xml:space="preserve"> </v>
      </c>
    </row>
    <row r="45" spans="1:4" x14ac:dyDescent="0.25">
      <c r="A45" s="33">
        <v>29</v>
      </c>
      <c r="B45" s="22" t="str">
        <f>IF('Price Calculation'!B38=0,"",'Price Calculation'!B38)</f>
        <v/>
      </c>
      <c r="C45" s="29" t="str">
        <f>IF('Price Calculation'!B38=0,"",'Price Calculation'!J38)</f>
        <v/>
      </c>
      <c r="D45" s="30" t="str">
        <f>IF('Price Calculation'!B38=0," ",'Price Calculation'!K38)</f>
        <v xml:space="preserve"> </v>
      </c>
    </row>
    <row r="46" spans="1:4" ht="15.75" thickBot="1" x14ac:dyDescent="0.3">
      <c r="A46" s="33">
        <v>30</v>
      </c>
      <c r="B46" s="23" t="str">
        <f>IF('Price Calculation'!B39=0,"",'Price Calculation'!B39)</f>
        <v/>
      </c>
      <c r="C46" s="31" t="str">
        <f>IF('Price Calculation'!B39=0,"",'Price Calculation'!J39)</f>
        <v/>
      </c>
      <c r="D46" s="32" t="str">
        <f>IF('Price Calculation'!B39=0," ",'Price Calculation'!K39)</f>
        <v xml:space="preserve"> </v>
      </c>
    </row>
    <row r="48" spans="1:4" x14ac:dyDescent="0.25">
      <c r="B48" s="337" t="s">
        <v>53</v>
      </c>
      <c r="C48" s="338"/>
      <c r="D48" s="19"/>
    </row>
    <row r="49" spans="2:4" x14ac:dyDescent="0.25">
      <c r="B49" t="s">
        <v>54</v>
      </c>
      <c r="C49" s="1"/>
      <c r="D49" s="14" t="s">
        <v>55</v>
      </c>
    </row>
    <row r="51" spans="2:4" x14ac:dyDescent="0.25">
      <c r="B51" s="337"/>
      <c r="C51" s="338"/>
      <c r="D51" s="19"/>
    </row>
    <row r="52" spans="2:4" x14ac:dyDescent="0.25">
      <c r="B52" s="14" t="s">
        <v>56</v>
      </c>
      <c r="D52" s="14" t="s">
        <v>57</v>
      </c>
    </row>
    <row r="54" spans="2:4" x14ac:dyDescent="0.25">
      <c r="B54" s="337"/>
      <c r="C54" s="338"/>
      <c r="D54" s="19"/>
    </row>
    <row r="55" spans="2:4" x14ac:dyDescent="0.25">
      <c r="B55" s="14" t="s">
        <v>58</v>
      </c>
      <c r="D55" s="14" t="s">
        <v>55</v>
      </c>
    </row>
    <row r="57" spans="2:4" x14ac:dyDescent="0.25">
      <c r="B57" s="337"/>
      <c r="C57" s="338"/>
      <c r="D57" s="19"/>
    </row>
    <row r="58" spans="2:4" x14ac:dyDescent="0.25">
      <c r="B58" s="14" t="s">
        <v>56</v>
      </c>
      <c r="D58" s="14" t="s">
        <v>57</v>
      </c>
    </row>
    <row r="59" spans="2:4" x14ac:dyDescent="0.25">
      <c r="B59" s="339" t="s">
        <v>59</v>
      </c>
      <c r="C59" s="339"/>
      <c r="D59" s="339"/>
    </row>
    <row r="60" spans="2:4" x14ac:dyDescent="0.25">
      <c r="B60" s="339"/>
      <c r="C60" s="339"/>
      <c r="D60" s="339"/>
    </row>
    <row r="61" spans="2:4" x14ac:dyDescent="0.25">
      <c r="B61" s="246"/>
      <c r="C61" s="246"/>
      <c r="D61" s="246"/>
    </row>
    <row r="63" spans="2:4" x14ac:dyDescent="0.25">
      <c r="B63" s="337"/>
      <c r="C63" s="338"/>
      <c r="D63" s="19"/>
    </row>
    <row r="64" spans="2:4" x14ac:dyDescent="0.25">
      <c r="B64" s="14" t="s">
        <v>60</v>
      </c>
      <c r="D64" s="14" t="s">
        <v>55</v>
      </c>
    </row>
    <row r="65" spans="2:2" x14ac:dyDescent="0.25">
      <c r="B65" s="11" t="str">
        <f>'Price Calculation'!B7</f>
        <v>Form date: 7/29/2025</v>
      </c>
    </row>
  </sheetData>
  <sheetProtection algorithmName="SHA-512" hashValue="NG0nDSCrU0YCKN+qejcuuEsY1thGWGHPBW9FIbziu9VGxRpVUjyeyWfKfr6oOHa/Pp5yZUGxqfA7m2UIOJWR2A==" saltValue="TFCAdGPHPuGNPwtngc/YOw==" spinCount="100000" sheet="1" objects="1" scenarios="1"/>
  <mergeCells count="20">
    <mergeCell ref="B63:C63"/>
    <mergeCell ref="C9:D9"/>
    <mergeCell ref="B12:D12"/>
    <mergeCell ref="B13:D13"/>
    <mergeCell ref="B15:B16"/>
    <mergeCell ref="C15:C16"/>
    <mergeCell ref="D15:D16"/>
    <mergeCell ref="B48:C48"/>
    <mergeCell ref="B51:C51"/>
    <mergeCell ref="B54:C54"/>
    <mergeCell ref="B57:C57"/>
    <mergeCell ref="B59:D61"/>
    <mergeCell ref="C10:D10"/>
    <mergeCell ref="C11:D11"/>
    <mergeCell ref="C8:D8"/>
    <mergeCell ref="B2:D2"/>
    <mergeCell ref="B3:D3"/>
    <mergeCell ref="B4:D4"/>
    <mergeCell ref="C6:D6"/>
    <mergeCell ref="C7:D7"/>
  </mergeCells>
  <pageMargins left="0.7" right="0.7" top="0.75" bottom="0.75" header="0.3" footer="0.3"/>
  <pageSetup scale="86" fitToHeight="0" orientation="portrait" r:id="rId1"/>
  <headerFooter differentFirst="1">
    <oddFooter>&amp;C&amp;P of &amp;N&amp;R&amp;D</oddFooter>
  </headerFooter>
  <rowBreaks count="2" manualBreakCount="2">
    <brk id="35" max="16383" man="1"/>
    <brk id="41"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8DB57-6892-42C1-B95A-21CD5C96FB47}">
  <dimension ref="A2:F155"/>
  <sheetViews>
    <sheetView showGridLines="0" workbookViewId="0">
      <selection activeCell="C10" sqref="C10:D10"/>
    </sheetView>
  </sheetViews>
  <sheetFormatPr defaultRowHeight="15" x14ac:dyDescent="0.25"/>
  <cols>
    <col min="1" max="1" width="7.85546875" style="33" customWidth="1"/>
    <col min="2" max="2" width="59.42578125" customWidth="1"/>
    <col min="3" max="3" width="22.5703125" customWidth="1"/>
    <col min="4" max="4" width="22.85546875" customWidth="1"/>
    <col min="5" max="5" width="7.140625" customWidth="1"/>
    <col min="6" max="6" width="29.28515625" customWidth="1"/>
    <col min="258" max="258" width="46.140625" customWidth="1"/>
    <col min="259" max="259" width="22.5703125" customWidth="1"/>
    <col min="260" max="260" width="22.85546875" customWidth="1"/>
    <col min="261" max="261" width="15.140625" customWidth="1"/>
    <col min="262" max="262" width="29.28515625" customWidth="1"/>
    <col min="514" max="514" width="46.140625" customWidth="1"/>
    <col min="515" max="515" width="22.5703125" customWidth="1"/>
    <col min="516" max="516" width="22.85546875" customWidth="1"/>
    <col min="517" max="517" width="15.140625" customWidth="1"/>
    <col min="518" max="518" width="29.28515625" customWidth="1"/>
    <col min="770" max="770" width="46.140625" customWidth="1"/>
    <col min="771" max="771" width="22.5703125" customWidth="1"/>
    <col min="772" max="772" width="22.85546875" customWidth="1"/>
    <col min="773" max="773" width="15.140625" customWidth="1"/>
    <col min="774" max="774" width="29.28515625" customWidth="1"/>
    <col min="1026" max="1026" width="46.140625" customWidth="1"/>
    <col min="1027" max="1027" width="22.5703125" customWidth="1"/>
    <col min="1028" max="1028" width="22.85546875" customWidth="1"/>
    <col min="1029" max="1029" width="15.140625" customWidth="1"/>
    <col min="1030" max="1030" width="29.28515625" customWidth="1"/>
    <col min="1282" max="1282" width="46.140625" customWidth="1"/>
    <col min="1283" max="1283" width="22.5703125" customWidth="1"/>
    <col min="1284" max="1284" width="22.85546875" customWidth="1"/>
    <col min="1285" max="1285" width="15.140625" customWidth="1"/>
    <col min="1286" max="1286" width="29.28515625" customWidth="1"/>
    <col min="1538" max="1538" width="46.140625" customWidth="1"/>
    <col min="1539" max="1539" width="22.5703125" customWidth="1"/>
    <col min="1540" max="1540" width="22.85546875" customWidth="1"/>
    <col min="1541" max="1541" width="15.140625" customWidth="1"/>
    <col min="1542" max="1542" width="29.28515625" customWidth="1"/>
    <col min="1794" max="1794" width="46.140625" customWidth="1"/>
    <col min="1795" max="1795" width="22.5703125" customWidth="1"/>
    <col min="1796" max="1796" width="22.85546875" customWidth="1"/>
    <col min="1797" max="1797" width="15.140625" customWidth="1"/>
    <col min="1798" max="1798" width="29.28515625" customWidth="1"/>
    <col min="2050" max="2050" width="46.140625" customWidth="1"/>
    <col min="2051" max="2051" width="22.5703125" customWidth="1"/>
    <col min="2052" max="2052" width="22.85546875" customWidth="1"/>
    <col min="2053" max="2053" width="15.140625" customWidth="1"/>
    <col min="2054" max="2054" width="29.28515625" customWidth="1"/>
    <col min="2306" max="2306" width="46.140625" customWidth="1"/>
    <col min="2307" max="2307" width="22.5703125" customWidth="1"/>
    <col min="2308" max="2308" width="22.85546875" customWidth="1"/>
    <col min="2309" max="2309" width="15.140625" customWidth="1"/>
    <col min="2310" max="2310" width="29.28515625" customWidth="1"/>
    <col min="2562" max="2562" width="46.140625" customWidth="1"/>
    <col min="2563" max="2563" width="22.5703125" customWidth="1"/>
    <col min="2564" max="2564" width="22.85546875" customWidth="1"/>
    <col min="2565" max="2565" width="15.140625" customWidth="1"/>
    <col min="2566" max="2566" width="29.28515625" customWidth="1"/>
    <col min="2818" max="2818" width="46.140625" customWidth="1"/>
    <col min="2819" max="2819" width="22.5703125" customWidth="1"/>
    <col min="2820" max="2820" width="22.85546875" customWidth="1"/>
    <col min="2821" max="2821" width="15.140625" customWidth="1"/>
    <col min="2822" max="2822" width="29.28515625" customWidth="1"/>
    <col min="3074" max="3074" width="46.140625" customWidth="1"/>
    <col min="3075" max="3075" width="22.5703125" customWidth="1"/>
    <col min="3076" max="3076" width="22.85546875" customWidth="1"/>
    <col min="3077" max="3077" width="15.140625" customWidth="1"/>
    <col min="3078" max="3078" width="29.28515625" customWidth="1"/>
    <col min="3330" max="3330" width="46.140625" customWidth="1"/>
    <col min="3331" max="3331" width="22.5703125" customWidth="1"/>
    <col min="3332" max="3332" width="22.85546875" customWidth="1"/>
    <col min="3333" max="3333" width="15.140625" customWidth="1"/>
    <col min="3334" max="3334" width="29.28515625" customWidth="1"/>
    <col min="3586" max="3586" width="46.140625" customWidth="1"/>
    <col min="3587" max="3587" width="22.5703125" customWidth="1"/>
    <col min="3588" max="3588" width="22.85546875" customWidth="1"/>
    <col min="3589" max="3589" width="15.140625" customWidth="1"/>
    <col min="3590" max="3590" width="29.28515625" customWidth="1"/>
    <col min="3842" max="3842" width="46.140625" customWidth="1"/>
    <col min="3843" max="3843" width="22.5703125" customWidth="1"/>
    <col min="3844" max="3844" width="22.85546875" customWidth="1"/>
    <col min="3845" max="3845" width="15.140625" customWidth="1"/>
    <col min="3846" max="3846" width="29.28515625" customWidth="1"/>
    <col min="4098" max="4098" width="46.140625" customWidth="1"/>
    <col min="4099" max="4099" width="22.5703125" customWidth="1"/>
    <col min="4100" max="4100" width="22.85546875" customWidth="1"/>
    <col min="4101" max="4101" width="15.140625" customWidth="1"/>
    <col min="4102" max="4102" width="29.28515625" customWidth="1"/>
    <col min="4354" max="4354" width="46.140625" customWidth="1"/>
    <col min="4355" max="4355" width="22.5703125" customWidth="1"/>
    <col min="4356" max="4356" width="22.85546875" customWidth="1"/>
    <col min="4357" max="4357" width="15.140625" customWidth="1"/>
    <col min="4358" max="4358" width="29.28515625" customWidth="1"/>
    <col min="4610" max="4610" width="46.140625" customWidth="1"/>
    <col min="4611" max="4611" width="22.5703125" customWidth="1"/>
    <col min="4612" max="4612" width="22.85546875" customWidth="1"/>
    <col min="4613" max="4613" width="15.140625" customWidth="1"/>
    <col min="4614" max="4614" width="29.28515625" customWidth="1"/>
    <col min="4866" max="4866" width="46.140625" customWidth="1"/>
    <col min="4867" max="4867" width="22.5703125" customWidth="1"/>
    <col min="4868" max="4868" width="22.85546875" customWidth="1"/>
    <col min="4869" max="4869" width="15.140625" customWidth="1"/>
    <col min="4870" max="4870" width="29.28515625" customWidth="1"/>
    <col min="5122" max="5122" width="46.140625" customWidth="1"/>
    <col min="5123" max="5123" width="22.5703125" customWidth="1"/>
    <col min="5124" max="5124" width="22.85546875" customWidth="1"/>
    <col min="5125" max="5125" width="15.140625" customWidth="1"/>
    <col min="5126" max="5126" width="29.28515625" customWidth="1"/>
    <col min="5378" max="5378" width="46.140625" customWidth="1"/>
    <col min="5379" max="5379" width="22.5703125" customWidth="1"/>
    <col min="5380" max="5380" width="22.85546875" customWidth="1"/>
    <col min="5381" max="5381" width="15.140625" customWidth="1"/>
    <col min="5382" max="5382" width="29.28515625" customWidth="1"/>
    <col min="5634" max="5634" width="46.140625" customWidth="1"/>
    <col min="5635" max="5635" width="22.5703125" customWidth="1"/>
    <col min="5636" max="5636" width="22.85546875" customWidth="1"/>
    <col min="5637" max="5637" width="15.140625" customWidth="1"/>
    <col min="5638" max="5638" width="29.28515625" customWidth="1"/>
    <col min="5890" max="5890" width="46.140625" customWidth="1"/>
    <col min="5891" max="5891" width="22.5703125" customWidth="1"/>
    <col min="5892" max="5892" width="22.85546875" customWidth="1"/>
    <col min="5893" max="5893" width="15.140625" customWidth="1"/>
    <col min="5894" max="5894" width="29.28515625" customWidth="1"/>
    <col min="6146" max="6146" width="46.140625" customWidth="1"/>
    <col min="6147" max="6147" width="22.5703125" customWidth="1"/>
    <col min="6148" max="6148" width="22.85546875" customWidth="1"/>
    <col min="6149" max="6149" width="15.140625" customWidth="1"/>
    <col min="6150" max="6150" width="29.28515625" customWidth="1"/>
    <col min="6402" max="6402" width="46.140625" customWidth="1"/>
    <col min="6403" max="6403" width="22.5703125" customWidth="1"/>
    <col min="6404" max="6404" width="22.85546875" customWidth="1"/>
    <col min="6405" max="6405" width="15.140625" customWidth="1"/>
    <col min="6406" max="6406" width="29.28515625" customWidth="1"/>
    <col min="6658" max="6658" width="46.140625" customWidth="1"/>
    <col min="6659" max="6659" width="22.5703125" customWidth="1"/>
    <col min="6660" max="6660" width="22.85546875" customWidth="1"/>
    <col min="6661" max="6661" width="15.140625" customWidth="1"/>
    <col min="6662" max="6662" width="29.28515625" customWidth="1"/>
    <col min="6914" max="6914" width="46.140625" customWidth="1"/>
    <col min="6915" max="6915" width="22.5703125" customWidth="1"/>
    <col min="6916" max="6916" width="22.85546875" customWidth="1"/>
    <col min="6917" max="6917" width="15.140625" customWidth="1"/>
    <col min="6918" max="6918" width="29.28515625" customWidth="1"/>
    <col min="7170" max="7170" width="46.140625" customWidth="1"/>
    <col min="7171" max="7171" width="22.5703125" customWidth="1"/>
    <col min="7172" max="7172" width="22.85546875" customWidth="1"/>
    <col min="7173" max="7173" width="15.140625" customWidth="1"/>
    <col min="7174" max="7174" width="29.28515625" customWidth="1"/>
    <col min="7426" max="7426" width="46.140625" customWidth="1"/>
    <col min="7427" max="7427" width="22.5703125" customWidth="1"/>
    <col min="7428" max="7428" width="22.85546875" customWidth="1"/>
    <col min="7429" max="7429" width="15.140625" customWidth="1"/>
    <col min="7430" max="7430" width="29.28515625" customWidth="1"/>
    <col min="7682" max="7682" width="46.140625" customWidth="1"/>
    <col min="7683" max="7683" width="22.5703125" customWidth="1"/>
    <col min="7684" max="7684" width="22.85546875" customWidth="1"/>
    <col min="7685" max="7685" width="15.140625" customWidth="1"/>
    <col min="7686" max="7686" width="29.28515625" customWidth="1"/>
    <col min="7938" max="7938" width="46.140625" customWidth="1"/>
    <col min="7939" max="7939" width="22.5703125" customWidth="1"/>
    <col min="7940" max="7940" width="22.85546875" customWidth="1"/>
    <col min="7941" max="7941" width="15.140625" customWidth="1"/>
    <col min="7942" max="7942" width="29.28515625" customWidth="1"/>
    <col min="8194" max="8194" width="46.140625" customWidth="1"/>
    <col min="8195" max="8195" width="22.5703125" customWidth="1"/>
    <col min="8196" max="8196" width="22.85546875" customWidth="1"/>
    <col min="8197" max="8197" width="15.140625" customWidth="1"/>
    <col min="8198" max="8198" width="29.28515625" customWidth="1"/>
    <col min="8450" max="8450" width="46.140625" customWidth="1"/>
    <col min="8451" max="8451" width="22.5703125" customWidth="1"/>
    <col min="8452" max="8452" width="22.85546875" customWidth="1"/>
    <col min="8453" max="8453" width="15.140625" customWidth="1"/>
    <col min="8454" max="8454" width="29.28515625" customWidth="1"/>
    <col min="8706" max="8706" width="46.140625" customWidth="1"/>
    <col min="8707" max="8707" width="22.5703125" customWidth="1"/>
    <col min="8708" max="8708" width="22.85546875" customWidth="1"/>
    <col min="8709" max="8709" width="15.140625" customWidth="1"/>
    <col min="8710" max="8710" width="29.28515625" customWidth="1"/>
    <col min="8962" max="8962" width="46.140625" customWidth="1"/>
    <col min="8963" max="8963" width="22.5703125" customWidth="1"/>
    <col min="8964" max="8964" width="22.85546875" customWidth="1"/>
    <col min="8965" max="8965" width="15.140625" customWidth="1"/>
    <col min="8966" max="8966" width="29.28515625" customWidth="1"/>
    <col min="9218" max="9218" width="46.140625" customWidth="1"/>
    <col min="9219" max="9219" width="22.5703125" customWidth="1"/>
    <col min="9220" max="9220" width="22.85546875" customWidth="1"/>
    <col min="9221" max="9221" width="15.140625" customWidth="1"/>
    <col min="9222" max="9222" width="29.28515625" customWidth="1"/>
    <col min="9474" max="9474" width="46.140625" customWidth="1"/>
    <col min="9475" max="9475" width="22.5703125" customWidth="1"/>
    <col min="9476" max="9476" width="22.85546875" customWidth="1"/>
    <col min="9477" max="9477" width="15.140625" customWidth="1"/>
    <col min="9478" max="9478" width="29.28515625" customWidth="1"/>
    <col min="9730" max="9730" width="46.140625" customWidth="1"/>
    <col min="9731" max="9731" width="22.5703125" customWidth="1"/>
    <col min="9732" max="9732" width="22.85546875" customWidth="1"/>
    <col min="9733" max="9733" width="15.140625" customWidth="1"/>
    <col min="9734" max="9734" width="29.28515625" customWidth="1"/>
    <col min="9986" max="9986" width="46.140625" customWidth="1"/>
    <col min="9987" max="9987" width="22.5703125" customWidth="1"/>
    <col min="9988" max="9988" width="22.85546875" customWidth="1"/>
    <col min="9989" max="9989" width="15.140625" customWidth="1"/>
    <col min="9990" max="9990" width="29.28515625" customWidth="1"/>
    <col min="10242" max="10242" width="46.140625" customWidth="1"/>
    <col min="10243" max="10243" width="22.5703125" customWidth="1"/>
    <col min="10244" max="10244" width="22.85546875" customWidth="1"/>
    <col min="10245" max="10245" width="15.140625" customWidth="1"/>
    <col min="10246" max="10246" width="29.28515625" customWidth="1"/>
    <col min="10498" max="10498" width="46.140625" customWidth="1"/>
    <col min="10499" max="10499" width="22.5703125" customWidth="1"/>
    <col min="10500" max="10500" width="22.85546875" customWidth="1"/>
    <col min="10501" max="10501" width="15.140625" customWidth="1"/>
    <col min="10502" max="10502" width="29.28515625" customWidth="1"/>
    <col min="10754" max="10754" width="46.140625" customWidth="1"/>
    <col min="10755" max="10755" width="22.5703125" customWidth="1"/>
    <col min="10756" max="10756" width="22.85546875" customWidth="1"/>
    <col min="10757" max="10757" width="15.140625" customWidth="1"/>
    <col min="10758" max="10758" width="29.28515625" customWidth="1"/>
    <col min="11010" max="11010" width="46.140625" customWidth="1"/>
    <col min="11011" max="11011" width="22.5703125" customWidth="1"/>
    <col min="11012" max="11012" width="22.85546875" customWidth="1"/>
    <col min="11013" max="11013" width="15.140625" customWidth="1"/>
    <col min="11014" max="11014" width="29.28515625" customWidth="1"/>
    <col min="11266" max="11266" width="46.140625" customWidth="1"/>
    <col min="11267" max="11267" width="22.5703125" customWidth="1"/>
    <col min="11268" max="11268" width="22.85546875" customWidth="1"/>
    <col min="11269" max="11269" width="15.140625" customWidth="1"/>
    <col min="11270" max="11270" width="29.28515625" customWidth="1"/>
    <col min="11522" max="11522" width="46.140625" customWidth="1"/>
    <col min="11523" max="11523" width="22.5703125" customWidth="1"/>
    <col min="11524" max="11524" width="22.85546875" customWidth="1"/>
    <col min="11525" max="11525" width="15.140625" customWidth="1"/>
    <col min="11526" max="11526" width="29.28515625" customWidth="1"/>
    <col min="11778" max="11778" width="46.140625" customWidth="1"/>
    <col min="11779" max="11779" width="22.5703125" customWidth="1"/>
    <col min="11780" max="11780" width="22.85546875" customWidth="1"/>
    <col min="11781" max="11781" width="15.140625" customWidth="1"/>
    <col min="11782" max="11782" width="29.28515625" customWidth="1"/>
    <col min="12034" max="12034" width="46.140625" customWidth="1"/>
    <col min="12035" max="12035" width="22.5703125" customWidth="1"/>
    <col min="12036" max="12036" width="22.85546875" customWidth="1"/>
    <col min="12037" max="12037" width="15.140625" customWidth="1"/>
    <col min="12038" max="12038" width="29.28515625" customWidth="1"/>
    <col min="12290" max="12290" width="46.140625" customWidth="1"/>
    <col min="12291" max="12291" width="22.5703125" customWidth="1"/>
    <col min="12292" max="12292" width="22.85546875" customWidth="1"/>
    <col min="12293" max="12293" width="15.140625" customWidth="1"/>
    <col min="12294" max="12294" width="29.28515625" customWidth="1"/>
    <col min="12546" max="12546" width="46.140625" customWidth="1"/>
    <col min="12547" max="12547" width="22.5703125" customWidth="1"/>
    <col min="12548" max="12548" width="22.85546875" customWidth="1"/>
    <col min="12549" max="12549" width="15.140625" customWidth="1"/>
    <col min="12550" max="12550" width="29.28515625" customWidth="1"/>
    <col min="12802" max="12802" width="46.140625" customWidth="1"/>
    <col min="12803" max="12803" width="22.5703125" customWidth="1"/>
    <col min="12804" max="12804" width="22.85546875" customWidth="1"/>
    <col min="12805" max="12805" width="15.140625" customWidth="1"/>
    <col min="12806" max="12806" width="29.28515625" customWidth="1"/>
    <col min="13058" max="13058" width="46.140625" customWidth="1"/>
    <col min="13059" max="13059" width="22.5703125" customWidth="1"/>
    <col min="13060" max="13060" width="22.85546875" customWidth="1"/>
    <col min="13061" max="13061" width="15.140625" customWidth="1"/>
    <col min="13062" max="13062" width="29.28515625" customWidth="1"/>
    <col min="13314" max="13314" width="46.140625" customWidth="1"/>
    <col min="13315" max="13315" width="22.5703125" customWidth="1"/>
    <col min="13316" max="13316" width="22.85546875" customWidth="1"/>
    <col min="13317" max="13317" width="15.140625" customWidth="1"/>
    <col min="13318" max="13318" width="29.28515625" customWidth="1"/>
    <col min="13570" max="13570" width="46.140625" customWidth="1"/>
    <col min="13571" max="13571" width="22.5703125" customWidth="1"/>
    <col min="13572" max="13572" width="22.85546875" customWidth="1"/>
    <col min="13573" max="13573" width="15.140625" customWidth="1"/>
    <col min="13574" max="13574" width="29.28515625" customWidth="1"/>
    <col min="13826" max="13826" width="46.140625" customWidth="1"/>
    <col min="13827" max="13827" width="22.5703125" customWidth="1"/>
    <col min="13828" max="13828" width="22.85546875" customWidth="1"/>
    <col min="13829" max="13829" width="15.140625" customWidth="1"/>
    <col min="13830" max="13830" width="29.28515625" customWidth="1"/>
    <col min="14082" max="14082" width="46.140625" customWidth="1"/>
    <col min="14083" max="14083" width="22.5703125" customWidth="1"/>
    <col min="14084" max="14084" width="22.85546875" customWidth="1"/>
    <col min="14085" max="14085" width="15.140625" customWidth="1"/>
    <col min="14086" max="14086" width="29.28515625" customWidth="1"/>
    <col min="14338" max="14338" width="46.140625" customWidth="1"/>
    <col min="14339" max="14339" width="22.5703125" customWidth="1"/>
    <col min="14340" max="14340" width="22.85546875" customWidth="1"/>
    <col min="14341" max="14341" width="15.140625" customWidth="1"/>
    <col min="14342" max="14342" width="29.28515625" customWidth="1"/>
    <col min="14594" max="14594" width="46.140625" customWidth="1"/>
    <col min="14595" max="14595" width="22.5703125" customWidth="1"/>
    <col min="14596" max="14596" width="22.85546875" customWidth="1"/>
    <col min="14597" max="14597" width="15.140625" customWidth="1"/>
    <col min="14598" max="14598" width="29.28515625" customWidth="1"/>
    <col min="14850" max="14850" width="46.140625" customWidth="1"/>
    <col min="14851" max="14851" width="22.5703125" customWidth="1"/>
    <col min="14852" max="14852" width="22.85546875" customWidth="1"/>
    <col min="14853" max="14853" width="15.140625" customWidth="1"/>
    <col min="14854" max="14854" width="29.28515625" customWidth="1"/>
    <col min="15106" max="15106" width="46.140625" customWidth="1"/>
    <col min="15107" max="15107" width="22.5703125" customWidth="1"/>
    <col min="15108" max="15108" width="22.85546875" customWidth="1"/>
    <col min="15109" max="15109" width="15.140625" customWidth="1"/>
    <col min="15110" max="15110" width="29.28515625" customWidth="1"/>
    <col min="15362" max="15362" width="46.140625" customWidth="1"/>
    <col min="15363" max="15363" width="22.5703125" customWidth="1"/>
    <col min="15364" max="15364" width="22.85546875" customWidth="1"/>
    <col min="15365" max="15365" width="15.140625" customWidth="1"/>
    <col min="15366" max="15366" width="29.28515625" customWidth="1"/>
    <col min="15618" max="15618" width="46.140625" customWidth="1"/>
    <col min="15619" max="15619" width="22.5703125" customWidth="1"/>
    <col min="15620" max="15620" width="22.85546875" customWidth="1"/>
    <col min="15621" max="15621" width="15.140625" customWidth="1"/>
    <col min="15622" max="15622" width="29.28515625" customWidth="1"/>
    <col min="15874" max="15874" width="46.140625" customWidth="1"/>
    <col min="15875" max="15875" width="22.5703125" customWidth="1"/>
    <col min="15876" max="15876" width="22.85546875" customWidth="1"/>
    <col min="15877" max="15877" width="15.140625" customWidth="1"/>
    <col min="15878" max="15878" width="29.28515625" customWidth="1"/>
    <col min="16130" max="16130" width="46.140625" customWidth="1"/>
    <col min="16131" max="16131" width="22.5703125" customWidth="1"/>
    <col min="16132" max="16132" width="22.85546875" customWidth="1"/>
    <col min="16133" max="16133" width="15.140625" customWidth="1"/>
    <col min="16134" max="16134" width="29.28515625" customWidth="1"/>
  </cols>
  <sheetData>
    <row r="2" spans="1:6" ht="14.45" customHeight="1" x14ac:dyDescent="0.25">
      <c r="B2" s="353" t="s">
        <v>49</v>
      </c>
      <c r="C2" s="353"/>
      <c r="D2" s="353"/>
    </row>
    <row r="3" spans="1:6" ht="14.45" customHeight="1" x14ac:dyDescent="0.25">
      <c r="B3" s="354" t="s">
        <v>50</v>
      </c>
      <c r="C3" s="354"/>
      <c r="D3" s="354"/>
    </row>
    <row r="4" spans="1:6" ht="14.45" customHeight="1" x14ac:dyDescent="0.25">
      <c r="B4" s="354" t="s">
        <v>51</v>
      </c>
      <c r="C4" s="354"/>
      <c r="D4" s="354"/>
    </row>
    <row r="5" spans="1:6" ht="15.75" thickBot="1" x14ac:dyDescent="0.3"/>
    <row r="6" spans="1:6" ht="28.5" customHeight="1" x14ac:dyDescent="0.25">
      <c r="B6" s="20" t="s">
        <v>63</v>
      </c>
      <c r="C6" s="340" t="str">
        <f>IF('Price Calculation'!$F$3=0," ",'Price Calculation'!$F$3)</f>
        <v xml:space="preserve"> </v>
      </c>
      <c r="D6" s="341"/>
    </row>
    <row r="7" spans="1:6" ht="24.95" customHeight="1" x14ac:dyDescent="0.25">
      <c r="B7" s="20" t="s">
        <v>52</v>
      </c>
      <c r="C7" s="342" t="str">
        <f>IF('Price Calculation'!$C$3=0," ",'Price Calculation'!$C$3)</f>
        <v xml:space="preserve"> </v>
      </c>
      <c r="D7" s="343"/>
      <c r="E7" s="15"/>
      <c r="F7" s="16"/>
    </row>
    <row r="8" spans="1:6" ht="25.5" customHeight="1" x14ac:dyDescent="0.25">
      <c r="B8" s="20" t="s">
        <v>69</v>
      </c>
      <c r="C8" s="342" t="str">
        <f>IF('Price Calculation'!$F$4=0," ",'Price Calculation'!$F$4)</f>
        <v xml:space="preserve"> </v>
      </c>
      <c r="D8" s="343"/>
      <c r="E8" s="15"/>
      <c r="F8" s="16"/>
    </row>
    <row r="9" spans="1:6" ht="26.45" customHeight="1" x14ac:dyDescent="0.25">
      <c r="B9" s="24" t="s">
        <v>66</v>
      </c>
      <c r="C9" s="355" t="str">
        <f>IF('Price Calculation'!$F$5=0," ",'Price Calculation'!$F$5)</f>
        <v xml:space="preserve"> </v>
      </c>
      <c r="D9" s="356"/>
      <c r="E9" s="15"/>
      <c r="F9" s="16"/>
    </row>
    <row r="10" spans="1:6" ht="26.45" customHeight="1" x14ac:dyDescent="0.25">
      <c r="B10" s="24" t="s">
        <v>170</v>
      </c>
      <c r="C10" s="349" t="str">
        <f>IF('Price Calculation'!C6=0," ",'Price Calculation'!C6)</f>
        <v xml:space="preserve"> </v>
      </c>
      <c r="D10" s="350"/>
      <c r="E10" s="15"/>
      <c r="F10" s="16"/>
    </row>
    <row r="11" spans="1:6" s="234" customFormat="1" ht="70.5" customHeight="1" thickBot="1" x14ac:dyDescent="0.25">
      <c r="A11" s="230"/>
      <c r="B11" s="235" t="s">
        <v>171</v>
      </c>
      <c r="C11" s="358" t="str">
        <f>IF(C10=" "," ",IF(C10="Metro","Includes areas within the Portland urban growth boundary",
IF(C10="Standard","Includes Benton, Clatsop, Columbia, Deschutes, Hood River, Jackson, Josephine, Lane, Lincoln, Linn, Marion, Polk, Tillamook, Wasco, Yamhill, and parts of Clackamas, Multnomah, &amp; Washington outside the Portland urban growth boundary",
IF(C10="Non-Urban","Includes Baker, Coos, Crook, Curry, Douglas, Gilliam, Grant, Harney, Jefferson, Klamath, Lake, Malheur, Morrow, Sherman, Umatilla, Union, Wallowa, and Wheeler Counties","Includes any Oregon County, or part of an Oregon County outside the Portland urban growth boundary"))))</f>
        <v xml:space="preserve"> </v>
      </c>
      <c r="D11" s="359"/>
      <c r="E11" s="232"/>
      <c r="F11" s="233"/>
    </row>
    <row r="12" spans="1:6" ht="33.6" customHeight="1" x14ac:dyDescent="0.25">
      <c r="B12" s="344" t="s">
        <v>65</v>
      </c>
      <c r="C12" s="345"/>
      <c r="D12" s="345"/>
      <c r="E12" s="3"/>
      <c r="F12" s="3"/>
    </row>
    <row r="13" spans="1:6" ht="34.5" customHeight="1" x14ac:dyDescent="0.25">
      <c r="B13" s="357" t="s">
        <v>82</v>
      </c>
      <c r="C13" s="357"/>
      <c r="D13" s="357"/>
    </row>
    <row r="14" spans="1:6" ht="15.75" thickBot="1" x14ac:dyDescent="0.3">
      <c r="B14" s="100" t="str">
        <f>'kt info'!B23</f>
        <v>Form date: 7/29/2025</v>
      </c>
      <c r="C14" s="34" t="str">
        <f>C7&amp;" "&amp;C8</f>
        <v xml:space="preserve">   </v>
      </c>
      <c r="D14" s="33" t="str">
        <f>C9</f>
        <v xml:space="preserve"> </v>
      </c>
    </row>
    <row r="15" spans="1:6" x14ac:dyDescent="0.25">
      <c r="B15" s="346" t="s">
        <v>42</v>
      </c>
      <c r="C15" s="346" t="s">
        <v>61</v>
      </c>
      <c r="D15" s="346" t="s">
        <v>62</v>
      </c>
    </row>
    <row r="16" spans="1:6" ht="16.5" customHeight="1" thickBot="1" x14ac:dyDescent="0.3">
      <c r="B16" s="347"/>
      <c r="C16" s="348"/>
      <c r="D16" s="347"/>
      <c r="F16" s="17"/>
    </row>
    <row r="17" spans="1:6" x14ac:dyDescent="0.25">
      <c r="A17" s="33">
        <v>1</v>
      </c>
      <c r="B17" s="240" t="str">
        <f>IF('Price Calculation'!B10=0,"",'Price Calculation'!B10)</f>
        <v/>
      </c>
      <c r="C17" s="27" t="str">
        <f>IF('Price Calculation'!B10=0,"",'Price Calculation'!J10)</f>
        <v/>
      </c>
      <c r="D17" s="28" t="str">
        <f>IF('Price Calculation'!B10=0," ",'Price Calculation'!K10)</f>
        <v xml:space="preserve"> </v>
      </c>
      <c r="F17" s="26"/>
    </row>
    <row r="18" spans="1:6" x14ac:dyDescent="0.25">
      <c r="A18" s="33">
        <v>2</v>
      </c>
      <c r="B18" s="241" t="str">
        <f>IF('Price Calculation'!B11=0,"",'Price Calculation'!B11)</f>
        <v/>
      </c>
      <c r="C18" s="29" t="str">
        <f>IF('Price Calculation'!B11=0,"",'Price Calculation'!J11)</f>
        <v/>
      </c>
      <c r="D18" s="30" t="str">
        <f>IF('Price Calculation'!B11=0," ",'Price Calculation'!K11)</f>
        <v xml:space="preserve"> </v>
      </c>
    </row>
    <row r="19" spans="1:6" x14ac:dyDescent="0.25">
      <c r="A19" s="33">
        <v>3</v>
      </c>
      <c r="B19" s="241" t="str">
        <f>IF('Price Calculation'!B12=0,"",'Price Calculation'!B12)</f>
        <v/>
      </c>
      <c r="C19" s="29" t="str">
        <f>IF('Price Calculation'!B12=0,"",'Price Calculation'!J12)</f>
        <v/>
      </c>
      <c r="D19" s="30" t="str">
        <f>IF('Price Calculation'!B12=0," ",'Price Calculation'!K12)</f>
        <v xml:space="preserve"> </v>
      </c>
    </row>
    <row r="20" spans="1:6" x14ac:dyDescent="0.25">
      <c r="A20" s="33">
        <v>4</v>
      </c>
      <c r="B20" s="241" t="str">
        <f>IF('Price Calculation'!B13=0,"",'Price Calculation'!B13)</f>
        <v/>
      </c>
      <c r="C20" s="29" t="str">
        <f>IF('Price Calculation'!B13=0,"",'Price Calculation'!J13)</f>
        <v/>
      </c>
      <c r="D20" s="30" t="str">
        <f>IF('Price Calculation'!B13=0," ",'Price Calculation'!K13)</f>
        <v xml:space="preserve"> </v>
      </c>
      <c r="F20" s="18"/>
    </row>
    <row r="21" spans="1:6" ht="15.75" thickBot="1" x14ac:dyDescent="0.3">
      <c r="A21" s="33">
        <v>5</v>
      </c>
      <c r="B21" s="242" t="str">
        <f>IF('Price Calculation'!B14=0,"",'Price Calculation'!B14)</f>
        <v/>
      </c>
      <c r="C21" s="31" t="str">
        <f>IF('Price Calculation'!B14=0,"",'Price Calculation'!J14)</f>
        <v/>
      </c>
      <c r="D21" s="32" t="str">
        <f>IF('Price Calculation'!B14=0," ",'Price Calculation'!K14)</f>
        <v xml:space="preserve"> </v>
      </c>
    </row>
    <row r="22" spans="1:6" x14ac:dyDescent="0.25">
      <c r="A22" s="33">
        <v>6</v>
      </c>
      <c r="B22" s="240" t="str">
        <f>IF('Price Calculation'!B15=0,"",'Price Calculation'!B15)</f>
        <v/>
      </c>
      <c r="C22" s="27" t="str">
        <f>IF('Price Calculation'!B15=0,"",'Price Calculation'!J15)</f>
        <v/>
      </c>
      <c r="D22" s="28" t="str">
        <f>IF('Price Calculation'!B15=0," ",'Price Calculation'!K15)</f>
        <v xml:space="preserve"> </v>
      </c>
    </row>
    <row r="23" spans="1:6" x14ac:dyDescent="0.25">
      <c r="A23" s="33">
        <v>7</v>
      </c>
      <c r="B23" s="241" t="str">
        <f>IF('Price Calculation'!B16=0,"",'Price Calculation'!B16)</f>
        <v/>
      </c>
      <c r="C23" s="29" t="str">
        <f>IF('Price Calculation'!B16=0,"",'Price Calculation'!J16)</f>
        <v/>
      </c>
      <c r="D23" s="30" t="str">
        <f>IF('Price Calculation'!B16=0," ",'Price Calculation'!K16)</f>
        <v xml:space="preserve"> </v>
      </c>
    </row>
    <row r="24" spans="1:6" x14ac:dyDescent="0.25">
      <c r="A24" s="33">
        <v>8</v>
      </c>
      <c r="B24" s="241" t="str">
        <f>IF('Price Calculation'!B17=0,"",'Price Calculation'!B17)</f>
        <v/>
      </c>
      <c r="C24" s="29" t="str">
        <f>IF('Price Calculation'!B17=0,"",'Price Calculation'!J17)</f>
        <v/>
      </c>
      <c r="D24" s="30" t="str">
        <f>IF('Price Calculation'!B17=0," ",'Price Calculation'!K17)</f>
        <v xml:space="preserve"> </v>
      </c>
    </row>
    <row r="25" spans="1:6" x14ac:dyDescent="0.25">
      <c r="A25" s="33">
        <v>9</v>
      </c>
      <c r="B25" s="241" t="str">
        <f>IF('Price Calculation'!B18=0,"",'Price Calculation'!B18)</f>
        <v/>
      </c>
      <c r="C25" s="29" t="str">
        <f>IF('Price Calculation'!B18=0,"",'Price Calculation'!J18)</f>
        <v/>
      </c>
      <c r="D25" s="30" t="str">
        <f>IF('Price Calculation'!B18=0," ",'Price Calculation'!K18)</f>
        <v xml:space="preserve"> </v>
      </c>
    </row>
    <row r="26" spans="1:6" ht="15.75" thickBot="1" x14ac:dyDescent="0.3">
      <c r="A26" s="33">
        <v>10</v>
      </c>
      <c r="B26" s="242" t="str">
        <f>IF('Price Calculation'!B19=0,"",'Price Calculation'!B19)</f>
        <v/>
      </c>
      <c r="C26" s="31" t="str">
        <f>IF('Price Calculation'!B19=0,"",'Price Calculation'!J19)</f>
        <v/>
      </c>
      <c r="D26" s="32" t="str">
        <f>IF('Price Calculation'!B19=0," ",'Price Calculation'!K19)</f>
        <v xml:space="preserve"> </v>
      </c>
    </row>
    <row r="27" spans="1:6" x14ac:dyDescent="0.25">
      <c r="A27" s="33">
        <v>11</v>
      </c>
      <c r="B27" s="240" t="str">
        <f>IF('Price Calculation'!B20=0,"",'Price Calculation'!B20)</f>
        <v/>
      </c>
      <c r="C27" s="27" t="str">
        <f>IF('Price Calculation'!B20=0,"",'Price Calculation'!J20)</f>
        <v/>
      </c>
      <c r="D27" s="28" t="str">
        <f>IF('Price Calculation'!B20=0," ",'Price Calculation'!K20)</f>
        <v xml:space="preserve"> </v>
      </c>
    </row>
    <row r="28" spans="1:6" x14ac:dyDescent="0.25">
      <c r="A28" s="33">
        <v>12</v>
      </c>
      <c r="B28" s="241" t="str">
        <f>IF('Price Calculation'!B21=0,"",'Price Calculation'!B21)</f>
        <v/>
      </c>
      <c r="C28" s="29" t="str">
        <f>IF('Price Calculation'!B21=0,"",'Price Calculation'!J21)</f>
        <v/>
      </c>
      <c r="D28" s="30" t="str">
        <f>IF('Price Calculation'!B21=0," ",'Price Calculation'!K21)</f>
        <v xml:space="preserve"> </v>
      </c>
    </row>
    <row r="29" spans="1:6" x14ac:dyDescent="0.25">
      <c r="A29" s="33">
        <v>13</v>
      </c>
      <c r="B29" s="241" t="str">
        <f>IF('Price Calculation'!B22=0,"",'Price Calculation'!B22)</f>
        <v/>
      </c>
      <c r="C29" s="29" t="str">
        <f>IF('Price Calculation'!B22=0,"",'Price Calculation'!J22)</f>
        <v/>
      </c>
      <c r="D29" s="30" t="str">
        <f>IF('Price Calculation'!B22=0," ",'Price Calculation'!K22)</f>
        <v xml:space="preserve"> </v>
      </c>
    </row>
    <row r="30" spans="1:6" x14ac:dyDescent="0.25">
      <c r="A30" s="33">
        <v>14</v>
      </c>
      <c r="B30" s="241" t="str">
        <f>IF('Price Calculation'!B23=0,"",'Price Calculation'!B23)</f>
        <v/>
      </c>
      <c r="C30" s="29" t="str">
        <f>IF('Price Calculation'!B23=0,"",'Price Calculation'!J23)</f>
        <v/>
      </c>
      <c r="D30" s="30" t="str">
        <f>IF('Price Calculation'!B23=0," ",'Price Calculation'!K23)</f>
        <v xml:space="preserve"> </v>
      </c>
    </row>
    <row r="31" spans="1:6" ht="15.75" thickBot="1" x14ac:dyDescent="0.3">
      <c r="A31" s="33">
        <v>15</v>
      </c>
      <c r="B31" s="242" t="str">
        <f>IF('Price Calculation'!B24=0,"",'Price Calculation'!B24)</f>
        <v/>
      </c>
      <c r="C31" s="31" t="str">
        <f>IF('Price Calculation'!B24=0,"",'Price Calculation'!J24)</f>
        <v/>
      </c>
      <c r="D31" s="32" t="str">
        <f>IF('Price Calculation'!B24=0," ",'Price Calculation'!K24)</f>
        <v xml:space="preserve"> </v>
      </c>
    </row>
    <row r="32" spans="1:6" x14ac:dyDescent="0.25">
      <c r="A32" s="33">
        <v>16</v>
      </c>
      <c r="B32" s="240" t="str">
        <f>IF('Price Calculation'!B25=0,"",'Price Calculation'!B25)</f>
        <v/>
      </c>
      <c r="C32" s="27" t="str">
        <f>IF('Price Calculation'!B25=0,"",'Price Calculation'!J25)</f>
        <v/>
      </c>
      <c r="D32" s="28" t="str">
        <f>IF('Price Calculation'!B25=0," ",'Price Calculation'!K25)</f>
        <v xml:space="preserve"> </v>
      </c>
    </row>
    <row r="33" spans="1:4" x14ac:dyDescent="0.25">
      <c r="A33" s="33">
        <v>17</v>
      </c>
      <c r="B33" s="241" t="str">
        <f>IF('Price Calculation'!B26=0,"",'Price Calculation'!B26)</f>
        <v/>
      </c>
      <c r="C33" s="29" t="str">
        <f>IF('Price Calculation'!B26=0,"",'Price Calculation'!J26)</f>
        <v/>
      </c>
      <c r="D33" s="30" t="str">
        <f>IF('Price Calculation'!B26=0," ",'Price Calculation'!K26)</f>
        <v xml:space="preserve"> </v>
      </c>
    </row>
    <row r="34" spans="1:4" x14ac:dyDescent="0.25">
      <c r="A34" s="33">
        <v>18</v>
      </c>
      <c r="B34" s="241" t="str">
        <f>IF('Price Calculation'!B27=0,"",'Price Calculation'!B27)</f>
        <v/>
      </c>
      <c r="C34" s="29" t="str">
        <f>IF('Price Calculation'!B27=0,"",'Price Calculation'!J27)</f>
        <v/>
      </c>
      <c r="D34" s="30" t="str">
        <f>IF('Price Calculation'!B27=0," ",'Price Calculation'!K27)</f>
        <v xml:space="preserve"> </v>
      </c>
    </row>
    <row r="35" spans="1:4" x14ac:dyDescent="0.25">
      <c r="A35" s="33">
        <v>19</v>
      </c>
      <c r="B35" s="241" t="str">
        <f>IF('Price Calculation'!B28=0,"",'Price Calculation'!B28)</f>
        <v/>
      </c>
      <c r="C35" s="29" t="str">
        <f>IF('Price Calculation'!B28=0,"",'Price Calculation'!J28)</f>
        <v/>
      </c>
      <c r="D35" s="30" t="str">
        <f>IF('Price Calculation'!B28=0," ",'Price Calculation'!K28)</f>
        <v xml:space="preserve"> </v>
      </c>
    </row>
    <row r="36" spans="1:4" ht="15.75" thickBot="1" x14ac:dyDescent="0.3">
      <c r="A36" s="33">
        <v>20</v>
      </c>
      <c r="B36" s="242" t="str">
        <f>IF('Price Calculation'!B29=0,"",'Price Calculation'!B29)</f>
        <v/>
      </c>
      <c r="C36" s="31" t="str">
        <f>IF('Price Calculation'!B29=0,"",'Price Calculation'!J29)</f>
        <v/>
      </c>
      <c r="D36" s="32" t="str">
        <f>IF('Price Calculation'!B29=0," ",'Price Calculation'!K29)</f>
        <v xml:space="preserve"> </v>
      </c>
    </row>
    <row r="37" spans="1:4" x14ac:dyDescent="0.25">
      <c r="A37" s="33">
        <v>21</v>
      </c>
      <c r="B37" s="240" t="str">
        <f>IF('Price Calculation'!B30=0,"",'Price Calculation'!B30)</f>
        <v/>
      </c>
      <c r="C37" s="27" t="str">
        <f>IF('Price Calculation'!B30=0,"",'Price Calculation'!J30)</f>
        <v/>
      </c>
      <c r="D37" s="28" t="str">
        <f>IF('Price Calculation'!B30=0," ",'Price Calculation'!K30)</f>
        <v xml:space="preserve"> </v>
      </c>
    </row>
    <row r="38" spans="1:4" x14ac:dyDescent="0.25">
      <c r="A38" s="33">
        <v>22</v>
      </c>
      <c r="B38" s="241" t="str">
        <f>IF('Price Calculation'!B31=0,"",'Price Calculation'!B31)</f>
        <v/>
      </c>
      <c r="C38" s="29" t="str">
        <f>IF('Price Calculation'!B31=0,"",'Price Calculation'!J31)</f>
        <v/>
      </c>
      <c r="D38" s="30" t="str">
        <f>IF('Price Calculation'!B31=0," ",'Price Calculation'!K31)</f>
        <v xml:space="preserve"> </v>
      </c>
    </row>
    <row r="39" spans="1:4" x14ac:dyDescent="0.25">
      <c r="A39" s="33">
        <v>23</v>
      </c>
      <c r="B39" s="241" t="str">
        <f>IF('Price Calculation'!B32=0,"",'Price Calculation'!B32)</f>
        <v/>
      </c>
      <c r="C39" s="29" t="str">
        <f>IF('Price Calculation'!B32=0,"",'Price Calculation'!J32)</f>
        <v/>
      </c>
      <c r="D39" s="30" t="str">
        <f>IF('Price Calculation'!B32=0," ",'Price Calculation'!K32)</f>
        <v xml:space="preserve"> </v>
      </c>
    </row>
    <row r="40" spans="1:4" x14ac:dyDescent="0.25">
      <c r="A40" s="33">
        <v>24</v>
      </c>
      <c r="B40" s="241" t="str">
        <f>IF('Price Calculation'!B33=0,"",'Price Calculation'!B33)</f>
        <v/>
      </c>
      <c r="C40" s="29" t="str">
        <f>IF('Price Calculation'!B33=0,"",'Price Calculation'!J33)</f>
        <v/>
      </c>
      <c r="D40" s="30" t="str">
        <f>IF('Price Calculation'!B33=0," ",'Price Calculation'!K33)</f>
        <v xml:space="preserve"> </v>
      </c>
    </row>
    <row r="41" spans="1:4" ht="15.75" thickBot="1" x14ac:dyDescent="0.3">
      <c r="A41" s="33">
        <v>25</v>
      </c>
      <c r="B41" s="242" t="str">
        <f>IF('Price Calculation'!B34=0,"",'Price Calculation'!B34)</f>
        <v/>
      </c>
      <c r="C41" s="31" t="str">
        <f>IF('Price Calculation'!B34=0,"",'Price Calculation'!J34)</f>
        <v/>
      </c>
      <c r="D41" s="32" t="str">
        <f>IF('Price Calculation'!B34=0," ",'Price Calculation'!K34)</f>
        <v xml:space="preserve"> </v>
      </c>
    </row>
    <row r="42" spans="1:4" x14ac:dyDescent="0.25">
      <c r="A42" s="33">
        <v>26</v>
      </c>
      <c r="B42" s="240" t="str">
        <f>IF('Price Calculation'!B35=0,"",'Price Calculation'!B35)</f>
        <v/>
      </c>
      <c r="C42" s="27" t="str">
        <f>IF('Price Calculation'!B35=0,"",'Price Calculation'!J35)</f>
        <v/>
      </c>
      <c r="D42" s="28" t="str">
        <f>IF('Price Calculation'!B35=0," ",'Price Calculation'!K35)</f>
        <v xml:space="preserve"> </v>
      </c>
    </row>
    <row r="43" spans="1:4" x14ac:dyDescent="0.25">
      <c r="A43" s="33">
        <v>27</v>
      </c>
      <c r="B43" s="241" t="str">
        <f>IF('Price Calculation'!B36=0,"",'Price Calculation'!B36)</f>
        <v/>
      </c>
      <c r="C43" s="29" t="str">
        <f>IF('Price Calculation'!B36=0,"",'Price Calculation'!J36)</f>
        <v/>
      </c>
      <c r="D43" s="30" t="str">
        <f>IF('Price Calculation'!B36=0," ",'Price Calculation'!K36)</f>
        <v xml:space="preserve"> </v>
      </c>
    </row>
    <row r="44" spans="1:4" x14ac:dyDescent="0.25">
      <c r="A44" s="33">
        <v>28</v>
      </c>
      <c r="B44" s="241" t="str">
        <f>IF('Price Calculation'!B37=0,"",'Price Calculation'!B37)</f>
        <v/>
      </c>
      <c r="C44" s="29" t="str">
        <f>IF('Price Calculation'!B37=0,"",'Price Calculation'!J37)</f>
        <v/>
      </c>
      <c r="D44" s="30" t="str">
        <f>IF('Price Calculation'!B37=0," ",'Price Calculation'!K37)</f>
        <v xml:space="preserve"> </v>
      </c>
    </row>
    <row r="45" spans="1:4" x14ac:dyDescent="0.25">
      <c r="A45" s="33">
        <v>29</v>
      </c>
      <c r="B45" s="241" t="str">
        <f>IF('Price Calculation'!B38=0,"",'Price Calculation'!B38)</f>
        <v/>
      </c>
      <c r="C45" s="29" t="str">
        <f>IF('Price Calculation'!B38=0,"",'Price Calculation'!J38)</f>
        <v/>
      </c>
      <c r="D45" s="30" t="str">
        <f>IF('Price Calculation'!B38=0," ",'Price Calculation'!K38)</f>
        <v xml:space="preserve"> </v>
      </c>
    </row>
    <row r="46" spans="1:4" ht="15.75" thickBot="1" x14ac:dyDescent="0.3">
      <c r="A46" s="33">
        <v>30</v>
      </c>
      <c r="B46" s="242" t="str">
        <f>IF('Price Calculation'!B39=0,"",'Price Calculation'!B39)</f>
        <v/>
      </c>
      <c r="C46" s="31" t="str">
        <f>IF('Price Calculation'!B39=0,"",'Price Calculation'!J39)</f>
        <v/>
      </c>
      <c r="D46" s="32" t="str">
        <f>IF('Price Calculation'!B39=0," ",'Price Calculation'!K39)</f>
        <v xml:space="preserve"> </v>
      </c>
    </row>
    <row r="47" spans="1:4" x14ac:dyDescent="0.25">
      <c r="A47" s="33">
        <v>31</v>
      </c>
      <c r="B47" s="240" t="str">
        <f>IF('Price Calculation'!B40=0,"",'Price Calculation'!B40)</f>
        <v/>
      </c>
      <c r="C47" s="27" t="str">
        <f>IF('Price Calculation'!B40=0,"",'Price Calculation'!J40)</f>
        <v/>
      </c>
      <c r="D47" s="28" t="str">
        <f>IF('Price Calculation'!B40=0," ",'Price Calculation'!K40)</f>
        <v xml:space="preserve"> </v>
      </c>
    </row>
    <row r="48" spans="1:4" x14ac:dyDescent="0.25">
      <c r="A48" s="33">
        <v>32</v>
      </c>
      <c r="B48" s="241" t="str">
        <f>IF('Price Calculation'!B41=0,"",'Price Calculation'!B41)</f>
        <v/>
      </c>
      <c r="C48" s="29" t="str">
        <f>IF('Price Calculation'!B41=0,"",'Price Calculation'!J41)</f>
        <v/>
      </c>
      <c r="D48" s="30" t="str">
        <f>IF('Price Calculation'!B41=0," ",'Price Calculation'!K41)</f>
        <v xml:space="preserve"> </v>
      </c>
    </row>
    <row r="49" spans="1:4" x14ac:dyDescent="0.25">
      <c r="A49" s="33">
        <v>33</v>
      </c>
      <c r="B49" s="241" t="str">
        <f>IF('Price Calculation'!B42=0,"",'Price Calculation'!B42)</f>
        <v/>
      </c>
      <c r="C49" s="29" t="str">
        <f>IF('Price Calculation'!B42=0,"",'Price Calculation'!J42)</f>
        <v/>
      </c>
      <c r="D49" s="30" t="str">
        <f>IF('Price Calculation'!B42=0," ",'Price Calculation'!K42)</f>
        <v xml:space="preserve"> </v>
      </c>
    </row>
    <row r="50" spans="1:4" x14ac:dyDescent="0.25">
      <c r="A50" s="33">
        <v>34</v>
      </c>
      <c r="B50" s="241" t="str">
        <f>IF('Price Calculation'!B43=0,"",'Price Calculation'!B43)</f>
        <v/>
      </c>
      <c r="C50" s="29" t="str">
        <f>IF('Price Calculation'!B43=0,"",'Price Calculation'!J43)</f>
        <v/>
      </c>
      <c r="D50" s="30" t="str">
        <f>IF('Price Calculation'!B43=0," ",'Price Calculation'!K43)</f>
        <v xml:space="preserve"> </v>
      </c>
    </row>
    <row r="51" spans="1:4" ht="15.75" thickBot="1" x14ac:dyDescent="0.3">
      <c r="A51" s="33">
        <v>35</v>
      </c>
      <c r="B51" s="242" t="str">
        <f>IF('Price Calculation'!B44=0,"",'Price Calculation'!B44)</f>
        <v/>
      </c>
      <c r="C51" s="31" t="str">
        <f>IF('Price Calculation'!B44=0,"",'Price Calculation'!J44)</f>
        <v/>
      </c>
      <c r="D51" s="32" t="str">
        <f>IF('Price Calculation'!B44=0," ",'Price Calculation'!K44)</f>
        <v xml:space="preserve"> </v>
      </c>
    </row>
    <row r="52" spans="1:4" x14ac:dyDescent="0.25">
      <c r="A52" s="33">
        <v>36</v>
      </c>
      <c r="B52" s="240" t="str">
        <f>IF('Price Calculation'!B45=0,"",'Price Calculation'!B45)</f>
        <v/>
      </c>
      <c r="C52" s="27" t="str">
        <f>IF('Price Calculation'!B45=0,"",'Price Calculation'!J45)</f>
        <v/>
      </c>
      <c r="D52" s="28" t="str">
        <f>IF('Price Calculation'!B45=0," ",'Price Calculation'!K45)</f>
        <v xml:space="preserve"> </v>
      </c>
    </row>
    <row r="53" spans="1:4" x14ac:dyDescent="0.25">
      <c r="A53" s="33">
        <v>37</v>
      </c>
      <c r="B53" s="241" t="str">
        <f>IF('Price Calculation'!B46=0,"",'Price Calculation'!B46)</f>
        <v/>
      </c>
      <c r="C53" s="29" t="str">
        <f>IF('Price Calculation'!B46=0,"",'Price Calculation'!J46)</f>
        <v/>
      </c>
      <c r="D53" s="30" t="str">
        <f>IF('Price Calculation'!B46=0," ",'Price Calculation'!K46)</f>
        <v xml:space="preserve"> </v>
      </c>
    </row>
    <row r="54" spans="1:4" x14ac:dyDescent="0.25">
      <c r="A54" s="33">
        <v>38</v>
      </c>
      <c r="B54" s="241" t="str">
        <f>IF('Price Calculation'!B47=0,"",'Price Calculation'!B47)</f>
        <v/>
      </c>
      <c r="C54" s="29" t="str">
        <f>IF('Price Calculation'!B47=0,"",'Price Calculation'!J47)</f>
        <v/>
      </c>
      <c r="D54" s="30" t="str">
        <f>IF('Price Calculation'!B47=0," ",'Price Calculation'!K47)</f>
        <v xml:space="preserve"> </v>
      </c>
    </row>
    <row r="55" spans="1:4" x14ac:dyDescent="0.25">
      <c r="A55" s="33">
        <v>39</v>
      </c>
      <c r="B55" s="241" t="str">
        <f>IF('Price Calculation'!B48=0,"",'Price Calculation'!B48)</f>
        <v/>
      </c>
      <c r="C55" s="29" t="str">
        <f>IF('Price Calculation'!B48=0,"",'Price Calculation'!J48)</f>
        <v/>
      </c>
      <c r="D55" s="30" t="str">
        <f>IF('Price Calculation'!B48=0," ",'Price Calculation'!K48)</f>
        <v xml:space="preserve"> </v>
      </c>
    </row>
    <row r="56" spans="1:4" ht="15.75" thickBot="1" x14ac:dyDescent="0.3">
      <c r="A56" s="33">
        <v>40</v>
      </c>
      <c r="B56" s="242" t="str">
        <f>IF('Price Calculation'!B49=0,"",'Price Calculation'!B49)</f>
        <v/>
      </c>
      <c r="C56" s="31" t="str">
        <f>IF('Price Calculation'!B49=0,"",'Price Calculation'!J49)</f>
        <v/>
      </c>
      <c r="D56" s="32" t="str">
        <f>IF('Price Calculation'!B49=0," ",'Price Calculation'!K49)</f>
        <v xml:space="preserve"> </v>
      </c>
    </row>
    <row r="57" spans="1:4" x14ac:dyDescent="0.25">
      <c r="A57" s="33">
        <v>41</v>
      </c>
      <c r="B57" s="240" t="str">
        <f>IF('Price Calculation'!B50=0,"",'Price Calculation'!B50)</f>
        <v/>
      </c>
      <c r="C57" s="27" t="str">
        <f>IF('Price Calculation'!B50=0,"",'Price Calculation'!J50)</f>
        <v/>
      </c>
      <c r="D57" s="28" t="str">
        <f>IF('Price Calculation'!B50=0," ",'Price Calculation'!K50)</f>
        <v xml:space="preserve"> </v>
      </c>
    </row>
    <row r="58" spans="1:4" x14ac:dyDescent="0.25">
      <c r="A58" s="33">
        <v>42</v>
      </c>
      <c r="B58" s="241" t="str">
        <f>IF('Price Calculation'!B51=0,"",'Price Calculation'!B51)</f>
        <v/>
      </c>
      <c r="C58" s="29" t="str">
        <f>IF('Price Calculation'!B51=0,"",'Price Calculation'!J51)</f>
        <v/>
      </c>
      <c r="D58" s="30" t="str">
        <f>IF('Price Calculation'!B51=0," ",'Price Calculation'!K51)</f>
        <v xml:space="preserve"> </v>
      </c>
    </row>
    <row r="59" spans="1:4" x14ac:dyDescent="0.25">
      <c r="A59" s="33">
        <v>43</v>
      </c>
      <c r="B59" s="241" t="str">
        <f>IF('Price Calculation'!B52=0,"",'Price Calculation'!B52)</f>
        <v/>
      </c>
      <c r="C59" s="29" t="str">
        <f>IF('Price Calculation'!B52=0,"",'Price Calculation'!J52)</f>
        <v/>
      </c>
      <c r="D59" s="30" t="str">
        <f>IF('Price Calculation'!B52=0," ",'Price Calculation'!K52)</f>
        <v xml:space="preserve"> </v>
      </c>
    </row>
    <row r="60" spans="1:4" x14ac:dyDescent="0.25">
      <c r="A60" s="33">
        <v>44</v>
      </c>
      <c r="B60" s="241" t="str">
        <f>IF('Price Calculation'!B53=0,"",'Price Calculation'!B53)</f>
        <v/>
      </c>
      <c r="C60" s="29" t="str">
        <f>IF('Price Calculation'!B53=0,"",'Price Calculation'!J53)</f>
        <v/>
      </c>
      <c r="D60" s="30" t="str">
        <f>IF('Price Calculation'!B53=0," ",'Price Calculation'!K53)</f>
        <v xml:space="preserve"> </v>
      </c>
    </row>
    <row r="61" spans="1:4" ht="15.75" thickBot="1" x14ac:dyDescent="0.3">
      <c r="A61" s="33">
        <v>45</v>
      </c>
      <c r="B61" s="242" t="str">
        <f>IF('Price Calculation'!B54=0,"",'Price Calculation'!B54)</f>
        <v/>
      </c>
      <c r="C61" s="31" t="str">
        <f>IF('Price Calculation'!B54=0,"",'Price Calculation'!J54)</f>
        <v/>
      </c>
      <c r="D61" s="32" t="str">
        <f>IF('Price Calculation'!B54=0," ",'Price Calculation'!K54)</f>
        <v xml:space="preserve"> </v>
      </c>
    </row>
    <row r="62" spans="1:4" x14ac:dyDescent="0.25">
      <c r="A62" s="33">
        <v>46</v>
      </c>
      <c r="B62" s="240" t="str">
        <f>IF('Price Calculation'!B55=0,"",'Price Calculation'!B55)</f>
        <v/>
      </c>
      <c r="C62" s="27" t="str">
        <f>IF('Price Calculation'!B55=0,"",'Price Calculation'!J55)</f>
        <v/>
      </c>
      <c r="D62" s="28" t="str">
        <f>IF('Price Calculation'!B55=0," ",'Price Calculation'!K55)</f>
        <v xml:space="preserve"> </v>
      </c>
    </row>
    <row r="63" spans="1:4" x14ac:dyDescent="0.25">
      <c r="A63" s="33">
        <v>47</v>
      </c>
      <c r="B63" s="241" t="str">
        <f>IF('Price Calculation'!B56=0,"",'Price Calculation'!B56)</f>
        <v/>
      </c>
      <c r="C63" s="29" t="str">
        <f>IF('Price Calculation'!B56=0,"",'Price Calculation'!J56)</f>
        <v/>
      </c>
      <c r="D63" s="30" t="str">
        <f>IF('Price Calculation'!B56=0," ",'Price Calculation'!K56)</f>
        <v xml:space="preserve"> </v>
      </c>
    </row>
    <row r="64" spans="1:4" x14ac:dyDescent="0.25">
      <c r="A64" s="33">
        <v>48</v>
      </c>
      <c r="B64" s="241" t="str">
        <f>IF('Price Calculation'!B57=0,"",'Price Calculation'!B57)</f>
        <v/>
      </c>
      <c r="C64" s="29" t="str">
        <f>IF('Price Calculation'!B57=0,"",'Price Calculation'!J57)</f>
        <v/>
      </c>
      <c r="D64" s="30" t="str">
        <f>IF('Price Calculation'!B57=0," ",'Price Calculation'!K57)</f>
        <v xml:space="preserve"> </v>
      </c>
    </row>
    <row r="65" spans="1:4" x14ac:dyDescent="0.25">
      <c r="A65" s="33">
        <v>49</v>
      </c>
      <c r="B65" s="241" t="str">
        <f>IF('Price Calculation'!B58=0,"",'Price Calculation'!B58)</f>
        <v/>
      </c>
      <c r="C65" s="29" t="str">
        <f>IF('Price Calculation'!B58=0,"",'Price Calculation'!J58)</f>
        <v/>
      </c>
      <c r="D65" s="30" t="str">
        <f>IF('Price Calculation'!B58=0," ",'Price Calculation'!K58)</f>
        <v xml:space="preserve"> </v>
      </c>
    </row>
    <row r="66" spans="1:4" ht="15.75" thickBot="1" x14ac:dyDescent="0.3">
      <c r="A66" s="33">
        <v>50</v>
      </c>
      <c r="B66" s="242" t="str">
        <f>IF('Price Calculation'!B59=0,"",'Price Calculation'!B59)</f>
        <v/>
      </c>
      <c r="C66" s="31" t="str">
        <f>IF('Price Calculation'!B59=0,"",'Price Calculation'!J59)</f>
        <v/>
      </c>
      <c r="D66" s="32" t="str">
        <f>IF('Price Calculation'!B59=0," ",'Price Calculation'!K59)</f>
        <v xml:space="preserve"> </v>
      </c>
    </row>
    <row r="67" spans="1:4" x14ac:dyDescent="0.25">
      <c r="A67" s="33">
        <v>51</v>
      </c>
      <c r="B67" s="240" t="str">
        <f>IF('Price Calculation'!B60=0,"",'Price Calculation'!B60)</f>
        <v/>
      </c>
      <c r="C67" s="27" t="str">
        <f>IF('Price Calculation'!B60=0,"",'Price Calculation'!J60)</f>
        <v/>
      </c>
      <c r="D67" s="28" t="str">
        <f>IF('Price Calculation'!B60=0," ",'Price Calculation'!K60)</f>
        <v xml:space="preserve"> </v>
      </c>
    </row>
    <row r="68" spans="1:4" x14ac:dyDescent="0.25">
      <c r="A68" s="33">
        <v>52</v>
      </c>
      <c r="B68" s="241" t="str">
        <f>IF('Price Calculation'!B61=0,"",'Price Calculation'!B61)</f>
        <v/>
      </c>
      <c r="C68" s="29" t="str">
        <f>IF('Price Calculation'!B61=0,"",'Price Calculation'!J61)</f>
        <v/>
      </c>
      <c r="D68" s="30" t="str">
        <f>IF('Price Calculation'!B61=0," ",'Price Calculation'!K61)</f>
        <v xml:space="preserve"> </v>
      </c>
    </row>
    <row r="69" spans="1:4" ht="14.1" customHeight="1" x14ac:dyDescent="0.25">
      <c r="A69" s="33">
        <v>53</v>
      </c>
      <c r="B69" s="241" t="str">
        <f>IF('Price Calculation'!B62=0,"",'Price Calculation'!B62)</f>
        <v/>
      </c>
      <c r="C69" s="29" t="str">
        <f>IF('Price Calculation'!B62=0,"",'Price Calculation'!J62)</f>
        <v/>
      </c>
      <c r="D69" s="30" t="str">
        <f>IF('Price Calculation'!B62=0," ",'Price Calculation'!K62)</f>
        <v xml:space="preserve"> </v>
      </c>
    </row>
    <row r="70" spans="1:4" ht="15" customHeight="1" x14ac:dyDescent="0.25">
      <c r="A70" s="33">
        <v>54</v>
      </c>
      <c r="B70" s="241" t="str">
        <f>IF('Price Calculation'!B63=0,"",'Price Calculation'!B63)</f>
        <v/>
      </c>
      <c r="C70" s="29" t="str">
        <f>IF('Price Calculation'!B63=0,"",'Price Calculation'!J63)</f>
        <v/>
      </c>
      <c r="D70" s="30" t="str">
        <f>IF('Price Calculation'!B63=0," ",'Price Calculation'!K63)</f>
        <v xml:space="preserve"> </v>
      </c>
    </row>
    <row r="71" spans="1:4" ht="15.75" thickBot="1" x14ac:dyDescent="0.3">
      <c r="A71" s="33">
        <v>55</v>
      </c>
      <c r="B71" s="242" t="str">
        <f>IF('Price Calculation'!B64=0,"",'Price Calculation'!B64)</f>
        <v/>
      </c>
      <c r="C71" s="31" t="str">
        <f>IF('Price Calculation'!B64=0,"",'Price Calculation'!J64)</f>
        <v/>
      </c>
      <c r="D71" s="32" t="str">
        <f>IF('Price Calculation'!B64=0," ",'Price Calculation'!K64)</f>
        <v xml:space="preserve"> </v>
      </c>
    </row>
    <row r="72" spans="1:4" ht="15" customHeight="1" x14ac:dyDescent="0.25">
      <c r="A72" s="33">
        <v>56</v>
      </c>
      <c r="B72" s="240" t="str">
        <f>IF('Price Calculation'!B65=0,"",'Price Calculation'!B65)</f>
        <v/>
      </c>
      <c r="C72" s="27" t="str">
        <f>IF('Price Calculation'!B65=0,"",'Price Calculation'!J65)</f>
        <v/>
      </c>
      <c r="D72" s="28" t="str">
        <f>IF('Price Calculation'!B65=0," ",'Price Calculation'!K65)</f>
        <v xml:space="preserve"> </v>
      </c>
    </row>
    <row r="73" spans="1:4" ht="15" customHeight="1" x14ac:dyDescent="0.25">
      <c r="A73" s="33">
        <v>57</v>
      </c>
      <c r="B73" s="241" t="str">
        <f>IF('Price Calculation'!B66=0,"",'Price Calculation'!B66)</f>
        <v/>
      </c>
      <c r="C73" s="29" t="str">
        <f>IF('Price Calculation'!B66=0,"",'Price Calculation'!J66)</f>
        <v/>
      </c>
      <c r="D73" s="30" t="str">
        <f>IF('Price Calculation'!B66=0," ",'Price Calculation'!K66)</f>
        <v xml:space="preserve"> </v>
      </c>
    </row>
    <row r="74" spans="1:4" x14ac:dyDescent="0.25">
      <c r="A74" s="33">
        <v>58</v>
      </c>
      <c r="B74" s="241" t="str">
        <f>IF('Price Calculation'!B67=0,"",'Price Calculation'!B67)</f>
        <v/>
      </c>
      <c r="C74" s="29" t="str">
        <f>IF('Price Calculation'!B67=0,"",'Price Calculation'!J67)</f>
        <v/>
      </c>
      <c r="D74" s="30" t="str">
        <f>IF('Price Calculation'!B67=0," ",'Price Calculation'!K67)</f>
        <v xml:space="preserve"> </v>
      </c>
    </row>
    <row r="75" spans="1:4" ht="12.6" customHeight="1" x14ac:dyDescent="0.25">
      <c r="A75" s="33">
        <v>59</v>
      </c>
      <c r="B75" s="241" t="str">
        <f>IF('Price Calculation'!B68=0,"",'Price Calculation'!B68)</f>
        <v/>
      </c>
      <c r="C75" s="29" t="str">
        <f>IF('Price Calculation'!B68=0,"",'Price Calculation'!J68)</f>
        <v/>
      </c>
      <c r="D75" s="30" t="str">
        <f>IF('Price Calculation'!B68=0," ",'Price Calculation'!K68)</f>
        <v xml:space="preserve"> </v>
      </c>
    </row>
    <row r="76" spans="1:4" ht="15" customHeight="1" thickBot="1" x14ac:dyDescent="0.3">
      <c r="A76" s="33">
        <v>60</v>
      </c>
      <c r="B76" s="242" t="str">
        <f>IF('Price Calculation'!B69=0,"",'Price Calculation'!B69)</f>
        <v/>
      </c>
      <c r="C76" s="31" t="str">
        <f>IF('Price Calculation'!B69=0,"",'Price Calculation'!J69)</f>
        <v/>
      </c>
      <c r="D76" s="32" t="str">
        <f>IF('Price Calculation'!B69=0," ",'Price Calculation'!K69)</f>
        <v xml:space="preserve"> </v>
      </c>
    </row>
    <row r="77" spans="1:4" x14ac:dyDescent="0.25">
      <c r="A77" s="33">
        <v>61</v>
      </c>
      <c r="B77" s="240" t="str">
        <f>IF('Price Calculation'!B70=0,"",'Price Calculation'!B70)</f>
        <v/>
      </c>
      <c r="C77" s="27" t="str">
        <f>IF('Price Calculation'!B70=0,"",'Price Calculation'!J70)</f>
        <v/>
      </c>
      <c r="D77" s="28" t="str">
        <f>IF('Price Calculation'!B70=0," ",'Price Calculation'!K70)</f>
        <v xml:space="preserve"> </v>
      </c>
    </row>
    <row r="78" spans="1:4" ht="15" customHeight="1" x14ac:dyDescent="0.25">
      <c r="A78" s="33">
        <v>62</v>
      </c>
      <c r="B78" s="241" t="str">
        <f>IF('Price Calculation'!B71=0,"",'Price Calculation'!B71)</f>
        <v/>
      </c>
      <c r="C78" s="29" t="str">
        <f>IF('Price Calculation'!B71=0,"",'Price Calculation'!J71)</f>
        <v/>
      </c>
      <c r="D78" s="30" t="str">
        <f>IF('Price Calculation'!B71=0," ",'Price Calculation'!K71)</f>
        <v xml:space="preserve"> </v>
      </c>
    </row>
    <row r="79" spans="1:4" ht="15" customHeight="1" x14ac:dyDescent="0.25">
      <c r="A79" s="33">
        <v>63</v>
      </c>
      <c r="B79" s="241" t="str">
        <f>IF('Price Calculation'!B72=0,"",'Price Calculation'!B72)</f>
        <v/>
      </c>
      <c r="C79" s="29" t="str">
        <f>IF('Price Calculation'!B72=0,"",'Price Calculation'!J72)</f>
        <v/>
      </c>
      <c r="D79" s="30" t="str">
        <f>IF('Price Calculation'!B72=0," ",'Price Calculation'!K72)</f>
        <v xml:space="preserve"> </v>
      </c>
    </row>
    <row r="80" spans="1:4" ht="15" customHeight="1" x14ac:dyDescent="0.25">
      <c r="A80" s="33">
        <v>64</v>
      </c>
      <c r="B80" s="241" t="str">
        <f>IF('Price Calculation'!B73=0,"",'Price Calculation'!B73)</f>
        <v/>
      </c>
      <c r="C80" s="29" t="str">
        <f>IF('Price Calculation'!B73=0,"",'Price Calculation'!J73)</f>
        <v/>
      </c>
      <c r="D80" s="30" t="str">
        <f>IF('Price Calculation'!B73=0," ",'Price Calculation'!K73)</f>
        <v xml:space="preserve"> </v>
      </c>
    </row>
    <row r="81" spans="1:4" ht="15" customHeight="1" thickBot="1" x14ac:dyDescent="0.3">
      <c r="A81" s="33">
        <v>65</v>
      </c>
      <c r="B81" s="242" t="str">
        <f>IF('Price Calculation'!B74=0,"",'Price Calculation'!B74)</f>
        <v/>
      </c>
      <c r="C81" s="31" t="str">
        <f>IF('Price Calculation'!B74=0,"",'Price Calculation'!J74)</f>
        <v/>
      </c>
      <c r="D81" s="32" t="str">
        <f>IF('Price Calculation'!B74=0," ",'Price Calculation'!K74)</f>
        <v xml:space="preserve"> </v>
      </c>
    </row>
    <row r="82" spans="1:4" ht="15" customHeight="1" x14ac:dyDescent="0.25">
      <c r="A82" s="33">
        <v>66</v>
      </c>
      <c r="B82" s="240" t="str">
        <f>IF('Price Calculation'!B75=0,"",'Price Calculation'!B75)</f>
        <v/>
      </c>
      <c r="C82" s="27" t="str">
        <f>IF('Price Calculation'!B75=0,"",'Price Calculation'!J75)</f>
        <v/>
      </c>
      <c r="D82" s="28" t="str">
        <f>IF('Price Calculation'!B75=0," ",'Price Calculation'!K75)</f>
        <v xml:space="preserve"> </v>
      </c>
    </row>
    <row r="83" spans="1:4" x14ac:dyDescent="0.25">
      <c r="A83" s="33">
        <v>67</v>
      </c>
      <c r="B83" s="241" t="str">
        <f>IF('Price Calculation'!B76=0,"",'Price Calculation'!B76)</f>
        <v/>
      </c>
      <c r="C83" s="29" t="str">
        <f>IF('Price Calculation'!B76=0,"",'Price Calculation'!J76)</f>
        <v/>
      </c>
      <c r="D83" s="30" t="str">
        <f>IF('Price Calculation'!B76=0," ",'Price Calculation'!K76)</f>
        <v xml:space="preserve"> </v>
      </c>
    </row>
    <row r="84" spans="1:4" ht="15" customHeight="1" x14ac:dyDescent="0.25">
      <c r="A84" s="33">
        <v>68</v>
      </c>
      <c r="B84" s="241" t="str">
        <f>IF('Price Calculation'!B77=0,"",'Price Calculation'!B77)</f>
        <v/>
      </c>
      <c r="C84" s="29" t="str">
        <f>IF('Price Calculation'!B77=0,"",'Price Calculation'!J77)</f>
        <v/>
      </c>
      <c r="D84" s="30" t="str">
        <f>IF('Price Calculation'!B77=0," ",'Price Calculation'!K77)</f>
        <v xml:space="preserve"> </v>
      </c>
    </row>
    <row r="85" spans="1:4" ht="12.6" customHeight="1" x14ac:dyDescent="0.25">
      <c r="A85" s="33">
        <v>69</v>
      </c>
      <c r="B85" s="241" t="str">
        <f>IF('Price Calculation'!B78=0,"",'Price Calculation'!B78)</f>
        <v/>
      </c>
      <c r="C85" s="29" t="str">
        <f>IF('Price Calculation'!B78=0,"",'Price Calculation'!J78)</f>
        <v/>
      </c>
      <c r="D85" s="30" t="str">
        <f>IF('Price Calculation'!B78=0," ",'Price Calculation'!K78)</f>
        <v xml:space="preserve"> </v>
      </c>
    </row>
    <row r="86" spans="1:4" ht="15.75" thickBot="1" x14ac:dyDescent="0.3">
      <c r="A86" s="33">
        <v>70</v>
      </c>
      <c r="B86" s="242" t="str">
        <f>IF('Price Calculation'!B79=0,"",'Price Calculation'!B79)</f>
        <v/>
      </c>
      <c r="C86" s="31" t="str">
        <f>IF('Price Calculation'!B79=0,"",'Price Calculation'!J79)</f>
        <v/>
      </c>
      <c r="D86" s="32" t="str">
        <f>IF('Price Calculation'!B79=0," ",'Price Calculation'!K79)</f>
        <v xml:space="preserve"> </v>
      </c>
    </row>
    <row r="87" spans="1:4" x14ac:dyDescent="0.25">
      <c r="A87" s="33">
        <v>71</v>
      </c>
      <c r="B87" s="240" t="str">
        <f>IF('Price Calculation'!B80=0,"",'Price Calculation'!B80)</f>
        <v/>
      </c>
      <c r="C87" s="27" t="str">
        <f>IF('Price Calculation'!B80=0,"",'Price Calculation'!J80)</f>
        <v/>
      </c>
      <c r="D87" s="28" t="str">
        <f>IF('Price Calculation'!B80=0," ",'Price Calculation'!K80)</f>
        <v xml:space="preserve"> </v>
      </c>
    </row>
    <row r="88" spans="1:4" x14ac:dyDescent="0.25">
      <c r="A88" s="33">
        <v>72</v>
      </c>
      <c r="B88" s="241" t="str">
        <f>IF('Price Calculation'!B81=0,"",'Price Calculation'!B81)</f>
        <v/>
      </c>
      <c r="C88" s="29" t="str">
        <f>IF('Price Calculation'!B81=0,"",'Price Calculation'!J81)</f>
        <v/>
      </c>
      <c r="D88" s="30" t="str">
        <f>IF('Price Calculation'!B81=0," ",'Price Calculation'!K81)</f>
        <v xml:space="preserve"> </v>
      </c>
    </row>
    <row r="89" spans="1:4" x14ac:dyDescent="0.25">
      <c r="A89" s="33">
        <v>73</v>
      </c>
      <c r="B89" s="241" t="str">
        <f>IF('Price Calculation'!B82=0,"",'Price Calculation'!B82)</f>
        <v/>
      </c>
      <c r="C89" s="29" t="str">
        <f>IF('Price Calculation'!B82=0,"",'Price Calculation'!J82)</f>
        <v/>
      </c>
      <c r="D89" s="30" t="str">
        <f>IF('Price Calculation'!B82=0," ",'Price Calculation'!K82)</f>
        <v xml:space="preserve"> </v>
      </c>
    </row>
    <row r="90" spans="1:4" x14ac:dyDescent="0.25">
      <c r="A90" s="33">
        <v>74</v>
      </c>
      <c r="B90" s="241" t="str">
        <f>IF('Price Calculation'!B83=0,"",'Price Calculation'!B83)</f>
        <v/>
      </c>
      <c r="C90" s="29" t="str">
        <f>IF('Price Calculation'!B83=0,"",'Price Calculation'!J83)</f>
        <v/>
      </c>
      <c r="D90" s="30" t="str">
        <f>IF('Price Calculation'!B83=0," ",'Price Calculation'!K83)</f>
        <v xml:space="preserve"> </v>
      </c>
    </row>
    <row r="91" spans="1:4" ht="15.75" thickBot="1" x14ac:dyDescent="0.3">
      <c r="A91" s="33">
        <v>75</v>
      </c>
      <c r="B91" s="242" t="str">
        <f>IF('Price Calculation'!B84=0,"",'Price Calculation'!B84)</f>
        <v/>
      </c>
      <c r="C91" s="31" t="str">
        <f>IF('Price Calculation'!B84=0,"",'Price Calculation'!J84)</f>
        <v/>
      </c>
      <c r="D91" s="32" t="str">
        <f>IF('Price Calculation'!B84=0," ",'Price Calculation'!K84)</f>
        <v xml:space="preserve"> </v>
      </c>
    </row>
    <row r="92" spans="1:4" x14ac:dyDescent="0.25">
      <c r="A92" s="33">
        <v>76</v>
      </c>
      <c r="B92" s="240" t="str">
        <f>IF('Price Calculation'!B85=0,"",'Price Calculation'!B85)</f>
        <v/>
      </c>
      <c r="C92" s="27" t="str">
        <f>IF('Price Calculation'!B85=0,"",'Price Calculation'!J85)</f>
        <v/>
      </c>
      <c r="D92" s="28" t="str">
        <f>IF('Price Calculation'!B85=0," ",'Price Calculation'!K85)</f>
        <v xml:space="preserve"> </v>
      </c>
    </row>
    <row r="93" spans="1:4" x14ac:dyDescent="0.25">
      <c r="A93" s="33">
        <v>77</v>
      </c>
      <c r="B93" s="241" t="str">
        <f>IF('Price Calculation'!B86=0,"",'Price Calculation'!B86)</f>
        <v/>
      </c>
      <c r="C93" s="29" t="str">
        <f>IF('Price Calculation'!B86=0,"",'Price Calculation'!J86)</f>
        <v/>
      </c>
      <c r="D93" s="30" t="str">
        <f>IF('Price Calculation'!B86=0," ",'Price Calculation'!K86)</f>
        <v xml:space="preserve"> </v>
      </c>
    </row>
    <row r="94" spans="1:4" x14ac:dyDescent="0.25">
      <c r="A94" s="33">
        <v>78</v>
      </c>
      <c r="B94" s="241" t="str">
        <f>IF('Price Calculation'!B87=0,"",'Price Calculation'!B87)</f>
        <v/>
      </c>
      <c r="C94" s="29" t="str">
        <f>IF('Price Calculation'!B87=0,"",'Price Calculation'!J87)</f>
        <v/>
      </c>
      <c r="D94" s="30" t="str">
        <f>IF('Price Calculation'!B87=0," ",'Price Calculation'!K87)</f>
        <v xml:space="preserve"> </v>
      </c>
    </row>
    <row r="95" spans="1:4" x14ac:dyDescent="0.25">
      <c r="A95" s="33">
        <v>79</v>
      </c>
      <c r="B95" s="241" t="str">
        <f>IF('Price Calculation'!B88=0,"",'Price Calculation'!B88)</f>
        <v/>
      </c>
      <c r="C95" s="29" t="str">
        <f>IF('Price Calculation'!B88=0,"",'Price Calculation'!J88)</f>
        <v/>
      </c>
      <c r="D95" s="30" t="str">
        <f>IF('Price Calculation'!B88=0," ",'Price Calculation'!K88)</f>
        <v xml:space="preserve"> </v>
      </c>
    </row>
    <row r="96" spans="1:4" ht="15.75" thickBot="1" x14ac:dyDescent="0.3">
      <c r="A96" s="33">
        <v>80</v>
      </c>
      <c r="B96" s="242" t="str">
        <f>IF('Price Calculation'!B89=0,"",'Price Calculation'!B89)</f>
        <v/>
      </c>
      <c r="C96" s="31" t="str">
        <f>IF('Price Calculation'!B89=0,"",'Price Calculation'!J89)</f>
        <v/>
      </c>
      <c r="D96" s="32" t="str">
        <f>IF('Price Calculation'!B89=0," ",'Price Calculation'!K89)</f>
        <v xml:space="preserve"> </v>
      </c>
    </row>
    <row r="97" spans="1:4" x14ac:dyDescent="0.25">
      <c r="A97" s="33">
        <v>81</v>
      </c>
      <c r="B97" s="240" t="str">
        <f>IF('Price Calculation'!B90=0,"",'Price Calculation'!B90)</f>
        <v/>
      </c>
      <c r="C97" s="27" t="str">
        <f>IF('Price Calculation'!B90=0,"",'Price Calculation'!J90)</f>
        <v/>
      </c>
      <c r="D97" s="28" t="str">
        <f>IF('Price Calculation'!B90=0," ",'Price Calculation'!K90)</f>
        <v xml:space="preserve"> </v>
      </c>
    </row>
    <row r="98" spans="1:4" x14ac:dyDescent="0.25">
      <c r="A98" s="33">
        <v>82</v>
      </c>
      <c r="B98" s="241" t="str">
        <f>IF('Price Calculation'!B91=0,"",'Price Calculation'!B91)</f>
        <v/>
      </c>
      <c r="C98" s="29" t="str">
        <f>IF('Price Calculation'!B91=0,"",'Price Calculation'!J91)</f>
        <v/>
      </c>
      <c r="D98" s="30" t="str">
        <f>IF('Price Calculation'!B91=0," ",'Price Calculation'!K91)</f>
        <v xml:space="preserve"> </v>
      </c>
    </row>
    <row r="99" spans="1:4" x14ac:dyDescent="0.25">
      <c r="A99" s="33">
        <v>83</v>
      </c>
      <c r="B99" s="241" t="str">
        <f>IF('Price Calculation'!B92=0,"",'Price Calculation'!B92)</f>
        <v/>
      </c>
      <c r="C99" s="29" t="str">
        <f>IF('Price Calculation'!B92=0,"",'Price Calculation'!J92)</f>
        <v/>
      </c>
      <c r="D99" s="30" t="str">
        <f>IF('Price Calculation'!B92=0," ",'Price Calculation'!K92)</f>
        <v xml:space="preserve"> </v>
      </c>
    </row>
    <row r="100" spans="1:4" x14ac:dyDescent="0.25">
      <c r="A100" s="33">
        <v>84</v>
      </c>
      <c r="B100" s="241" t="str">
        <f>IF('Price Calculation'!B93=0,"",'Price Calculation'!B93)</f>
        <v/>
      </c>
      <c r="C100" s="29" t="str">
        <f>IF('Price Calculation'!B93=0,"",'Price Calculation'!J93)</f>
        <v/>
      </c>
      <c r="D100" s="30" t="str">
        <f>IF('Price Calculation'!B93=0," ",'Price Calculation'!K93)</f>
        <v xml:space="preserve"> </v>
      </c>
    </row>
    <row r="101" spans="1:4" ht="15.75" thickBot="1" x14ac:dyDescent="0.3">
      <c r="A101" s="33">
        <v>85</v>
      </c>
      <c r="B101" s="242" t="str">
        <f>IF('Price Calculation'!B94=0,"",'Price Calculation'!B94)</f>
        <v/>
      </c>
      <c r="C101" s="31" t="str">
        <f>IF('Price Calculation'!B94=0,"",'Price Calculation'!J94)</f>
        <v/>
      </c>
      <c r="D101" s="32" t="str">
        <f>IF('Price Calculation'!B94=0," ",'Price Calculation'!K94)</f>
        <v xml:space="preserve"> </v>
      </c>
    </row>
    <row r="102" spans="1:4" x14ac:dyDescent="0.25">
      <c r="A102" s="33">
        <v>86</v>
      </c>
      <c r="B102" s="240" t="str">
        <f>IF('Price Calculation'!B95=0,"",'Price Calculation'!B95)</f>
        <v/>
      </c>
      <c r="C102" s="27" t="str">
        <f>IF('Price Calculation'!B95=0,"",'Price Calculation'!J95)</f>
        <v/>
      </c>
      <c r="D102" s="28" t="str">
        <f>IF('Price Calculation'!B95=0," ",'Price Calculation'!K95)</f>
        <v xml:space="preserve"> </v>
      </c>
    </row>
    <row r="103" spans="1:4" x14ac:dyDescent="0.25">
      <c r="A103" s="33">
        <v>87</v>
      </c>
      <c r="B103" s="241" t="str">
        <f>IF('Price Calculation'!B96=0,"",'Price Calculation'!B96)</f>
        <v/>
      </c>
      <c r="C103" s="29" t="str">
        <f>IF('Price Calculation'!B96=0,"",'Price Calculation'!J96)</f>
        <v/>
      </c>
      <c r="D103" s="30" t="str">
        <f>IF('Price Calculation'!B96=0," ",'Price Calculation'!K96)</f>
        <v xml:space="preserve"> </v>
      </c>
    </row>
    <row r="104" spans="1:4" x14ac:dyDescent="0.25">
      <c r="A104" s="33">
        <v>88</v>
      </c>
      <c r="B104" s="241" t="str">
        <f>IF('Price Calculation'!B97=0,"",'Price Calculation'!B97)</f>
        <v/>
      </c>
      <c r="C104" s="29" t="str">
        <f>IF('Price Calculation'!B97=0,"",'Price Calculation'!J97)</f>
        <v/>
      </c>
      <c r="D104" s="30" t="str">
        <f>IF('Price Calculation'!B97=0," ",'Price Calculation'!K97)</f>
        <v xml:space="preserve"> </v>
      </c>
    </row>
    <row r="105" spans="1:4" x14ac:dyDescent="0.25">
      <c r="A105" s="33">
        <v>89</v>
      </c>
      <c r="B105" s="241" t="str">
        <f>IF('Price Calculation'!B98=0,"",'Price Calculation'!B98)</f>
        <v/>
      </c>
      <c r="C105" s="29" t="str">
        <f>IF('Price Calculation'!B98=0,"",'Price Calculation'!J98)</f>
        <v/>
      </c>
      <c r="D105" s="30" t="str">
        <f>IF('Price Calculation'!B98=0," ",'Price Calculation'!K98)</f>
        <v xml:space="preserve"> </v>
      </c>
    </row>
    <row r="106" spans="1:4" ht="15.75" thickBot="1" x14ac:dyDescent="0.3">
      <c r="A106" s="33">
        <v>90</v>
      </c>
      <c r="B106" s="242" t="str">
        <f>IF('Price Calculation'!B99=0,"",'Price Calculation'!B99)</f>
        <v/>
      </c>
      <c r="C106" s="31" t="str">
        <f>IF('Price Calculation'!B99=0,"",'Price Calculation'!J99)</f>
        <v/>
      </c>
      <c r="D106" s="32" t="str">
        <f>IF('Price Calculation'!B99=0," ",'Price Calculation'!K99)</f>
        <v xml:space="preserve"> </v>
      </c>
    </row>
    <row r="107" spans="1:4" x14ac:dyDescent="0.25">
      <c r="A107" s="33">
        <v>91</v>
      </c>
      <c r="B107" s="240" t="str">
        <f>IF('Price Calculation'!B100=0,"",'Price Calculation'!B100)</f>
        <v/>
      </c>
      <c r="C107" s="27" t="str">
        <f>IF('Price Calculation'!B100=0,"",'Price Calculation'!J100)</f>
        <v/>
      </c>
      <c r="D107" s="28" t="str">
        <f>IF('Price Calculation'!B100=0," ",'Price Calculation'!K100)</f>
        <v xml:space="preserve"> </v>
      </c>
    </row>
    <row r="108" spans="1:4" x14ac:dyDescent="0.25">
      <c r="A108" s="33">
        <v>92</v>
      </c>
      <c r="B108" s="241" t="str">
        <f>IF('Price Calculation'!B101=0,"",'Price Calculation'!B101)</f>
        <v/>
      </c>
      <c r="C108" s="29" t="str">
        <f>IF('Price Calculation'!B101=0,"",'Price Calculation'!J101)</f>
        <v/>
      </c>
      <c r="D108" s="30" t="str">
        <f>IF('Price Calculation'!B101=0," ",'Price Calculation'!K101)</f>
        <v xml:space="preserve"> </v>
      </c>
    </row>
    <row r="109" spans="1:4" x14ac:dyDescent="0.25">
      <c r="A109" s="33">
        <v>93</v>
      </c>
      <c r="B109" s="241" t="str">
        <f>IF('Price Calculation'!B102=0,"",'Price Calculation'!B102)</f>
        <v/>
      </c>
      <c r="C109" s="29" t="str">
        <f>IF('Price Calculation'!B102=0,"",'Price Calculation'!J102)</f>
        <v/>
      </c>
      <c r="D109" s="30" t="str">
        <f>IF('Price Calculation'!B102=0," ",'Price Calculation'!K102)</f>
        <v xml:space="preserve"> </v>
      </c>
    </row>
    <row r="110" spans="1:4" x14ac:dyDescent="0.25">
      <c r="A110" s="33">
        <v>94</v>
      </c>
      <c r="B110" s="241" t="str">
        <f>IF('Price Calculation'!B103=0,"",'Price Calculation'!B103)</f>
        <v/>
      </c>
      <c r="C110" s="29" t="str">
        <f>IF('Price Calculation'!B103=0,"",'Price Calculation'!J103)</f>
        <v/>
      </c>
      <c r="D110" s="30" t="str">
        <f>IF('Price Calculation'!B103=0," ",'Price Calculation'!K103)</f>
        <v xml:space="preserve"> </v>
      </c>
    </row>
    <row r="111" spans="1:4" ht="15.75" thickBot="1" x14ac:dyDescent="0.3">
      <c r="A111" s="33">
        <v>95</v>
      </c>
      <c r="B111" s="242" t="str">
        <f>IF('Price Calculation'!B104=0,"",'Price Calculation'!B104)</f>
        <v/>
      </c>
      <c r="C111" s="31" t="str">
        <f>IF('Price Calculation'!B104=0,"",'Price Calculation'!J104)</f>
        <v/>
      </c>
      <c r="D111" s="32" t="str">
        <f>IF('Price Calculation'!B104=0," ",'Price Calculation'!K104)</f>
        <v xml:space="preserve"> </v>
      </c>
    </row>
    <row r="112" spans="1:4" x14ac:dyDescent="0.25">
      <c r="A112" s="33">
        <v>96</v>
      </c>
      <c r="B112" s="240" t="str">
        <f>IF('Price Calculation'!B105=0,"",'Price Calculation'!B105)</f>
        <v/>
      </c>
      <c r="C112" s="27" t="str">
        <f>IF('Price Calculation'!B105=0,"",'Price Calculation'!J105)</f>
        <v/>
      </c>
      <c r="D112" s="28" t="str">
        <f>IF('Price Calculation'!B105=0," ",'Price Calculation'!K105)</f>
        <v xml:space="preserve"> </v>
      </c>
    </row>
    <row r="113" spans="1:4" x14ac:dyDescent="0.25">
      <c r="A113" s="33">
        <v>97</v>
      </c>
      <c r="B113" s="241" t="str">
        <f>IF('Price Calculation'!B106=0,"",'Price Calculation'!B106)</f>
        <v/>
      </c>
      <c r="C113" s="29" t="str">
        <f>IF('Price Calculation'!B106=0,"",'Price Calculation'!J106)</f>
        <v/>
      </c>
      <c r="D113" s="30" t="str">
        <f>IF('Price Calculation'!B106=0," ",'Price Calculation'!K106)</f>
        <v xml:space="preserve"> </v>
      </c>
    </row>
    <row r="114" spans="1:4" x14ac:dyDescent="0.25">
      <c r="A114" s="33">
        <v>98</v>
      </c>
      <c r="B114" s="241" t="str">
        <f>IF('Price Calculation'!B107=0,"",'Price Calculation'!B107)</f>
        <v/>
      </c>
      <c r="C114" s="29" t="str">
        <f>IF('Price Calculation'!B107=0,"",'Price Calculation'!J107)</f>
        <v/>
      </c>
      <c r="D114" s="30" t="str">
        <f>IF('Price Calculation'!B107=0," ",'Price Calculation'!K107)</f>
        <v xml:space="preserve"> </v>
      </c>
    </row>
    <row r="115" spans="1:4" x14ac:dyDescent="0.25">
      <c r="A115" s="33">
        <v>99</v>
      </c>
      <c r="B115" s="241" t="str">
        <f>IF('Price Calculation'!B108=0,"",'Price Calculation'!B108)</f>
        <v/>
      </c>
      <c r="C115" s="29" t="str">
        <f>IF('Price Calculation'!B108=0,"",'Price Calculation'!J108)</f>
        <v/>
      </c>
      <c r="D115" s="30" t="str">
        <f>IF('Price Calculation'!B108=0," ",'Price Calculation'!K108)</f>
        <v xml:space="preserve"> </v>
      </c>
    </row>
    <row r="116" spans="1:4" ht="15.75" thickBot="1" x14ac:dyDescent="0.3">
      <c r="A116" s="33">
        <v>100</v>
      </c>
      <c r="B116" s="242" t="str">
        <f>IF('Price Calculation'!B109=0,"",'Price Calculation'!B109)</f>
        <v/>
      </c>
      <c r="C116" s="31" t="str">
        <f>IF('Price Calculation'!B109=0,"",'Price Calculation'!J109)</f>
        <v/>
      </c>
      <c r="D116" s="32" t="str">
        <f>IF('Price Calculation'!B109=0," ",'Price Calculation'!K109)</f>
        <v xml:space="preserve"> </v>
      </c>
    </row>
    <row r="117" spans="1:4" x14ac:dyDescent="0.25">
      <c r="A117" s="33">
        <v>101</v>
      </c>
      <c r="B117" s="240" t="str">
        <f>IF('Price Calculation'!B110=0,"",'Price Calculation'!B110)</f>
        <v/>
      </c>
      <c r="C117" s="27" t="str">
        <f>IF('Price Calculation'!B110=0,"",'Price Calculation'!J110)</f>
        <v/>
      </c>
      <c r="D117" s="28" t="str">
        <f>IF('Price Calculation'!B110=0," ",'Price Calculation'!K110)</f>
        <v xml:space="preserve"> </v>
      </c>
    </row>
    <row r="118" spans="1:4" x14ac:dyDescent="0.25">
      <c r="A118" s="33">
        <v>102</v>
      </c>
      <c r="B118" s="241" t="str">
        <f>IF('Price Calculation'!B111=0,"",'Price Calculation'!B111)</f>
        <v/>
      </c>
      <c r="C118" s="29" t="str">
        <f>IF('Price Calculation'!B111=0,"",'Price Calculation'!J111)</f>
        <v/>
      </c>
      <c r="D118" s="30" t="str">
        <f>IF('Price Calculation'!B111=0," ",'Price Calculation'!K111)</f>
        <v xml:space="preserve"> </v>
      </c>
    </row>
    <row r="119" spans="1:4" x14ac:dyDescent="0.25">
      <c r="A119" s="33">
        <v>103</v>
      </c>
      <c r="B119" s="241" t="str">
        <f>IF('Price Calculation'!B112=0,"",'Price Calculation'!B112)</f>
        <v/>
      </c>
      <c r="C119" s="29" t="str">
        <f>IF('Price Calculation'!B112=0,"",'Price Calculation'!J112)</f>
        <v/>
      </c>
      <c r="D119" s="30" t="str">
        <f>IF('Price Calculation'!B112=0," ",'Price Calculation'!K112)</f>
        <v xml:space="preserve"> </v>
      </c>
    </row>
    <row r="120" spans="1:4" x14ac:dyDescent="0.25">
      <c r="A120" s="33">
        <v>104</v>
      </c>
      <c r="B120" s="241" t="str">
        <f>IF('Price Calculation'!B113=0,"",'Price Calculation'!B113)</f>
        <v/>
      </c>
      <c r="C120" s="29" t="str">
        <f>IF('Price Calculation'!B113=0,"",'Price Calculation'!J113)</f>
        <v/>
      </c>
      <c r="D120" s="30" t="str">
        <f>IF('Price Calculation'!B113=0," ",'Price Calculation'!K113)</f>
        <v xml:space="preserve"> </v>
      </c>
    </row>
    <row r="121" spans="1:4" ht="15.75" thickBot="1" x14ac:dyDescent="0.3">
      <c r="A121" s="33">
        <v>105</v>
      </c>
      <c r="B121" s="242" t="str">
        <f>IF('Price Calculation'!B114=0,"",'Price Calculation'!B114)</f>
        <v/>
      </c>
      <c r="C121" s="31" t="str">
        <f>IF('Price Calculation'!B114=0,"",'Price Calculation'!J114)</f>
        <v/>
      </c>
      <c r="D121" s="32" t="str">
        <f>IF('Price Calculation'!B114=0," ",'Price Calculation'!K114)</f>
        <v xml:space="preserve"> </v>
      </c>
    </row>
    <row r="122" spans="1:4" x14ac:dyDescent="0.25">
      <c r="A122" s="33">
        <v>106</v>
      </c>
      <c r="B122" s="240" t="str">
        <f>IF('Price Calculation'!B115=0,"",'Price Calculation'!B115)</f>
        <v/>
      </c>
      <c r="C122" s="27" t="str">
        <f>IF('Price Calculation'!B115=0,"",'Price Calculation'!J115)</f>
        <v/>
      </c>
      <c r="D122" s="28" t="str">
        <f>IF('Price Calculation'!B115=0," ",'Price Calculation'!K115)</f>
        <v xml:space="preserve"> </v>
      </c>
    </row>
    <row r="123" spans="1:4" x14ac:dyDescent="0.25">
      <c r="A123" s="33">
        <v>107</v>
      </c>
      <c r="B123" s="241" t="str">
        <f>IF('Price Calculation'!B116=0,"",'Price Calculation'!B116)</f>
        <v/>
      </c>
      <c r="C123" s="29" t="str">
        <f>IF('Price Calculation'!B116=0,"",'Price Calculation'!J116)</f>
        <v/>
      </c>
      <c r="D123" s="30" t="str">
        <f>IF('Price Calculation'!B116=0," ",'Price Calculation'!K116)</f>
        <v xml:space="preserve"> </v>
      </c>
    </row>
    <row r="124" spans="1:4" x14ac:dyDescent="0.25">
      <c r="A124" s="33">
        <v>108</v>
      </c>
      <c r="B124" s="241" t="str">
        <f>IF('Price Calculation'!B117=0,"",'Price Calculation'!B117)</f>
        <v/>
      </c>
      <c r="C124" s="29" t="str">
        <f>IF('Price Calculation'!B117=0,"",'Price Calculation'!J117)</f>
        <v/>
      </c>
      <c r="D124" s="30" t="str">
        <f>IF('Price Calculation'!B117=0," ",'Price Calculation'!K117)</f>
        <v xml:space="preserve"> </v>
      </c>
    </row>
    <row r="125" spans="1:4" x14ac:dyDescent="0.25">
      <c r="A125" s="33">
        <v>109</v>
      </c>
      <c r="B125" s="241" t="str">
        <f>IF('Price Calculation'!B118=0,"",'Price Calculation'!B118)</f>
        <v/>
      </c>
      <c r="C125" s="29" t="str">
        <f>IF('Price Calculation'!B118=0,"",'Price Calculation'!J118)</f>
        <v/>
      </c>
      <c r="D125" s="30" t="str">
        <f>IF('Price Calculation'!B118=0," ",'Price Calculation'!K118)</f>
        <v xml:space="preserve"> </v>
      </c>
    </row>
    <row r="126" spans="1:4" ht="15.75" thickBot="1" x14ac:dyDescent="0.3">
      <c r="A126" s="33">
        <v>110</v>
      </c>
      <c r="B126" s="242" t="str">
        <f>IF('Price Calculation'!B119=0,"",'Price Calculation'!B119)</f>
        <v/>
      </c>
      <c r="C126" s="31" t="str">
        <f>IF('Price Calculation'!B119=0,"",'Price Calculation'!J119)</f>
        <v/>
      </c>
      <c r="D126" s="32" t="str">
        <f>IF('Price Calculation'!B119=0," ",'Price Calculation'!K119)</f>
        <v xml:space="preserve"> </v>
      </c>
    </row>
    <row r="127" spans="1:4" x14ac:dyDescent="0.25">
      <c r="A127" s="33">
        <v>111</v>
      </c>
      <c r="B127" s="240" t="str">
        <f>IF('Price Calculation'!B120=0,"",'Price Calculation'!B120)</f>
        <v/>
      </c>
      <c r="C127" s="27" t="str">
        <f>IF('Price Calculation'!B120=0,"",'Price Calculation'!J120)</f>
        <v/>
      </c>
      <c r="D127" s="28" t="str">
        <f>IF('Price Calculation'!B120=0," ",'Price Calculation'!K120)</f>
        <v xml:space="preserve"> </v>
      </c>
    </row>
    <row r="128" spans="1:4" x14ac:dyDescent="0.25">
      <c r="A128" s="33">
        <v>112</v>
      </c>
      <c r="B128" s="241" t="str">
        <f>IF('Price Calculation'!B121=0,"",'Price Calculation'!B121)</f>
        <v/>
      </c>
      <c r="C128" s="29" t="str">
        <f>IF('Price Calculation'!B121=0,"",'Price Calculation'!J121)</f>
        <v/>
      </c>
      <c r="D128" s="30" t="str">
        <f>IF('Price Calculation'!B121=0," ",'Price Calculation'!K121)</f>
        <v xml:space="preserve"> </v>
      </c>
    </row>
    <row r="129" spans="1:4" x14ac:dyDescent="0.25">
      <c r="A129" s="33">
        <v>113</v>
      </c>
      <c r="B129" s="241" t="str">
        <f>IF('Price Calculation'!B122=0,"",'Price Calculation'!B122)</f>
        <v/>
      </c>
      <c r="C129" s="29" t="str">
        <f>IF('Price Calculation'!B122=0,"",'Price Calculation'!J122)</f>
        <v/>
      </c>
      <c r="D129" s="30" t="str">
        <f>IF('Price Calculation'!B122=0," ",'Price Calculation'!K122)</f>
        <v xml:space="preserve"> </v>
      </c>
    </row>
    <row r="130" spans="1:4" x14ac:dyDescent="0.25">
      <c r="A130" s="33">
        <v>114</v>
      </c>
      <c r="B130" s="241" t="str">
        <f>IF('Price Calculation'!B123=0,"",'Price Calculation'!B123)</f>
        <v/>
      </c>
      <c r="C130" s="29" t="str">
        <f>IF('Price Calculation'!B123=0,"",'Price Calculation'!J123)</f>
        <v/>
      </c>
      <c r="D130" s="30" t="str">
        <f>IF('Price Calculation'!B123=0," ",'Price Calculation'!K123)</f>
        <v xml:space="preserve"> </v>
      </c>
    </row>
    <row r="131" spans="1:4" ht="15.75" thickBot="1" x14ac:dyDescent="0.3">
      <c r="A131" s="33">
        <v>115</v>
      </c>
      <c r="B131" s="242" t="str">
        <f>IF('Price Calculation'!B124=0,"",'Price Calculation'!B124)</f>
        <v/>
      </c>
      <c r="C131" s="31" t="str">
        <f>IF('Price Calculation'!B124=0,"",'Price Calculation'!J124)</f>
        <v/>
      </c>
      <c r="D131" s="32" t="str">
        <f>IF('Price Calculation'!B124=0," ",'Price Calculation'!K124)</f>
        <v xml:space="preserve"> </v>
      </c>
    </row>
    <row r="132" spans="1:4" x14ac:dyDescent="0.25">
      <c r="A132" s="33">
        <v>116</v>
      </c>
      <c r="B132" s="240" t="str">
        <f>IF('Price Calculation'!B125=0,"",'Price Calculation'!B125)</f>
        <v/>
      </c>
      <c r="C132" s="27" t="str">
        <f>IF('Price Calculation'!B125=0,"",'Price Calculation'!J125)</f>
        <v/>
      </c>
      <c r="D132" s="28" t="str">
        <f>IF('Price Calculation'!B125=0," ",'Price Calculation'!K125)</f>
        <v xml:space="preserve"> </v>
      </c>
    </row>
    <row r="133" spans="1:4" x14ac:dyDescent="0.25">
      <c r="A133" s="33">
        <v>117</v>
      </c>
      <c r="B133" s="241" t="str">
        <f>IF('Price Calculation'!B126=0,"",'Price Calculation'!B126)</f>
        <v/>
      </c>
      <c r="C133" s="29" t="str">
        <f>IF('Price Calculation'!B126=0,"",'Price Calculation'!J126)</f>
        <v/>
      </c>
      <c r="D133" s="30" t="str">
        <f>IF('Price Calculation'!B126=0," ",'Price Calculation'!K126)</f>
        <v xml:space="preserve"> </v>
      </c>
    </row>
    <row r="134" spans="1:4" x14ac:dyDescent="0.25">
      <c r="A134" s="33">
        <v>118</v>
      </c>
      <c r="B134" s="241" t="str">
        <f>IF('Price Calculation'!B127=0,"",'Price Calculation'!B127)</f>
        <v/>
      </c>
      <c r="C134" s="29" t="str">
        <f>IF('Price Calculation'!B127=0,"",'Price Calculation'!J127)</f>
        <v/>
      </c>
      <c r="D134" s="30" t="str">
        <f>IF('Price Calculation'!B127=0," ",'Price Calculation'!K127)</f>
        <v xml:space="preserve"> </v>
      </c>
    </row>
    <row r="135" spans="1:4" x14ac:dyDescent="0.25">
      <c r="A135" s="33">
        <v>119</v>
      </c>
      <c r="B135" s="241" t="str">
        <f>IF('Price Calculation'!B128=0,"",'Price Calculation'!B128)</f>
        <v/>
      </c>
      <c r="C135" s="29" t="str">
        <f>IF('Price Calculation'!B128=0,"",'Price Calculation'!J128)</f>
        <v/>
      </c>
      <c r="D135" s="30" t="str">
        <f>IF('Price Calculation'!B128=0," ",'Price Calculation'!K128)</f>
        <v xml:space="preserve"> </v>
      </c>
    </row>
    <row r="136" spans="1:4" ht="15.75" thickBot="1" x14ac:dyDescent="0.3">
      <c r="A136" s="33">
        <v>120</v>
      </c>
      <c r="B136" s="242" t="str">
        <f>IF('Price Calculation'!B129=0,"",'Price Calculation'!B129)</f>
        <v/>
      </c>
      <c r="C136" s="31" t="str">
        <f>IF('Price Calculation'!B129=0,"",'Price Calculation'!J129)</f>
        <v/>
      </c>
      <c r="D136" s="32" t="str">
        <f>IF('Price Calculation'!B129=0," ",'Price Calculation'!K129)</f>
        <v xml:space="preserve"> </v>
      </c>
    </row>
    <row r="138" spans="1:4" x14ac:dyDescent="0.25">
      <c r="B138" s="337" t="s">
        <v>53</v>
      </c>
      <c r="C138" s="338"/>
      <c r="D138" s="19"/>
    </row>
    <row r="139" spans="1:4" x14ac:dyDescent="0.25">
      <c r="B139" t="s">
        <v>54</v>
      </c>
      <c r="C139" s="1"/>
      <c r="D139" s="14" t="s">
        <v>55</v>
      </c>
    </row>
    <row r="141" spans="1:4" x14ac:dyDescent="0.25">
      <c r="B141" s="337"/>
      <c r="C141" s="338"/>
      <c r="D141" s="19"/>
    </row>
    <row r="142" spans="1:4" x14ac:dyDescent="0.25">
      <c r="B142" s="14" t="s">
        <v>56</v>
      </c>
      <c r="D142" s="14" t="s">
        <v>57</v>
      </c>
    </row>
    <row r="144" spans="1:4" x14ac:dyDescent="0.25">
      <c r="B144" s="337"/>
      <c r="C144" s="338"/>
      <c r="D144" s="19"/>
    </row>
    <row r="145" spans="2:4" x14ac:dyDescent="0.25">
      <c r="B145" s="14" t="s">
        <v>58</v>
      </c>
      <c r="D145" s="14" t="s">
        <v>55</v>
      </c>
    </row>
    <row r="147" spans="2:4" x14ac:dyDescent="0.25">
      <c r="B147" s="337"/>
      <c r="C147" s="338"/>
      <c r="D147" s="19"/>
    </row>
    <row r="148" spans="2:4" x14ac:dyDescent="0.25">
      <c r="B148" s="14" t="s">
        <v>56</v>
      </c>
      <c r="D148" s="14" t="s">
        <v>57</v>
      </c>
    </row>
    <row r="149" spans="2:4" x14ac:dyDescent="0.25">
      <c r="B149" s="339" t="s">
        <v>59</v>
      </c>
      <c r="C149" s="339"/>
      <c r="D149" s="339"/>
    </row>
    <row r="150" spans="2:4" x14ac:dyDescent="0.25">
      <c r="B150" s="339"/>
      <c r="C150" s="339"/>
      <c r="D150" s="339"/>
    </row>
    <row r="151" spans="2:4" x14ac:dyDescent="0.25">
      <c r="B151" s="246"/>
      <c r="C151" s="246"/>
      <c r="D151" s="246"/>
    </row>
    <row r="153" spans="2:4" x14ac:dyDescent="0.25">
      <c r="B153" s="337"/>
      <c r="C153" s="338"/>
      <c r="D153" s="19"/>
    </row>
    <row r="154" spans="2:4" x14ac:dyDescent="0.25">
      <c r="B154" s="14" t="s">
        <v>60</v>
      </c>
      <c r="D154" s="14" t="s">
        <v>55</v>
      </c>
    </row>
    <row r="155" spans="2:4" x14ac:dyDescent="0.25">
      <c r="B155" s="11" t="str">
        <f>'Price Calculation'!B7</f>
        <v>Form date: 7/29/2025</v>
      </c>
    </row>
  </sheetData>
  <sheetProtection algorithmName="SHA-512" hashValue="c+GenDOonM5qJusSeS2bWip4Gy2D/jpgIzeFGYCtboxyDvDzcg3+lkxVfy8AdFZVQGqI4C6Pm4t0WwR2zxKcng==" saltValue="Baxkeoq37q02KGG7TsZW2A==" spinCount="100000" sheet="1" objects="1" scenarios="1"/>
  <mergeCells count="20">
    <mergeCell ref="B153:C153"/>
    <mergeCell ref="C9:D9"/>
    <mergeCell ref="B12:D12"/>
    <mergeCell ref="B13:D13"/>
    <mergeCell ref="B15:B16"/>
    <mergeCell ref="C15:C16"/>
    <mergeCell ref="D15:D16"/>
    <mergeCell ref="B138:C138"/>
    <mergeCell ref="B141:C141"/>
    <mergeCell ref="B144:C144"/>
    <mergeCell ref="B147:C147"/>
    <mergeCell ref="B149:D151"/>
    <mergeCell ref="C10:D10"/>
    <mergeCell ref="C11:D11"/>
    <mergeCell ref="C8:D8"/>
    <mergeCell ref="B2:D2"/>
    <mergeCell ref="B3:D3"/>
    <mergeCell ref="B4:D4"/>
    <mergeCell ref="C6:D6"/>
    <mergeCell ref="C7:D7"/>
  </mergeCells>
  <printOptions horizontalCentered="1"/>
  <pageMargins left="0.25" right="0.25" top="0.75" bottom="0.75" header="0.3" footer="0.3"/>
  <pageSetup scale="80" fitToHeight="3" orientation="portrait" r:id="rId1"/>
  <headerFooter differentFirst="1">
    <oddFooter>&amp;C&amp;P of &amp;N&amp;R&amp;D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BD63-6ACC-44C7-AE8E-FF8F88DA7B48}">
  <sheetPr>
    <pageSetUpPr fitToPage="1"/>
  </sheetPr>
  <dimension ref="A1:F132"/>
  <sheetViews>
    <sheetView showGridLines="0" workbookViewId="0">
      <selection activeCell="E142" sqref="E142"/>
    </sheetView>
  </sheetViews>
  <sheetFormatPr defaultRowHeight="15" x14ac:dyDescent="0.25"/>
  <cols>
    <col min="1" max="1" width="25.42578125" customWidth="1"/>
    <col min="2" max="2" width="9.85546875" customWidth="1"/>
    <col min="3" max="3" width="17.5703125" customWidth="1"/>
    <col min="4" max="4" width="39.5703125" customWidth="1"/>
    <col min="5" max="5" width="12.85546875" customWidth="1"/>
    <col min="6" max="6" width="14.42578125" customWidth="1"/>
  </cols>
  <sheetData>
    <row r="1" spans="1:6" s="143" customFormat="1" ht="43.5" customHeight="1" thickBot="1" x14ac:dyDescent="0.3">
      <c r="A1" s="238"/>
      <c r="B1" s="360" t="str">
        <f>IF('Price Calculation'!C6=0," ",'Price Calculation'!C6)</f>
        <v xml:space="preserve"> </v>
      </c>
      <c r="C1" s="361"/>
      <c r="D1" s="361"/>
      <c r="E1" s="361"/>
      <c r="F1" s="362"/>
    </row>
    <row r="2" spans="1:6" ht="42.75" customHeight="1" x14ac:dyDescent="0.25">
      <c r="A2" s="107" t="str">
        <f>'Price Calculation'!B7</f>
        <v>Form date: 7/29/2025</v>
      </c>
      <c r="B2" s="363" t="str">
        <f>IF(B1=" "," ",IF(B1="Metro","Includes areas within the Portland urban growth boundary",
IF(B1="Standard","Includes Benton, Clatsop, Columbia, Deschutes, Hood River, Jackson, Josephine, Lane, Lincoln, Linn, Marion, Polk, Tillamook, Wasco, Yamhill, and parts of Clackamas, Multnomah, &amp; Washington outside the Portland urban growth boundary",
IF(B1="Non-Urban","Includes Baker, Coos, Crook, Curry, Douglas, Gilliam, Grant, Harney, Jefferson, Klamath, Lake, Malheur, Morrow, Sherman, Umatilla, Union, Wallowa, and Wheeler Counties","Includes any Oregon County, or part of an Oregon County outside the Portland urban growth boundary"))))</f>
        <v xml:space="preserve"> </v>
      </c>
      <c r="C2" s="364"/>
      <c r="D2" s="364"/>
      <c r="E2" s="364"/>
      <c r="F2" s="365"/>
    </row>
    <row r="3" spans="1:6" s="33" customFormat="1" x14ac:dyDescent="0.25">
      <c r="B3" s="104" t="s">
        <v>83</v>
      </c>
      <c r="C3" s="115" t="s">
        <v>93</v>
      </c>
      <c r="D3" s="104" t="s">
        <v>84</v>
      </c>
      <c r="E3" s="104" t="s">
        <v>85</v>
      </c>
      <c r="F3" s="104" t="s">
        <v>86</v>
      </c>
    </row>
    <row r="4" spans="1:6" x14ac:dyDescent="0.25">
      <c r="A4" s="106">
        <v>1</v>
      </c>
      <c r="B4" s="102" t="str">
        <f>IF('Price Calculation'!B10=0," ",'Price Calculation'!A10)</f>
        <v xml:space="preserve"> </v>
      </c>
      <c r="C4" s="114" t="str">
        <f>IF('Price Calculation'!B10=0," ","1HOUR/HOUR(S)")</f>
        <v xml:space="preserve"> </v>
      </c>
      <c r="D4" s="116" t="str">
        <f>IF('Price Calculation'!$B10=0," ",'Price Calculation'!B10)</f>
        <v xml:space="preserve"> </v>
      </c>
      <c r="E4" s="103" t="str">
        <f>IF('Price Calculation'!$B10=0," ",'Price Calculation'!J10)</f>
        <v xml:space="preserve"> </v>
      </c>
      <c r="F4" s="103" t="str">
        <f>IF('Price Calculation'!$B10=0," ",'Price Calculation'!K10)</f>
        <v xml:space="preserve"> </v>
      </c>
    </row>
    <row r="5" spans="1:6" x14ac:dyDescent="0.25">
      <c r="A5" s="106">
        <v>2</v>
      </c>
      <c r="B5" s="102" t="str">
        <f>IF('Price Calculation'!B11=0," ",'Price Calculation'!A11)</f>
        <v xml:space="preserve"> </v>
      </c>
      <c r="C5" s="114" t="str">
        <f>IF('Price Calculation'!B11=0," ","1HOUR/HOUR(S)")</f>
        <v xml:space="preserve"> </v>
      </c>
      <c r="D5" s="116" t="str">
        <f>IF('Price Calculation'!$B11=0," ",'Price Calculation'!B11)</f>
        <v xml:space="preserve"> </v>
      </c>
      <c r="E5" s="103" t="str">
        <f>IF('Price Calculation'!$B11=0," ",'Price Calculation'!J11)</f>
        <v xml:space="preserve"> </v>
      </c>
      <c r="F5" s="103" t="str">
        <f>IF('Price Calculation'!$B11=0," ",'Price Calculation'!K11)</f>
        <v xml:space="preserve"> </v>
      </c>
    </row>
    <row r="6" spans="1:6" x14ac:dyDescent="0.25">
      <c r="A6" s="106">
        <v>3</v>
      </c>
      <c r="B6" s="102" t="str">
        <f>IF('Price Calculation'!B12=0," ",'Price Calculation'!A12)</f>
        <v xml:space="preserve"> </v>
      </c>
      <c r="C6" s="114" t="str">
        <f>IF('Price Calculation'!B12=0," ","1HOUR/HOUR(S)")</f>
        <v xml:space="preserve"> </v>
      </c>
      <c r="D6" s="116" t="str">
        <f>IF('Price Calculation'!$B12=0," ",'Price Calculation'!B12)</f>
        <v xml:space="preserve"> </v>
      </c>
      <c r="E6" s="103" t="str">
        <f>IF('Price Calculation'!$B12=0," ",'Price Calculation'!J12)</f>
        <v xml:space="preserve"> </v>
      </c>
      <c r="F6" s="103" t="str">
        <f>IF('Price Calculation'!$B12=0," ",'Price Calculation'!K12)</f>
        <v xml:space="preserve"> </v>
      </c>
    </row>
    <row r="7" spans="1:6" x14ac:dyDescent="0.25">
      <c r="A7" s="106">
        <v>4</v>
      </c>
      <c r="B7" s="102" t="str">
        <f>IF('Price Calculation'!B13=0," ",'Price Calculation'!A13)</f>
        <v xml:space="preserve"> </v>
      </c>
      <c r="C7" s="114" t="str">
        <f>IF('Price Calculation'!B13=0," ","1HOUR/HOUR(S)")</f>
        <v xml:space="preserve"> </v>
      </c>
      <c r="D7" s="116" t="str">
        <f>IF('Price Calculation'!$B13=0," ",'Price Calculation'!B13)</f>
        <v xml:space="preserve"> </v>
      </c>
      <c r="E7" s="103" t="str">
        <f>IF('Price Calculation'!$B13=0," ",'Price Calculation'!J13)</f>
        <v xml:space="preserve"> </v>
      </c>
      <c r="F7" s="103" t="str">
        <f>IF('Price Calculation'!$B13=0," ",'Price Calculation'!K13)</f>
        <v xml:space="preserve"> </v>
      </c>
    </row>
    <row r="8" spans="1:6" x14ac:dyDescent="0.25">
      <c r="A8" s="106">
        <v>5</v>
      </c>
      <c r="B8" s="102" t="str">
        <f>IF('Price Calculation'!B14=0," ",'Price Calculation'!A14)</f>
        <v xml:space="preserve"> </v>
      </c>
      <c r="C8" s="114" t="str">
        <f>IF('Price Calculation'!B14=0," ","1HOUR/HOUR(S)")</f>
        <v xml:space="preserve"> </v>
      </c>
      <c r="D8" s="116" t="str">
        <f>IF('Price Calculation'!$B14=0," ",'Price Calculation'!B14)</f>
        <v xml:space="preserve"> </v>
      </c>
      <c r="E8" s="103" t="str">
        <f>IF('Price Calculation'!$B14=0," ",'Price Calculation'!J14)</f>
        <v xml:space="preserve"> </v>
      </c>
      <c r="F8" s="103" t="str">
        <f>IF('Price Calculation'!$B14=0," ",'Price Calculation'!K14)</f>
        <v xml:space="preserve"> </v>
      </c>
    </row>
    <row r="9" spans="1:6" x14ac:dyDescent="0.25">
      <c r="A9" s="106">
        <v>6</v>
      </c>
      <c r="B9" s="102" t="str">
        <f>IF('Price Calculation'!B15=0," ",'Price Calculation'!A15)</f>
        <v xml:space="preserve"> </v>
      </c>
      <c r="C9" s="114" t="str">
        <f>IF('Price Calculation'!B15=0," ","1HOUR/HOUR(S)")</f>
        <v xml:space="preserve"> </v>
      </c>
      <c r="D9" s="116" t="str">
        <f>IF('Price Calculation'!$B15=0," ",'Price Calculation'!B15)</f>
        <v xml:space="preserve"> </v>
      </c>
      <c r="E9" s="103" t="str">
        <f>IF('Price Calculation'!$B15=0," ",'Price Calculation'!J15)</f>
        <v xml:space="preserve"> </v>
      </c>
      <c r="F9" s="103" t="str">
        <f>IF('Price Calculation'!$B15=0," ",'Price Calculation'!K15)</f>
        <v xml:space="preserve"> </v>
      </c>
    </row>
    <row r="10" spans="1:6" x14ac:dyDescent="0.25">
      <c r="A10" s="106">
        <v>7</v>
      </c>
      <c r="B10" s="102" t="str">
        <f>IF('Price Calculation'!B16=0," ",'Price Calculation'!A16)</f>
        <v xml:space="preserve"> </v>
      </c>
      <c r="C10" s="114" t="str">
        <f>IF('Price Calculation'!B16=0," ","1HOUR/HOUR(S)")</f>
        <v xml:space="preserve"> </v>
      </c>
      <c r="D10" s="116" t="str">
        <f>IF('Price Calculation'!$B16=0," ",'Price Calculation'!B16)</f>
        <v xml:space="preserve"> </v>
      </c>
      <c r="E10" s="103" t="str">
        <f>IF('Price Calculation'!$B16=0," ",'Price Calculation'!J16)</f>
        <v xml:space="preserve"> </v>
      </c>
      <c r="F10" s="103" t="str">
        <f>IF('Price Calculation'!$B16=0," ",'Price Calculation'!K16)</f>
        <v xml:space="preserve"> </v>
      </c>
    </row>
    <row r="11" spans="1:6" x14ac:dyDescent="0.25">
      <c r="A11" s="106">
        <v>8</v>
      </c>
      <c r="B11" s="102" t="str">
        <f>IF('Price Calculation'!B17=0," ",'Price Calculation'!A17)</f>
        <v xml:space="preserve"> </v>
      </c>
      <c r="C11" s="114" t="str">
        <f>IF('Price Calculation'!B17=0," ","1HOUR/HOUR(S)")</f>
        <v xml:space="preserve"> </v>
      </c>
      <c r="D11" s="116" t="str">
        <f>IF('Price Calculation'!$B17=0," ",'Price Calculation'!B17)</f>
        <v xml:space="preserve"> </v>
      </c>
      <c r="E11" s="103" t="str">
        <f>IF('Price Calculation'!$B17=0," ",'Price Calculation'!J17)</f>
        <v xml:space="preserve"> </v>
      </c>
      <c r="F11" s="103" t="str">
        <f>IF('Price Calculation'!$B17=0," ",'Price Calculation'!K17)</f>
        <v xml:space="preserve"> </v>
      </c>
    </row>
    <row r="12" spans="1:6" x14ac:dyDescent="0.25">
      <c r="A12" s="106">
        <v>9</v>
      </c>
      <c r="B12" s="102" t="str">
        <f>IF('Price Calculation'!B18=0," ",'Price Calculation'!A18)</f>
        <v xml:space="preserve"> </v>
      </c>
      <c r="C12" s="114" t="str">
        <f>IF('Price Calculation'!B18=0," ","1HOUR/HOUR(S)")</f>
        <v xml:space="preserve"> </v>
      </c>
      <c r="D12" s="116" t="str">
        <f>IF('Price Calculation'!$B18=0," ",'Price Calculation'!B18)</f>
        <v xml:space="preserve"> </v>
      </c>
      <c r="E12" s="103" t="str">
        <f>IF('Price Calculation'!$B18=0," ",'Price Calculation'!J18)</f>
        <v xml:space="preserve"> </v>
      </c>
      <c r="F12" s="103" t="str">
        <f>IF('Price Calculation'!$B18=0," ",'Price Calculation'!K18)</f>
        <v xml:space="preserve"> </v>
      </c>
    </row>
    <row r="13" spans="1:6" x14ac:dyDescent="0.25">
      <c r="A13" s="106">
        <v>10</v>
      </c>
      <c r="B13" s="102" t="str">
        <f>IF('Price Calculation'!B19=0," ",'Price Calculation'!A19)</f>
        <v xml:space="preserve"> </v>
      </c>
      <c r="C13" s="114" t="str">
        <f>IF('Price Calculation'!B19=0," ","1HOUR/HOUR(S)")</f>
        <v xml:space="preserve"> </v>
      </c>
      <c r="D13" s="116" t="str">
        <f>IF('Price Calculation'!$B19=0," ",'Price Calculation'!B19)</f>
        <v xml:space="preserve"> </v>
      </c>
      <c r="E13" s="103" t="str">
        <f>IF('Price Calculation'!$B19=0," ",'Price Calculation'!J19)</f>
        <v xml:space="preserve"> </v>
      </c>
      <c r="F13" s="103" t="str">
        <f>IF('Price Calculation'!$B19=0," ",'Price Calculation'!K19)</f>
        <v xml:space="preserve"> </v>
      </c>
    </row>
    <row r="14" spans="1:6" x14ac:dyDescent="0.25">
      <c r="A14" s="106">
        <v>11</v>
      </c>
      <c r="B14" s="102" t="str">
        <f>IF('Price Calculation'!B20=0," ",'Price Calculation'!A20)</f>
        <v xml:space="preserve"> </v>
      </c>
      <c r="C14" s="114" t="str">
        <f>IF('Price Calculation'!B20=0," ","1HOUR/HOUR(S)")</f>
        <v xml:space="preserve"> </v>
      </c>
      <c r="D14" s="116" t="str">
        <f>IF('Price Calculation'!$B20=0," ",'Price Calculation'!B20)</f>
        <v xml:space="preserve"> </v>
      </c>
      <c r="E14" s="103" t="str">
        <f>IF('Price Calculation'!$B20=0," ",'Price Calculation'!J20)</f>
        <v xml:space="preserve"> </v>
      </c>
      <c r="F14" s="103" t="str">
        <f>IF('Price Calculation'!$B20=0," ",'Price Calculation'!K20)</f>
        <v xml:space="preserve"> </v>
      </c>
    </row>
    <row r="15" spans="1:6" x14ac:dyDescent="0.25">
      <c r="A15" s="106">
        <v>12</v>
      </c>
      <c r="B15" s="102" t="str">
        <f>IF('Price Calculation'!B21=0," ",'Price Calculation'!A21)</f>
        <v xml:space="preserve"> </v>
      </c>
      <c r="C15" s="114" t="str">
        <f>IF('Price Calculation'!B21=0," ","1HOUR/HOUR(S)")</f>
        <v xml:space="preserve"> </v>
      </c>
      <c r="D15" s="116" t="str">
        <f>IF('Price Calculation'!$B21=0," ",'Price Calculation'!B21)</f>
        <v xml:space="preserve"> </v>
      </c>
      <c r="E15" s="103" t="str">
        <f>IF('Price Calculation'!$B21=0," ",'Price Calculation'!J21)</f>
        <v xml:space="preserve"> </v>
      </c>
      <c r="F15" s="103" t="str">
        <f>IF('Price Calculation'!$B21=0," ",'Price Calculation'!K21)</f>
        <v xml:space="preserve"> </v>
      </c>
    </row>
    <row r="16" spans="1:6" x14ac:dyDescent="0.25">
      <c r="A16" s="106">
        <v>13</v>
      </c>
      <c r="B16" s="102" t="str">
        <f>IF('Price Calculation'!B22=0," ",'Price Calculation'!A22)</f>
        <v xml:space="preserve"> </v>
      </c>
      <c r="C16" s="114" t="str">
        <f>IF('Price Calculation'!B22=0," ","1HOUR/HOUR(S)")</f>
        <v xml:space="preserve"> </v>
      </c>
      <c r="D16" s="116" t="str">
        <f>IF('Price Calculation'!$B22=0," ",'Price Calculation'!B22)</f>
        <v xml:space="preserve"> </v>
      </c>
      <c r="E16" s="103" t="str">
        <f>IF('Price Calculation'!$B22=0," ",'Price Calculation'!J22)</f>
        <v xml:space="preserve"> </v>
      </c>
      <c r="F16" s="103" t="str">
        <f>IF('Price Calculation'!$B22=0," ",'Price Calculation'!K22)</f>
        <v xml:space="preserve"> </v>
      </c>
    </row>
    <row r="17" spans="1:6" x14ac:dyDescent="0.25">
      <c r="A17" s="106">
        <v>14</v>
      </c>
      <c r="B17" s="102" t="str">
        <f>IF('Price Calculation'!B23=0," ",'Price Calculation'!A23)</f>
        <v xml:space="preserve"> </v>
      </c>
      <c r="C17" s="114" t="str">
        <f>IF('Price Calculation'!B23=0," ","1HOUR/HOUR(S)")</f>
        <v xml:space="preserve"> </v>
      </c>
      <c r="D17" s="116" t="str">
        <f>IF('Price Calculation'!$B23=0," ",'Price Calculation'!B23)</f>
        <v xml:space="preserve"> </v>
      </c>
      <c r="E17" s="103" t="str">
        <f>IF('Price Calculation'!$B23=0," ",'Price Calculation'!J23)</f>
        <v xml:space="preserve"> </v>
      </c>
      <c r="F17" s="103" t="str">
        <f>IF('Price Calculation'!$B23=0," ",'Price Calculation'!K23)</f>
        <v xml:space="preserve"> </v>
      </c>
    </row>
    <row r="18" spans="1:6" x14ac:dyDescent="0.25">
      <c r="A18" s="106">
        <v>15</v>
      </c>
      <c r="B18" s="102" t="str">
        <f>IF('Price Calculation'!B24=0," ",'Price Calculation'!A24)</f>
        <v xml:space="preserve"> </v>
      </c>
      <c r="C18" s="114" t="str">
        <f>IF('Price Calculation'!B24=0," ","1HOUR/HOUR(S)")</f>
        <v xml:space="preserve"> </v>
      </c>
      <c r="D18" s="116" t="str">
        <f>IF('Price Calculation'!$B24=0," ",'Price Calculation'!B24)</f>
        <v xml:space="preserve"> </v>
      </c>
      <c r="E18" s="103" t="str">
        <f>IF('Price Calculation'!$B24=0," ",'Price Calculation'!J24)</f>
        <v xml:space="preserve"> </v>
      </c>
      <c r="F18" s="103" t="str">
        <f>IF('Price Calculation'!$B24=0," ",'Price Calculation'!K24)</f>
        <v xml:space="preserve"> </v>
      </c>
    </row>
    <row r="19" spans="1:6" x14ac:dyDescent="0.25">
      <c r="A19" s="106">
        <v>16</v>
      </c>
      <c r="B19" s="102" t="str">
        <f>IF('Price Calculation'!B25=0," ",'Price Calculation'!A25)</f>
        <v xml:space="preserve"> </v>
      </c>
      <c r="C19" s="114" t="str">
        <f>IF('Price Calculation'!B25=0," ","1HOUR/HOUR(S)")</f>
        <v xml:space="preserve"> </v>
      </c>
      <c r="D19" s="116" t="str">
        <f>IF('Price Calculation'!$B25=0," ",'Price Calculation'!B25)</f>
        <v xml:space="preserve"> </v>
      </c>
      <c r="E19" s="103" t="str">
        <f>IF('Price Calculation'!$B25=0," ",'Price Calculation'!J25)</f>
        <v xml:space="preserve"> </v>
      </c>
      <c r="F19" s="103" t="str">
        <f>IF('Price Calculation'!$B25=0," ",'Price Calculation'!K25)</f>
        <v xml:space="preserve"> </v>
      </c>
    </row>
    <row r="20" spans="1:6" x14ac:dyDescent="0.25">
      <c r="A20" s="106">
        <v>17</v>
      </c>
      <c r="B20" s="102" t="str">
        <f>IF('Price Calculation'!B26=0," ",'Price Calculation'!A26)</f>
        <v xml:space="preserve"> </v>
      </c>
      <c r="C20" s="114" t="str">
        <f>IF('Price Calculation'!B26=0," ","1HOUR/HOUR(S)")</f>
        <v xml:space="preserve"> </v>
      </c>
      <c r="D20" s="116" t="str">
        <f>IF('Price Calculation'!$B26=0," ",'Price Calculation'!B26)</f>
        <v xml:space="preserve"> </v>
      </c>
      <c r="E20" s="103" t="str">
        <f>IF('Price Calculation'!$B26=0," ",'Price Calculation'!J26)</f>
        <v xml:space="preserve"> </v>
      </c>
      <c r="F20" s="103" t="str">
        <f>IF('Price Calculation'!$B26=0," ",'Price Calculation'!K26)</f>
        <v xml:space="preserve"> </v>
      </c>
    </row>
    <row r="21" spans="1:6" x14ac:dyDescent="0.25">
      <c r="A21" s="106">
        <v>18</v>
      </c>
      <c r="B21" s="102" t="str">
        <f>IF('Price Calculation'!B27=0," ",'Price Calculation'!A27)</f>
        <v xml:space="preserve"> </v>
      </c>
      <c r="C21" s="114" t="str">
        <f>IF('Price Calculation'!B27=0," ","1HOUR/HOUR(S)")</f>
        <v xml:space="preserve"> </v>
      </c>
      <c r="D21" s="116" t="str">
        <f>IF('Price Calculation'!$B27=0," ",'Price Calculation'!B27)</f>
        <v xml:space="preserve"> </v>
      </c>
      <c r="E21" s="103" t="str">
        <f>IF('Price Calculation'!$B27=0," ",'Price Calculation'!J27)</f>
        <v xml:space="preserve"> </v>
      </c>
      <c r="F21" s="103" t="str">
        <f>IF('Price Calculation'!$B27=0," ",'Price Calculation'!K27)</f>
        <v xml:space="preserve"> </v>
      </c>
    </row>
    <row r="22" spans="1:6" x14ac:dyDescent="0.25">
      <c r="A22" s="106">
        <v>19</v>
      </c>
      <c r="B22" s="102" t="str">
        <f>IF('Price Calculation'!B28=0," ",'Price Calculation'!A28)</f>
        <v xml:space="preserve"> </v>
      </c>
      <c r="C22" s="114" t="str">
        <f>IF('Price Calculation'!B28=0," ","1HOUR/HOUR(S)")</f>
        <v xml:space="preserve"> </v>
      </c>
      <c r="D22" s="116" t="str">
        <f>IF('Price Calculation'!$B28=0," ",'Price Calculation'!B28)</f>
        <v xml:space="preserve"> </v>
      </c>
      <c r="E22" s="103" t="str">
        <f>IF('Price Calculation'!$B28=0," ",'Price Calculation'!J28)</f>
        <v xml:space="preserve"> </v>
      </c>
      <c r="F22" s="103" t="str">
        <f>IF('Price Calculation'!$B28=0," ",'Price Calculation'!K28)</f>
        <v xml:space="preserve"> </v>
      </c>
    </row>
    <row r="23" spans="1:6" x14ac:dyDescent="0.25">
      <c r="A23" s="106">
        <v>20</v>
      </c>
      <c r="B23" s="102" t="str">
        <f>IF('Price Calculation'!B29=0," ",'Price Calculation'!A29)</f>
        <v xml:space="preserve"> </v>
      </c>
      <c r="C23" s="114" t="str">
        <f>IF('Price Calculation'!B29=0," ","1HOUR/HOUR(S)")</f>
        <v xml:space="preserve"> </v>
      </c>
      <c r="D23" s="116" t="str">
        <f>IF('Price Calculation'!$B29=0," ",'Price Calculation'!B29)</f>
        <v xml:space="preserve"> </v>
      </c>
      <c r="E23" s="103" t="str">
        <f>IF('Price Calculation'!$B29=0," ",'Price Calculation'!J29)</f>
        <v xml:space="preserve"> </v>
      </c>
      <c r="F23" s="103" t="str">
        <f>IF('Price Calculation'!$B29=0," ",'Price Calculation'!K29)</f>
        <v xml:space="preserve"> </v>
      </c>
    </row>
    <row r="24" spans="1:6" x14ac:dyDescent="0.25">
      <c r="A24" s="106">
        <v>21</v>
      </c>
      <c r="B24" s="102" t="str">
        <f>IF('Price Calculation'!B30=0," ",'Price Calculation'!A30)</f>
        <v xml:space="preserve"> </v>
      </c>
      <c r="C24" s="114" t="str">
        <f>IF('Price Calculation'!B30=0," ","1HOUR/HOUR(S)")</f>
        <v xml:space="preserve"> </v>
      </c>
      <c r="D24" s="116" t="str">
        <f>IF('Price Calculation'!$B30=0," ",'Price Calculation'!B30)</f>
        <v xml:space="preserve"> </v>
      </c>
      <c r="E24" s="103" t="str">
        <f>IF('Price Calculation'!$B30=0," ",'Price Calculation'!J30)</f>
        <v xml:space="preserve"> </v>
      </c>
      <c r="F24" s="103" t="str">
        <f>IF('Price Calculation'!$B30=0," ",'Price Calculation'!K30)</f>
        <v xml:space="preserve"> </v>
      </c>
    </row>
    <row r="25" spans="1:6" x14ac:dyDescent="0.25">
      <c r="A25" s="106">
        <v>22</v>
      </c>
      <c r="B25" s="102" t="str">
        <f>IF('Price Calculation'!B31=0," ",'Price Calculation'!A31)</f>
        <v xml:space="preserve"> </v>
      </c>
      <c r="C25" s="114" t="str">
        <f>IF('Price Calculation'!B31=0," ","1HOUR/HOUR(S)")</f>
        <v xml:space="preserve"> </v>
      </c>
      <c r="D25" s="116" t="str">
        <f>IF('Price Calculation'!$B31=0," ",'Price Calculation'!B31)</f>
        <v xml:space="preserve"> </v>
      </c>
      <c r="E25" s="103" t="str">
        <f>IF('Price Calculation'!$B31=0," ",'Price Calculation'!J31)</f>
        <v xml:space="preserve"> </v>
      </c>
      <c r="F25" s="103" t="str">
        <f>IF('Price Calculation'!$B31=0," ",'Price Calculation'!K31)</f>
        <v xml:space="preserve"> </v>
      </c>
    </row>
    <row r="26" spans="1:6" x14ac:dyDescent="0.25">
      <c r="A26" s="106">
        <v>23</v>
      </c>
      <c r="B26" s="102" t="str">
        <f>IF('Price Calculation'!B32=0," ",'Price Calculation'!A32)</f>
        <v xml:space="preserve"> </v>
      </c>
      <c r="C26" s="114" t="str">
        <f>IF('Price Calculation'!B32=0," ","1HOUR/HOUR(S)")</f>
        <v xml:space="preserve"> </v>
      </c>
      <c r="D26" s="116" t="str">
        <f>IF('Price Calculation'!$B32=0," ",'Price Calculation'!B32)</f>
        <v xml:space="preserve"> </v>
      </c>
      <c r="E26" s="103" t="str">
        <f>IF('Price Calculation'!$B32=0," ",'Price Calculation'!J32)</f>
        <v xml:space="preserve"> </v>
      </c>
      <c r="F26" s="103" t="str">
        <f>IF('Price Calculation'!$B32=0," ",'Price Calculation'!K32)</f>
        <v xml:space="preserve"> </v>
      </c>
    </row>
    <row r="27" spans="1:6" x14ac:dyDescent="0.25">
      <c r="A27" s="106">
        <v>24</v>
      </c>
      <c r="B27" s="102" t="str">
        <f>IF('Price Calculation'!B33=0," ",'Price Calculation'!A33)</f>
        <v xml:space="preserve"> </v>
      </c>
      <c r="C27" s="114" t="str">
        <f>IF('Price Calculation'!B33=0," ","1HOUR/HOUR(S)")</f>
        <v xml:space="preserve"> </v>
      </c>
      <c r="D27" s="116" t="str">
        <f>IF('Price Calculation'!$B33=0," ",'Price Calculation'!B33)</f>
        <v xml:space="preserve"> </v>
      </c>
      <c r="E27" s="103" t="str">
        <f>IF('Price Calculation'!$B33=0," ",'Price Calculation'!J33)</f>
        <v xml:space="preserve"> </v>
      </c>
      <c r="F27" s="103" t="str">
        <f>IF('Price Calculation'!$B33=0," ",'Price Calculation'!K33)</f>
        <v xml:space="preserve"> </v>
      </c>
    </row>
    <row r="28" spans="1:6" x14ac:dyDescent="0.25">
      <c r="A28" s="106">
        <v>25</v>
      </c>
      <c r="B28" s="102" t="str">
        <f>IF('Price Calculation'!B34=0," ",'Price Calculation'!A34)</f>
        <v xml:space="preserve"> </v>
      </c>
      <c r="C28" s="114" t="str">
        <f>IF('Price Calculation'!B34=0," ","1HOUR/HOUR(S)")</f>
        <v xml:space="preserve"> </v>
      </c>
      <c r="D28" s="116" t="str">
        <f>IF('Price Calculation'!$B34=0," ",'Price Calculation'!B34)</f>
        <v xml:space="preserve"> </v>
      </c>
      <c r="E28" s="103" t="str">
        <f>IF('Price Calculation'!$B34=0," ",'Price Calculation'!J34)</f>
        <v xml:space="preserve"> </v>
      </c>
      <c r="F28" s="103" t="str">
        <f>IF('Price Calculation'!$B34=0," ",'Price Calculation'!K34)</f>
        <v xml:space="preserve"> </v>
      </c>
    </row>
    <row r="29" spans="1:6" x14ac:dyDescent="0.25">
      <c r="A29" s="106">
        <v>26</v>
      </c>
      <c r="B29" s="102" t="str">
        <f>IF('Price Calculation'!B35=0," ",'Price Calculation'!A35)</f>
        <v xml:space="preserve"> </v>
      </c>
      <c r="C29" s="114" t="str">
        <f>IF('Price Calculation'!B35=0," ","1HOUR/HOUR(S)")</f>
        <v xml:space="preserve"> </v>
      </c>
      <c r="D29" s="116" t="str">
        <f>IF('Price Calculation'!$B35=0," ",'Price Calculation'!B35)</f>
        <v xml:space="preserve"> </v>
      </c>
      <c r="E29" s="103" t="str">
        <f>IF('Price Calculation'!$B35=0," ",'Price Calculation'!J35)</f>
        <v xml:space="preserve"> </v>
      </c>
      <c r="F29" s="103" t="str">
        <f>IF('Price Calculation'!$B35=0," ",'Price Calculation'!K35)</f>
        <v xml:space="preserve"> </v>
      </c>
    </row>
    <row r="30" spans="1:6" x14ac:dyDescent="0.25">
      <c r="A30" s="106">
        <v>27</v>
      </c>
      <c r="B30" s="102" t="str">
        <f>IF('Price Calculation'!B36=0," ",'Price Calculation'!A36)</f>
        <v xml:space="preserve"> </v>
      </c>
      <c r="C30" s="114" t="str">
        <f>IF('Price Calculation'!B36=0," ","1HOUR/HOUR(S)")</f>
        <v xml:space="preserve"> </v>
      </c>
      <c r="D30" s="116" t="str">
        <f>IF('Price Calculation'!$B36=0," ",'Price Calculation'!B36)</f>
        <v xml:space="preserve"> </v>
      </c>
      <c r="E30" s="103" t="str">
        <f>IF('Price Calculation'!$B36=0," ",'Price Calculation'!J36)</f>
        <v xml:space="preserve"> </v>
      </c>
      <c r="F30" s="103" t="str">
        <f>IF('Price Calculation'!$B36=0," ",'Price Calculation'!K36)</f>
        <v xml:space="preserve"> </v>
      </c>
    </row>
    <row r="31" spans="1:6" x14ac:dyDescent="0.25">
      <c r="A31" s="106">
        <v>28</v>
      </c>
      <c r="B31" s="102" t="str">
        <f>IF('Price Calculation'!B37=0," ",'Price Calculation'!A37)</f>
        <v xml:space="preserve"> </v>
      </c>
      <c r="C31" s="114" t="str">
        <f>IF('Price Calculation'!B37=0," ","1HOUR/HOUR(S)")</f>
        <v xml:space="preserve"> </v>
      </c>
      <c r="D31" s="116" t="str">
        <f>IF('Price Calculation'!$B37=0," ",'Price Calculation'!B37)</f>
        <v xml:space="preserve"> </v>
      </c>
      <c r="E31" s="103" t="str">
        <f>IF('Price Calculation'!$B37=0," ",'Price Calculation'!J37)</f>
        <v xml:space="preserve"> </v>
      </c>
      <c r="F31" s="103" t="str">
        <f>IF('Price Calculation'!$B37=0," ",'Price Calculation'!K37)</f>
        <v xml:space="preserve"> </v>
      </c>
    </row>
    <row r="32" spans="1:6" x14ac:dyDescent="0.25">
      <c r="A32" s="106">
        <v>29</v>
      </c>
      <c r="B32" s="102" t="str">
        <f>IF('Price Calculation'!B38=0," ",'Price Calculation'!A38)</f>
        <v xml:space="preserve"> </v>
      </c>
      <c r="C32" s="114" t="str">
        <f>IF('Price Calculation'!B38=0," ","1HOUR/HOUR(S)")</f>
        <v xml:space="preserve"> </v>
      </c>
      <c r="D32" s="116" t="str">
        <f>IF('Price Calculation'!$B38=0," ",'Price Calculation'!B38)</f>
        <v xml:space="preserve"> </v>
      </c>
      <c r="E32" s="103" t="str">
        <f>IF('Price Calculation'!$B38=0," ",'Price Calculation'!J38)</f>
        <v xml:space="preserve"> </v>
      </c>
      <c r="F32" s="103" t="str">
        <f>IF('Price Calculation'!$B38=0," ",'Price Calculation'!K38)</f>
        <v xml:space="preserve"> </v>
      </c>
    </row>
    <row r="33" spans="1:6" x14ac:dyDescent="0.25">
      <c r="A33" s="106">
        <v>30</v>
      </c>
      <c r="B33" s="102" t="str">
        <f>IF('Price Calculation'!B39=0," ",'Price Calculation'!A39)</f>
        <v xml:space="preserve"> </v>
      </c>
      <c r="C33" s="114" t="str">
        <f>IF('Price Calculation'!B39=0," ","1HOUR/HOUR(S)")</f>
        <v xml:space="preserve"> </v>
      </c>
      <c r="D33" s="116" t="str">
        <f>IF('Price Calculation'!$B39=0," ",'Price Calculation'!B39)</f>
        <v xml:space="preserve"> </v>
      </c>
      <c r="E33" s="103" t="str">
        <f>IF('Price Calculation'!$B39=0," ",'Price Calculation'!J39)</f>
        <v xml:space="preserve"> </v>
      </c>
      <c r="F33" s="103" t="str">
        <f>IF('Price Calculation'!$B39=0," ",'Price Calculation'!K39)</f>
        <v xml:space="preserve"> </v>
      </c>
    </row>
    <row r="34" spans="1:6" x14ac:dyDescent="0.25">
      <c r="A34" s="106">
        <v>31</v>
      </c>
      <c r="B34" s="102" t="str">
        <f>IF('Price Calculation'!B40=0," ",'Price Calculation'!A40)</f>
        <v xml:space="preserve"> </v>
      </c>
      <c r="C34" s="114" t="str">
        <f>IF('Price Calculation'!B40=0," ","1HOUR/HOUR(S)")</f>
        <v xml:space="preserve"> </v>
      </c>
      <c r="D34" s="116" t="str">
        <f>IF('Price Calculation'!$B40=0," ",'Price Calculation'!B40)</f>
        <v xml:space="preserve"> </v>
      </c>
      <c r="E34" s="103" t="str">
        <f>IF('Price Calculation'!$B40=0," ",'Price Calculation'!J40)</f>
        <v xml:space="preserve"> </v>
      </c>
      <c r="F34" s="103" t="str">
        <f>IF('Price Calculation'!$B40=0," ",'Price Calculation'!K40)</f>
        <v xml:space="preserve"> </v>
      </c>
    </row>
    <row r="35" spans="1:6" x14ac:dyDescent="0.25">
      <c r="A35" s="106">
        <v>32</v>
      </c>
      <c r="B35" s="102" t="str">
        <f>IF('Price Calculation'!B41=0," ",'Price Calculation'!A41)</f>
        <v xml:space="preserve"> </v>
      </c>
      <c r="C35" s="114" t="str">
        <f>IF('Price Calculation'!B41=0," ","1HOUR/HOUR(S)")</f>
        <v xml:space="preserve"> </v>
      </c>
      <c r="D35" s="116" t="str">
        <f>IF('Price Calculation'!$B41=0," ",'Price Calculation'!B41)</f>
        <v xml:space="preserve"> </v>
      </c>
      <c r="E35" s="103" t="str">
        <f>IF('Price Calculation'!$B41=0," ",'Price Calculation'!J41)</f>
        <v xml:space="preserve"> </v>
      </c>
      <c r="F35" s="103" t="str">
        <f>IF('Price Calculation'!$B41=0," ",'Price Calculation'!K41)</f>
        <v xml:space="preserve"> </v>
      </c>
    </row>
    <row r="36" spans="1:6" x14ac:dyDescent="0.25">
      <c r="A36" s="106">
        <v>33</v>
      </c>
      <c r="B36" s="102" t="str">
        <f>IF('Price Calculation'!B42=0," ",'Price Calculation'!A42)</f>
        <v xml:space="preserve"> </v>
      </c>
      <c r="C36" s="114" t="str">
        <f>IF('Price Calculation'!B42=0," ","1HOUR/HOUR(S)")</f>
        <v xml:space="preserve"> </v>
      </c>
      <c r="D36" s="116" t="str">
        <f>IF('Price Calculation'!$B42=0," ",'Price Calculation'!B42)</f>
        <v xml:space="preserve"> </v>
      </c>
      <c r="E36" s="103" t="str">
        <f>IF('Price Calculation'!$B42=0," ",'Price Calculation'!J42)</f>
        <v xml:space="preserve"> </v>
      </c>
      <c r="F36" s="103" t="str">
        <f>IF('Price Calculation'!$B42=0," ",'Price Calculation'!K42)</f>
        <v xml:space="preserve"> </v>
      </c>
    </row>
    <row r="37" spans="1:6" x14ac:dyDescent="0.25">
      <c r="A37" s="106">
        <v>34</v>
      </c>
      <c r="B37" s="102" t="str">
        <f>IF('Price Calculation'!B43=0," ",'Price Calculation'!A43)</f>
        <v xml:space="preserve"> </v>
      </c>
      <c r="C37" s="114" t="str">
        <f>IF('Price Calculation'!B43=0," ","1HOUR/HOUR(S)")</f>
        <v xml:space="preserve"> </v>
      </c>
      <c r="D37" s="116" t="str">
        <f>IF('Price Calculation'!$B43=0," ",'Price Calculation'!B43)</f>
        <v xml:space="preserve"> </v>
      </c>
      <c r="E37" s="103" t="str">
        <f>IF('Price Calculation'!$B43=0," ",'Price Calculation'!J43)</f>
        <v xml:space="preserve"> </v>
      </c>
      <c r="F37" s="103" t="str">
        <f>IF('Price Calculation'!$B43=0," ",'Price Calculation'!K43)</f>
        <v xml:space="preserve"> </v>
      </c>
    </row>
    <row r="38" spans="1:6" x14ac:dyDescent="0.25">
      <c r="A38" s="106">
        <v>35</v>
      </c>
      <c r="B38" s="102" t="str">
        <f>IF('Price Calculation'!B44=0," ",'Price Calculation'!A44)</f>
        <v xml:space="preserve"> </v>
      </c>
      <c r="C38" s="114" t="str">
        <f>IF('Price Calculation'!B44=0," ","1HOUR/HOUR(S)")</f>
        <v xml:space="preserve"> </v>
      </c>
      <c r="D38" s="116" t="str">
        <f>IF('Price Calculation'!$B44=0," ",'Price Calculation'!B44)</f>
        <v xml:space="preserve"> </v>
      </c>
      <c r="E38" s="103" t="str">
        <f>IF('Price Calculation'!$B44=0," ",'Price Calculation'!J44)</f>
        <v xml:space="preserve"> </v>
      </c>
      <c r="F38" s="103" t="str">
        <f>IF('Price Calculation'!$B44=0," ",'Price Calculation'!K44)</f>
        <v xml:space="preserve"> </v>
      </c>
    </row>
    <row r="39" spans="1:6" x14ac:dyDescent="0.25">
      <c r="A39" s="106">
        <v>36</v>
      </c>
      <c r="B39" s="102" t="str">
        <f>IF('Price Calculation'!B45=0," ",'Price Calculation'!A45)</f>
        <v xml:space="preserve"> </v>
      </c>
      <c r="C39" s="114" t="str">
        <f>IF('Price Calculation'!B45=0," ","1HOUR/HOUR(S)")</f>
        <v xml:space="preserve"> </v>
      </c>
      <c r="D39" s="116" t="str">
        <f>IF('Price Calculation'!$B45=0," ",'Price Calculation'!B45)</f>
        <v xml:space="preserve"> </v>
      </c>
      <c r="E39" s="103" t="str">
        <f>IF('Price Calculation'!$B45=0," ",'Price Calculation'!J45)</f>
        <v xml:space="preserve"> </v>
      </c>
      <c r="F39" s="103" t="str">
        <f>IF('Price Calculation'!$B45=0," ",'Price Calculation'!K45)</f>
        <v xml:space="preserve"> </v>
      </c>
    </row>
    <row r="40" spans="1:6" x14ac:dyDescent="0.25">
      <c r="A40" s="106">
        <v>37</v>
      </c>
      <c r="B40" s="102" t="str">
        <f>IF('Price Calculation'!B46=0," ",'Price Calculation'!A46)</f>
        <v xml:space="preserve"> </v>
      </c>
      <c r="C40" s="114" t="str">
        <f>IF('Price Calculation'!B46=0," ","1HOUR/HOUR(S)")</f>
        <v xml:space="preserve"> </v>
      </c>
      <c r="D40" s="116" t="str">
        <f>IF('Price Calculation'!$B46=0," ",'Price Calculation'!B46)</f>
        <v xml:space="preserve"> </v>
      </c>
      <c r="E40" s="103" t="str">
        <f>IF('Price Calculation'!$B46=0," ",'Price Calculation'!J46)</f>
        <v xml:space="preserve"> </v>
      </c>
      <c r="F40" s="103" t="str">
        <f>IF('Price Calculation'!$B46=0," ",'Price Calculation'!K46)</f>
        <v xml:space="preserve"> </v>
      </c>
    </row>
    <row r="41" spans="1:6" x14ac:dyDescent="0.25">
      <c r="A41" s="106">
        <v>38</v>
      </c>
      <c r="B41" s="102" t="str">
        <f>IF('Price Calculation'!B47=0," ",'Price Calculation'!A47)</f>
        <v xml:space="preserve"> </v>
      </c>
      <c r="C41" s="114" t="str">
        <f>IF('Price Calculation'!B47=0," ","1HOUR/HOUR(S)")</f>
        <v xml:space="preserve"> </v>
      </c>
      <c r="D41" s="116" t="str">
        <f>IF('Price Calculation'!$B47=0," ",'Price Calculation'!B47)</f>
        <v xml:space="preserve"> </v>
      </c>
      <c r="E41" s="103" t="str">
        <f>IF('Price Calculation'!$B47=0," ",'Price Calculation'!J47)</f>
        <v xml:space="preserve"> </v>
      </c>
      <c r="F41" s="103" t="str">
        <f>IF('Price Calculation'!$B47=0," ",'Price Calculation'!K47)</f>
        <v xml:space="preserve"> </v>
      </c>
    </row>
    <row r="42" spans="1:6" x14ac:dyDescent="0.25">
      <c r="A42" s="106">
        <v>39</v>
      </c>
      <c r="B42" s="102" t="str">
        <f>IF('Price Calculation'!B48=0," ",'Price Calculation'!A48)</f>
        <v xml:space="preserve"> </v>
      </c>
      <c r="C42" s="114" t="str">
        <f>IF('Price Calculation'!B48=0," ","1HOUR/HOUR(S)")</f>
        <v xml:space="preserve"> </v>
      </c>
      <c r="D42" s="116" t="str">
        <f>IF('Price Calculation'!$B48=0," ",'Price Calculation'!B48)</f>
        <v xml:space="preserve"> </v>
      </c>
      <c r="E42" s="103" t="str">
        <f>IF('Price Calculation'!$B48=0," ",'Price Calculation'!J48)</f>
        <v xml:space="preserve"> </v>
      </c>
      <c r="F42" s="103" t="str">
        <f>IF('Price Calculation'!$B48=0," ",'Price Calculation'!K48)</f>
        <v xml:space="preserve"> </v>
      </c>
    </row>
    <row r="43" spans="1:6" x14ac:dyDescent="0.25">
      <c r="A43" s="106">
        <v>40</v>
      </c>
      <c r="B43" s="102" t="str">
        <f>IF('Price Calculation'!B49=0," ",'Price Calculation'!A49)</f>
        <v xml:space="preserve"> </v>
      </c>
      <c r="C43" s="114" t="str">
        <f>IF('Price Calculation'!B49=0," ","1HOUR/HOUR(S)")</f>
        <v xml:space="preserve"> </v>
      </c>
      <c r="D43" s="116" t="str">
        <f>IF('Price Calculation'!$B49=0," ",'Price Calculation'!B49)</f>
        <v xml:space="preserve"> </v>
      </c>
      <c r="E43" s="103" t="str">
        <f>IF('Price Calculation'!$B49=0," ",'Price Calculation'!J49)</f>
        <v xml:space="preserve"> </v>
      </c>
      <c r="F43" s="103" t="str">
        <f>IF('Price Calculation'!$B49=0," ",'Price Calculation'!K49)</f>
        <v xml:space="preserve"> </v>
      </c>
    </row>
    <row r="44" spans="1:6" x14ac:dyDescent="0.25">
      <c r="A44" s="106">
        <v>41</v>
      </c>
      <c r="B44" s="102" t="str">
        <f>IF('Price Calculation'!B50=0," ",'Price Calculation'!A50)</f>
        <v xml:space="preserve"> </v>
      </c>
      <c r="C44" s="114" t="str">
        <f>IF('Price Calculation'!B50=0," ","1HOUR/HOUR(S)")</f>
        <v xml:space="preserve"> </v>
      </c>
      <c r="D44" s="116" t="str">
        <f>IF('Price Calculation'!$B50=0," ",'Price Calculation'!B50)</f>
        <v xml:space="preserve"> </v>
      </c>
      <c r="E44" s="103" t="str">
        <f>IF('Price Calculation'!$B50=0," ",'Price Calculation'!J50)</f>
        <v xml:space="preserve"> </v>
      </c>
      <c r="F44" s="103" t="str">
        <f>IF('Price Calculation'!$B50=0," ",'Price Calculation'!K50)</f>
        <v xml:space="preserve"> </v>
      </c>
    </row>
    <row r="45" spans="1:6" x14ac:dyDescent="0.25">
      <c r="A45" s="106">
        <v>42</v>
      </c>
      <c r="B45" s="102" t="str">
        <f>IF('Price Calculation'!B51=0," ",'Price Calculation'!A51)</f>
        <v xml:space="preserve"> </v>
      </c>
      <c r="C45" s="114" t="str">
        <f>IF('Price Calculation'!B51=0," ","1HOUR/HOUR(S)")</f>
        <v xml:space="preserve"> </v>
      </c>
      <c r="D45" s="116" t="str">
        <f>IF('Price Calculation'!$B51=0," ",'Price Calculation'!B51)</f>
        <v xml:space="preserve"> </v>
      </c>
      <c r="E45" s="103" t="str">
        <f>IF('Price Calculation'!$B51=0," ",'Price Calculation'!J51)</f>
        <v xml:space="preserve"> </v>
      </c>
      <c r="F45" s="103" t="str">
        <f>IF('Price Calculation'!$B51=0," ",'Price Calculation'!K51)</f>
        <v xml:space="preserve"> </v>
      </c>
    </row>
    <row r="46" spans="1:6" x14ac:dyDescent="0.25">
      <c r="A46" s="106">
        <v>43</v>
      </c>
      <c r="B46" s="102" t="str">
        <f>IF('Price Calculation'!B52=0," ",'Price Calculation'!A52)</f>
        <v xml:space="preserve"> </v>
      </c>
      <c r="C46" s="114" t="str">
        <f>IF('Price Calculation'!B52=0," ","1HOUR/HOUR(S)")</f>
        <v xml:space="preserve"> </v>
      </c>
      <c r="D46" s="116" t="str">
        <f>IF('Price Calculation'!$B52=0," ",'Price Calculation'!B52)</f>
        <v xml:space="preserve"> </v>
      </c>
      <c r="E46" s="103" t="str">
        <f>IF('Price Calculation'!$B52=0," ",'Price Calculation'!J52)</f>
        <v xml:space="preserve"> </v>
      </c>
      <c r="F46" s="103" t="str">
        <f>IF('Price Calculation'!$B52=0," ",'Price Calculation'!K52)</f>
        <v xml:space="preserve"> </v>
      </c>
    </row>
    <row r="47" spans="1:6" x14ac:dyDescent="0.25">
      <c r="A47" s="106">
        <v>44</v>
      </c>
      <c r="B47" s="102" t="str">
        <f>IF('Price Calculation'!B53=0," ",'Price Calculation'!A53)</f>
        <v xml:space="preserve"> </v>
      </c>
      <c r="C47" s="114" t="str">
        <f>IF('Price Calculation'!B53=0," ","1HOUR/HOUR(S)")</f>
        <v xml:space="preserve"> </v>
      </c>
      <c r="D47" s="116" t="str">
        <f>IF('Price Calculation'!$B53=0," ",'Price Calculation'!B53)</f>
        <v xml:space="preserve"> </v>
      </c>
      <c r="E47" s="103" t="str">
        <f>IF('Price Calculation'!$B53=0," ",'Price Calculation'!J53)</f>
        <v xml:space="preserve"> </v>
      </c>
      <c r="F47" s="103" t="str">
        <f>IF('Price Calculation'!$B53=0," ",'Price Calculation'!K53)</f>
        <v xml:space="preserve"> </v>
      </c>
    </row>
    <row r="48" spans="1:6" x14ac:dyDescent="0.25">
      <c r="A48" s="106">
        <v>45</v>
      </c>
      <c r="B48" s="102" t="str">
        <f>IF('Price Calculation'!B54=0," ",'Price Calculation'!A54)</f>
        <v xml:space="preserve"> </v>
      </c>
      <c r="C48" s="114" t="str">
        <f>IF('Price Calculation'!B54=0," ","1HOUR/HOUR(S)")</f>
        <v xml:space="preserve"> </v>
      </c>
      <c r="D48" s="116" t="str">
        <f>IF('Price Calculation'!$B54=0," ",'Price Calculation'!B54)</f>
        <v xml:space="preserve"> </v>
      </c>
      <c r="E48" s="103" t="str">
        <f>IF('Price Calculation'!$B54=0," ",'Price Calculation'!J54)</f>
        <v xml:space="preserve"> </v>
      </c>
      <c r="F48" s="103" t="str">
        <f>IF('Price Calculation'!$B54=0," ",'Price Calculation'!K54)</f>
        <v xml:space="preserve"> </v>
      </c>
    </row>
    <row r="49" spans="1:6" x14ac:dyDescent="0.25">
      <c r="A49" s="106">
        <v>46</v>
      </c>
      <c r="B49" s="102" t="str">
        <f>IF('Price Calculation'!B55=0," ",'Price Calculation'!A55)</f>
        <v xml:space="preserve"> </v>
      </c>
      <c r="C49" s="114" t="str">
        <f>IF('Price Calculation'!B55=0," ","1HOUR/HOUR(S)")</f>
        <v xml:space="preserve"> </v>
      </c>
      <c r="D49" s="116" t="str">
        <f>IF('Price Calculation'!$B55=0," ",'Price Calculation'!B55)</f>
        <v xml:space="preserve"> </v>
      </c>
      <c r="E49" s="103" t="str">
        <f>IF('Price Calculation'!$B55=0," ",'Price Calculation'!J55)</f>
        <v xml:space="preserve"> </v>
      </c>
      <c r="F49" s="103" t="str">
        <f>IF('Price Calculation'!$B55=0," ",'Price Calculation'!K55)</f>
        <v xml:space="preserve"> </v>
      </c>
    </row>
    <row r="50" spans="1:6" x14ac:dyDescent="0.25">
      <c r="A50" s="106">
        <v>47</v>
      </c>
      <c r="B50" s="102" t="str">
        <f>IF('Price Calculation'!B56=0," ",'Price Calculation'!A56)</f>
        <v xml:space="preserve"> </v>
      </c>
      <c r="C50" s="114" t="str">
        <f>IF('Price Calculation'!B56=0," ","1HOUR/HOUR(S)")</f>
        <v xml:space="preserve"> </v>
      </c>
      <c r="D50" s="116" t="str">
        <f>IF('Price Calculation'!$B56=0," ",'Price Calculation'!B56)</f>
        <v xml:space="preserve"> </v>
      </c>
      <c r="E50" s="103" t="str">
        <f>IF('Price Calculation'!$B56=0," ",'Price Calculation'!J56)</f>
        <v xml:space="preserve"> </v>
      </c>
      <c r="F50" s="103" t="str">
        <f>IF('Price Calculation'!$B56=0," ",'Price Calculation'!K56)</f>
        <v xml:space="preserve"> </v>
      </c>
    </row>
    <row r="51" spans="1:6" x14ac:dyDescent="0.25">
      <c r="A51" s="106">
        <v>48</v>
      </c>
      <c r="B51" s="102" t="str">
        <f>IF('Price Calculation'!B57=0," ",'Price Calculation'!A57)</f>
        <v xml:space="preserve"> </v>
      </c>
      <c r="C51" s="114" t="str">
        <f>IF('Price Calculation'!B57=0," ","1HOUR/HOUR(S)")</f>
        <v xml:space="preserve"> </v>
      </c>
      <c r="D51" s="116" t="str">
        <f>IF('Price Calculation'!$B57=0," ",'Price Calculation'!B57)</f>
        <v xml:space="preserve"> </v>
      </c>
      <c r="E51" s="103" t="str">
        <f>IF('Price Calculation'!$B57=0," ",'Price Calculation'!J57)</f>
        <v xml:space="preserve"> </v>
      </c>
      <c r="F51" s="103" t="str">
        <f>IF('Price Calculation'!$B57=0," ",'Price Calculation'!K57)</f>
        <v xml:space="preserve"> </v>
      </c>
    </row>
    <row r="52" spans="1:6" x14ac:dyDescent="0.25">
      <c r="A52" s="106">
        <v>49</v>
      </c>
      <c r="B52" s="102" t="str">
        <f>IF('Price Calculation'!B58=0," ",'Price Calculation'!A58)</f>
        <v xml:space="preserve"> </v>
      </c>
      <c r="C52" s="114" t="str">
        <f>IF('Price Calculation'!B58=0," ","1HOUR/HOUR(S)")</f>
        <v xml:space="preserve"> </v>
      </c>
      <c r="D52" s="116" t="str">
        <f>IF('Price Calculation'!$B58=0," ",'Price Calculation'!B58)</f>
        <v xml:space="preserve"> </v>
      </c>
      <c r="E52" s="103" t="str">
        <f>IF('Price Calculation'!$B58=0," ",'Price Calculation'!J58)</f>
        <v xml:space="preserve"> </v>
      </c>
      <c r="F52" s="103" t="str">
        <f>IF('Price Calculation'!$B58=0," ",'Price Calculation'!K58)</f>
        <v xml:space="preserve"> </v>
      </c>
    </row>
    <row r="53" spans="1:6" x14ac:dyDescent="0.25">
      <c r="A53" s="106">
        <v>50</v>
      </c>
      <c r="B53" s="102" t="str">
        <f>IF('Price Calculation'!B59=0," ",'Price Calculation'!A59)</f>
        <v xml:space="preserve"> </v>
      </c>
      <c r="C53" s="114" t="str">
        <f>IF('Price Calculation'!B59=0," ","1HOUR/HOUR(S)")</f>
        <v xml:space="preserve"> </v>
      </c>
      <c r="D53" s="116" t="str">
        <f>IF('Price Calculation'!$B59=0," ",'Price Calculation'!B59)</f>
        <v xml:space="preserve"> </v>
      </c>
      <c r="E53" s="103" t="str">
        <f>IF('Price Calculation'!$B59=0," ",'Price Calculation'!J59)</f>
        <v xml:space="preserve"> </v>
      </c>
      <c r="F53" s="103" t="str">
        <f>IF('Price Calculation'!$B59=0," ",'Price Calculation'!K59)</f>
        <v xml:space="preserve"> </v>
      </c>
    </row>
    <row r="54" spans="1:6" x14ac:dyDescent="0.25">
      <c r="A54" s="106">
        <v>51</v>
      </c>
      <c r="B54" s="102" t="str">
        <f>IF('Price Calculation'!B60=0," ",'Price Calculation'!A60)</f>
        <v xml:space="preserve"> </v>
      </c>
      <c r="C54" s="114" t="str">
        <f>IF('Price Calculation'!B60=0," ","1HOUR/HOUR(S)")</f>
        <v xml:space="preserve"> </v>
      </c>
      <c r="D54" s="116" t="str">
        <f>IF('Price Calculation'!$B60=0," ",'Price Calculation'!B60)</f>
        <v xml:space="preserve"> </v>
      </c>
      <c r="E54" s="103" t="str">
        <f>IF('Price Calculation'!$B60=0," ",'Price Calculation'!J60)</f>
        <v xml:space="preserve"> </v>
      </c>
      <c r="F54" s="103" t="str">
        <f>IF('Price Calculation'!$B60=0," ",'Price Calculation'!K60)</f>
        <v xml:space="preserve"> </v>
      </c>
    </row>
    <row r="55" spans="1:6" x14ac:dyDescent="0.25">
      <c r="A55" s="106">
        <v>52</v>
      </c>
      <c r="B55" s="102" t="str">
        <f>IF('Price Calculation'!B61=0," ",'Price Calculation'!A61)</f>
        <v xml:space="preserve"> </v>
      </c>
      <c r="C55" s="114" t="str">
        <f>IF('Price Calculation'!B61=0," ","1HOUR/HOUR(S)")</f>
        <v xml:space="preserve"> </v>
      </c>
      <c r="D55" s="116" t="str">
        <f>IF('Price Calculation'!$B61=0," ",'Price Calculation'!B61)</f>
        <v xml:space="preserve"> </v>
      </c>
      <c r="E55" s="103" t="str">
        <f>IF('Price Calculation'!$B61=0," ",'Price Calculation'!J61)</f>
        <v xml:space="preserve"> </v>
      </c>
      <c r="F55" s="103" t="str">
        <f>IF('Price Calculation'!$B61=0," ",'Price Calculation'!K61)</f>
        <v xml:space="preserve"> </v>
      </c>
    </row>
    <row r="56" spans="1:6" x14ac:dyDescent="0.25">
      <c r="A56" s="106">
        <v>53</v>
      </c>
      <c r="B56" s="102" t="str">
        <f>IF('Price Calculation'!B62=0," ",'Price Calculation'!A62)</f>
        <v xml:space="preserve"> </v>
      </c>
      <c r="C56" s="114" t="str">
        <f>IF('Price Calculation'!B62=0," ","1HOUR/HOUR(S)")</f>
        <v xml:space="preserve"> </v>
      </c>
      <c r="D56" s="116" t="str">
        <f>IF('Price Calculation'!$B62=0," ",'Price Calculation'!B62)</f>
        <v xml:space="preserve"> </v>
      </c>
      <c r="E56" s="103" t="str">
        <f>IF('Price Calculation'!$B62=0," ",'Price Calculation'!J62)</f>
        <v xml:space="preserve"> </v>
      </c>
      <c r="F56" s="103" t="str">
        <f>IF('Price Calculation'!$B62=0," ",'Price Calculation'!K62)</f>
        <v xml:space="preserve"> </v>
      </c>
    </row>
    <row r="57" spans="1:6" x14ac:dyDescent="0.25">
      <c r="A57" s="106">
        <v>54</v>
      </c>
      <c r="B57" s="102" t="str">
        <f>IF('Price Calculation'!B63=0," ",'Price Calculation'!A63)</f>
        <v xml:space="preserve"> </v>
      </c>
      <c r="C57" s="114" t="str">
        <f>IF('Price Calculation'!B63=0," ","1HOUR/HOUR(S)")</f>
        <v xml:space="preserve"> </v>
      </c>
      <c r="D57" s="116" t="str">
        <f>IF('Price Calculation'!$B63=0," ",'Price Calculation'!B63)</f>
        <v xml:space="preserve"> </v>
      </c>
      <c r="E57" s="103" t="str">
        <f>IF('Price Calculation'!$B63=0," ",'Price Calculation'!J63)</f>
        <v xml:space="preserve"> </v>
      </c>
      <c r="F57" s="103" t="str">
        <f>IF('Price Calculation'!$B63=0," ",'Price Calculation'!K63)</f>
        <v xml:space="preserve"> </v>
      </c>
    </row>
    <row r="58" spans="1:6" x14ac:dyDescent="0.25">
      <c r="A58" s="106">
        <v>55</v>
      </c>
      <c r="B58" s="102" t="str">
        <f>IF('Price Calculation'!B64=0," ",'Price Calculation'!A64)</f>
        <v xml:space="preserve"> </v>
      </c>
      <c r="C58" s="114" t="str">
        <f>IF('Price Calculation'!B64=0," ","1HOUR/HOUR(S)")</f>
        <v xml:space="preserve"> </v>
      </c>
      <c r="D58" s="116" t="str">
        <f>IF('Price Calculation'!$B64=0," ",'Price Calculation'!B64)</f>
        <v xml:space="preserve"> </v>
      </c>
      <c r="E58" s="103" t="str">
        <f>IF('Price Calculation'!$B64=0," ",'Price Calculation'!J64)</f>
        <v xml:space="preserve"> </v>
      </c>
      <c r="F58" s="103" t="str">
        <f>IF('Price Calculation'!$B64=0," ",'Price Calculation'!K64)</f>
        <v xml:space="preserve"> </v>
      </c>
    </row>
    <row r="59" spans="1:6" x14ac:dyDescent="0.25">
      <c r="A59" s="106">
        <v>56</v>
      </c>
      <c r="B59" s="102" t="str">
        <f>IF('Price Calculation'!B65=0," ",'Price Calculation'!A65)</f>
        <v xml:space="preserve"> </v>
      </c>
      <c r="C59" s="114" t="str">
        <f>IF('Price Calculation'!B65=0," ","1HOUR/HOUR(S)")</f>
        <v xml:space="preserve"> </v>
      </c>
      <c r="D59" s="116" t="str">
        <f>IF('Price Calculation'!$B65=0," ",'Price Calculation'!B65)</f>
        <v xml:space="preserve"> </v>
      </c>
      <c r="E59" s="103" t="str">
        <f>IF('Price Calculation'!$B65=0," ",'Price Calculation'!J65)</f>
        <v xml:space="preserve"> </v>
      </c>
      <c r="F59" s="103" t="str">
        <f>IF('Price Calculation'!$B65=0," ",'Price Calculation'!K65)</f>
        <v xml:space="preserve"> </v>
      </c>
    </row>
    <row r="60" spans="1:6" x14ac:dyDescent="0.25">
      <c r="A60" s="106">
        <v>57</v>
      </c>
      <c r="B60" s="102" t="str">
        <f>IF('Price Calculation'!B66=0," ",'Price Calculation'!A66)</f>
        <v xml:space="preserve"> </v>
      </c>
      <c r="C60" s="114" t="str">
        <f>IF('Price Calculation'!B66=0," ","1HOUR/HOUR(S)")</f>
        <v xml:space="preserve"> </v>
      </c>
      <c r="D60" s="116" t="str">
        <f>IF('Price Calculation'!$B66=0," ",'Price Calculation'!B66)</f>
        <v xml:space="preserve"> </v>
      </c>
      <c r="E60" s="103" t="str">
        <f>IF('Price Calculation'!$B66=0," ",'Price Calculation'!J66)</f>
        <v xml:space="preserve"> </v>
      </c>
      <c r="F60" s="103" t="str">
        <f>IF('Price Calculation'!$B66=0," ",'Price Calculation'!K66)</f>
        <v xml:space="preserve"> </v>
      </c>
    </row>
    <row r="61" spans="1:6" x14ac:dyDescent="0.25">
      <c r="A61" s="106">
        <v>58</v>
      </c>
      <c r="B61" s="102" t="str">
        <f>IF('Price Calculation'!B67=0," ",'Price Calculation'!A67)</f>
        <v xml:space="preserve"> </v>
      </c>
      <c r="C61" s="114" t="str">
        <f>IF('Price Calculation'!B67=0," ","1HOUR/HOUR(S)")</f>
        <v xml:space="preserve"> </v>
      </c>
      <c r="D61" s="116" t="str">
        <f>IF('Price Calculation'!$B67=0," ",'Price Calculation'!B67)</f>
        <v xml:space="preserve"> </v>
      </c>
      <c r="E61" s="103" t="str">
        <f>IF('Price Calculation'!$B67=0," ",'Price Calculation'!J67)</f>
        <v xml:space="preserve"> </v>
      </c>
      <c r="F61" s="103" t="str">
        <f>IF('Price Calculation'!$B67=0," ",'Price Calculation'!K67)</f>
        <v xml:space="preserve"> </v>
      </c>
    </row>
    <row r="62" spans="1:6" x14ac:dyDescent="0.25">
      <c r="A62" s="106">
        <v>59</v>
      </c>
      <c r="B62" s="102" t="str">
        <f>IF('Price Calculation'!B68=0," ",'Price Calculation'!A68)</f>
        <v xml:space="preserve"> </v>
      </c>
      <c r="C62" s="114" t="str">
        <f>IF('Price Calculation'!B68=0," ","1HOUR/HOUR(S)")</f>
        <v xml:space="preserve"> </v>
      </c>
      <c r="D62" s="116" t="str">
        <f>IF('Price Calculation'!$B68=0," ",'Price Calculation'!B68)</f>
        <v xml:space="preserve"> </v>
      </c>
      <c r="E62" s="103" t="str">
        <f>IF('Price Calculation'!$B68=0," ",'Price Calculation'!J68)</f>
        <v xml:space="preserve"> </v>
      </c>
      <c r="F62" s="103" t="str">
        <f>IF('Price Calculation'!$B68=0," ",'Price Calculation'!K68)</f>
        <v xml:space="preserve"> </v>
      </c>
    </row>
    <row r="63" spans="1:6" x14ac:dyDescent="0.25">
      <c r="A63" s="106">
        <v>60</v>
      </c>
      <c r="B63" s="102" t="str">
        <f>IF('Price Calculation'!B69=0," ",'Price Calculation'!A69)</f>
        <v xml:space="preserve"> </v>
      </c>
      <c r="C63" s="114" t="str">
        <f>IF('Price Calculation'!B69=0," ","1HOUR/HOUR(S)")</f>
        <v xml:space="preserve"> </v>
      </c>
      <c r="D63" s="116" t="str">
        <f>IF('Price Calculation'!$B69=0," ",'Price Calculation'!B69)</f>
        <v xml:space="preserve"> </v>
      </c>
      <c r="E63" s="103" t="str">
        <f>IF('Price Calculation'!$B69=0," ",'Price Calculation'!J69)</f>
        <v xml:space="preserve"> </v>
      </c>
      <c r="F63" s="103" t="str">
        <f>IF('Price Calculation'!$B69=0," ",'Price Calculation'!K69)</f>
        <v xml:space="preserve"> </v>
      </c>
    </row>
    <row r="64" spans="1:6" x14ac:dyDescent="0.25">
      <c r="A64" s="106">
        <v>61</v>
      </c>
      <c r="B64" s="102" t="str">
        <f>IF('Price Calculation'!B70=0," ",'Price Calculation'!A70)</f>
        <v xml:space="preserve"> </v>
      </c>
      <c r="C64" s="114" t="str">
        <f>IF('Price Calculation'!B70=0," ","1HOUR/HOUR(S)")</f>
        <v xml:space="preserve"> </v>
      </c>
      <c r="D64" s="116" t="str">
        <f>IF('Price Calculation'!$B70=0," ",'Price Calculation'!B70)</f>
        <v xml:space="preserve"> </v>
      </c>
      <c r="E64" s="103" t="str">
        <f>IF('Price Calculation'!$B70=0," ",'Price Calculation'!J70)</f>
        <v xml:space="preserve"> </v>
      </c>
      <c r="F64" s="103" t="str">
        <f>IF('Price Calculation'!$B70=0," ",'Price Calculation'!K70)</f>
        <v xml:space="preserve"> </v>
      </c>
    </row>
    <row r="65" spans="1:6" x14ac:dyDescent="0.25">
      <c r="A65" s="106">
        <v>62</v>
      </c>
      <c r="B65" s="102" t="str">
        <f>IF('Price Calculation'!B71=0," ",'Price Calculation'!A71)</f>
        <v xml:space="preserve"> </v>
      </c>
      <c r="C65" s="114" t="str">
        <f>IF('Price Calculation'!B71=0," ","1HOUR/HOUR(S)")</f>
        <v xml:space="preserve"> </v>
      </c>
      <c r="D65" s="116" t="str">
        <f>IF('Price Calculation'!$B71=0," ",'Price Calculation'!B71)</f>
        <v xml:space="preserve"> </v>
      </c>
      <c r="E65" s="103" t="str">
        <f>IF('Price Calculation'!$B71=0," ",'Price Calculation'!J71)</f>
        <v xml:space="preserve"> </v>
      </c>
      <c r="F65" s="103" t="str">
        <f>IF('Price Calculation'!$B71=0," ",'Price Calculation'!K71)</f>
        <v xml:space="preserve"> </v>
      </c>
    </row>
    <row r="66" spans="1:6" x14ac:dyDescent="0.25">
      <c r="A66" s="106">
        <v>63</v>
      </c>
      <c r="B66" s="102" t="str">
        <f>IF('Price Calculation'!B72=0," ",'Price Calculation'!A72)</f>
        <v xml:space="preserve"> </v>
      </c>
      <c r="C66" s="114" t="str">
        <f>IF('Price Calculation'!B72=0," ","1HOUR/HOUR(S)")</f>
        <v xml:space="preserve"> </v>
      </c>
      <c r="D66" s="116" t="str">
        <f>IF('Price Calculation'!$B72=0," ",'Price Calculation'!B72)</f>
        <v xml:space="preserve"> </v>
      </c>
      <c r="E66" s="103" t="str">
        <f>IF('Price Calculation'!$B72=0," ",'Price Calculation'!J72)</f>
        <v xml:space="preserve"> </v>
      </c>
      <c r="F66" s="103" t="str">
        <f>IF('Price Calculation'!$B72=0," ",'Price Calculation'!K72)</f>
        <v xml:space="preserve"> </v>
      </c>
    </row>
    <row r="67" spans="1:6" x14ac:dyDescent="0.25">
      <c r="A67" s="106">
        <v>64</v>
      </c>
      <c r="B67" s="102" t="str">
        <f>IF('Price Calculation'!B73=0," ",'Price Calculation'!A73)</f>
        <v xml:space="preserve"> </v>
      </c>
      <c r="C67" s="114" t="str">
        <f>IF('Price Calculation'!B73=0," ","1HOUR/HOUR(S)")</f>
        <v xml:space="preserve"> </v>
      </c>
      <c r="D67" s="116" t="str">
        <f>IF('Price Calculation'!$B73=0," ",'Price Calculation'!B73)</f>
        <v xml:space="preserve"> </v>
      </c>
      <c r="E67" s="103" t="str">
        <f>IF('Price Calculation'!$B73=0," ",'Price Calculation'!J73)</f>
        <v xml:space="preserve"> </v>
      </c>
      <c r="F67" s="103" t="str">
        <f>IF('Price Calculation'!$B73=0," ",'Price Calculation'!K73)</f>
        <v xml:space="preserve"> </v>
      </c>
    </row>
    <row r="68" spans="1:6" x14ac:dyDescent="0.25">
      <c r="A68" s="106">
        <v>65</v>
      </c>
      <c r="B68" s="102" t="str">
        <f>IF('Price Calculation'!B74=0," ",'Price Calculation'!A74)</f>
        <v xml:space="preserve"> </v>
      </c>
      <c r="C68" s="114" t="str">
        <f>IF('Price Calculation'!B74=0," ","1HOUR/HOUR(S)")</f>
        <v xml:space="preserve"> </v>
      </c>
      <c r="D68" s="116" t="str">
        <f>IF('Price Calculation'!$B74=0," ",'Price Calculation'!B74)</f>
        <v xml:space="preserve"> </v>
      </c>
      <c r="E68" s="103" t="str">
        <f>IF('Price Calculation'!$B74=0," ",'Price Calculation'!J74)</f>
        <v xml:space="preserve"> </v>
      </c>
      <c r="F68" s="103" t="str">
        <f>IF('Price Calculation'!$B74=0," ",'Price Calculation'!K74)</f>
        <v xml:space="preserve"> </v>
      </c>
    </row>
    <row r="69" spans="1:6" x14ac:dyDescent="0.25">
      <c r="A69" s="106">
        <v>66</v>
      </c>
      <c r="B69" s="102" t="str">
        <f>IF('Price Calculation'!B75=0," ",'Price Calculation'!A75)</f>
        <v xml:space="preserve"> </v>
      </c>
      <c r="C69" s="114" t="str">
        <f>IF('Price Calculation'!B75=0," ","1HOUR/HOUR(S)")</f>
        <v xml:space="preserve"> </v>
      </c>
      <c r="D69" s="116" t="str">
        <f>IF('Price Calculation'!$B75=0," ",'Price Calculation'!B75)</f>
        <v xml:space="preserve"> </v>
      </c>
      <c r="E69" s="103" t="str">
        <f>IF('Price Calculation'!$B75=0," ",'Price Calculation'!J75)</f>
        <v xml:space="preserve"> </v>
      </c>
      <c r="F69" s="103" t="str">
        <f>IF('Price Calculation'!$B75=0," ",'Price Calculation'!K75)</f>
        <v xml:space="preserve"> </v>
      </c>
    </row>
    <row r="70" spans="1:6" x14ac:dyDescent="0.25">
      <c r="A70" s="106">
        <v>67</v>
      </c>
      <c r="B70" s="102" t="str">
        <f>IF('Price Calculation'!B76=0," ",'Price Calculation'!A76)</f>
        <v xml:space="preserve"> </v>
      </c>
      <c r="C70" s="114" t="str">
        <f>IF('Price Calculation'!B76=0," ","1HOUR/HOUR(S)")</f>
        <v xml:space="preserve"> </v>
      </c>
      <c r="D70" s="116" t="str">
        <f>IF('Price Calculation'!$B76=0," ",'Price Calculation'!B76)</f>
        <v xml:space="preserve"> </v>
      </c>
      <c r="E70" s="103" t="str">
        <f>IF('Price Calculation'!$B76=0," ",'Price Calculation'!J76)</f>
        <v xml:space="preserve"> </v>
      </c>
      <c r="F70" s="103" t="str">
        <f>IF('Price Calculation'!$B76=0," ",'Price Calculation'!K76)</f>
        <v xml:space="preserve"> </v>
      </c>
    </row>
    <row r="71" spans="1:6" x14ac:dyDescent="0.25">
      <c r="A71" s="106">
        <v>68</v>
      </c>
      <c r="B71" s="102" t="str">
        <f>IF('Price Calculation'!B77=0," ",'Price Calculation'!A77)</f>
        <v xml:space="preserve"> </v>
      </c>
      <c r="C71" s="114" t="str">
        <f>IF('Price Calculation'!B77=0," ","1HOUR/HOUR(S)")</f>
        <v xml:space="preserve"> </v>
      </c>
      <c r="D71" s="116" t="str">
        <f>IF('Price Calculation'!$B77=0," ",'Price Calculation'!B77)</f>
        <v xml:space="preserve"> </v>
      </c>
      <c r="E71" s="103" t="str">
        <f>IF('Price Calculation'!$B77=0," ",'Price Calculation'!J77)</f>
        <v xml:space="preserve"> </v>
      </c>
      <c r="F71" s="103" t="str">
        <f>IF('Price Calculation'!$B77=0," ",'Price Calculation'!K77)</f>
        <v xml:space="preserve"> </v>
      </c>
    </row>
    <row r="72" spans="1:6" x14ac:dyDescent="0.25">
      <c r="A72" s="106">
        <v>69</v>
      </c>
      <c r="B72" s="102" t="str">
        <f>IF('Price Calculation'!B78=0," ",'Price Calculation'!A78)</f>
        <v xml:space="preserve"> </v>
      </c>
      <c r="C72" s="114" t="str">
        <f>IF('Price Calculation'!B78=0," ","1HOUR/HOUR(S)")</f>
        <v xml:space="preserve"> </v>
      </c>
      <c r="D72" s="116" t="str">
        <f>IF('Price Calculation'!$B78=0," ",'Price Calculation'!B78)</f>
        <v xml:space="preserve"> </v>
      </c>
      <c r="E72" s="103" t="str">
        <f>IF('Price Calculation'!$B78=0," ",'Price Calculation'!J78)</f>
        <v xml:space="preserve"> </v>
      </c>
      <c r="F72" s="103" t="str">
        <f>IF('Price Calculation'!$B78=0," ",'Price Calculation'!K78)</f>
        <v xml:space="preserve"> </v>
      </c>
    </row>
    <row r="73" spans="1:6" x14ac:dyDescent="0.25">
      <c r="A73" s="106">
        <v>70</v>
      </c>
      <c r="B73" s="102" t="str">
        <f>IF('Price Calculation'!B79=0," ",'Price Calculation'!A79)</f>
        <v xml:space="preserve"> </v>
      </c>
      <c r="C73" s="114" t="str">
        <f>IF('Price Calculation'!B79=0," ","1HOUR/HOUR(S)")</f>
        <v xml:space="preserve"> </v>
      </c>
      <c r="D73" s="116" t="str">
        <f>IF('Price Calculation'!$B79=0," ",'Price Calculation'!B79)</f>
        <v xml:space="preserve"> </v>
      </c>
      <c r="E73" s="103" t="str">
        <f>IF('Price Calculation'!$B79=0," ",'Price Calculation'!J79)</f>
        <v xml:space="preserve"> </v>
      </c>
      <c r="F73" s="103" t="str">
        <f>IF('Price Calculation'!$B79=0," ",'Price Calculation'!K79)</f>
        <v xml:space="preserve"> </v>
      </c>
    </row>
    <row r="74" spans="1:6" x14ac:dyDescent="0.25">
      <c r="A74" s="106">
        <v>71</v>
      </c>
      <c r="B74" s="102" t="str">
        <f>IF('Price Calculation'!B80=0," ",'Price Calculation'!A80)</f>
        <v xml:space="preserve"> </v>
      </c>
      <c r="C74" s="114" t="str">
        <f>IF('Price Calculation'!B80=0," ","1HOUR/HOUR(S)")</f>
        <v xml:space="preserve"> </v>
      </c>
      <c r="D74" s="116" t="str">
        <f>IF('Price Calculation'!$B80=0," ",'Price Calculation'!B80)</f>
        <v xml:space="preserve"> </v>
      </c>
      <c r="E74" s="103" t="str">
        <f>IF('Price Calculation'!$B80=0," ",'Price Calculation'!J80)</f>
        <v xml:space="preserve"> </v>
      </c>
      <c r="F74" s="103" t="str">
        <f>IF('Price Calculation'!$B80=0," ",'Price Calculation'!K80)</f>
        <v xml:space="preserve"> </v>
      </c>
    </row>
    <row r="75" spans="1:6" x14ac:dyDescent="0.25">
      <c r="A75" s="106">
        <v>72</v>
      </c>
      <c r="B75" s="102" t="str">
        <f>IF('Price Calculation'!B81=0," ",'Price Calculation'!A81)</f>
        <v xml:space="preserve"> </v>
      </c>
      <c r="C75" s="114" t="str">
        <f>IF('Price Calculation'!B81=0," ","1HOUR/HOUR(S)")</f>
        <v xml:space="preserve"> </v>
      </c>
      <c r="D75" s="116" t="str">
        <f>IF('Price Calculation'!$B81=0," ",'Price Calculation'!B81)</f>
        <v xml:space="preserve"> </v>
      </c>
      <c r="E75" s="103" t="str">
        <f>IF('Price Calculation'!$B81=0," ",'Price Calculation'!J81)</f>
        <v xml:space="preserve"> </v>
      </c>
      <c r="F75" s="103" t="str">
        <f>IF('Price Calculation'!$B81=0," ",'Price Calculation'!K81)</f>
        <v xml:space="preserve"> </v>
      </c>
    </row>
    <row r="76" spans="1:6" x14ac:dyDescent="0.25">
      <c r="A76" s="106">
        <v>73</v>
      </c>
      <c r="B76" s="102" t="str">
        <f>IF('Price Calculation'!B82=0," ",'Price Calculation'!A82)</f>
        <v xml:space="preserve"> </v>
      </c>
      <c r="C76" s="114" t="str">
        <f>IF('Price Calculation'!B82=0," ","1HOUR/HOUR(S)")</f>
        <v xml:space="preserve"> </v>
      </c>
      <c r="D76" s="116" t="str">
        <f>IF('Price Calculation'!$B82=0," ",'Price Calculation'!B82)</f>
        <v xml:space="preserve"> </v>
      </c>
      <c r="E76" s="103" t="str">
        <f>IF('Price Calculation'!$B82=0," ",'Price Calculation'!J82)</f>
        <v xml:space="preserve"> </v>
      </c>
      <c r="F76" s="103" t="str">
        <f>IF('Price Calculation'!$B82=0," ",'Price Calculation'!K82)</f>
        <v xml:space="preserve"> </v>
      </c>
    </row>
    <row r="77" spans="1:6" x14ac:dyDescent="0.25">
      <c r="A77" s="106">
        <v>74</v>
      </c>
      <c r="B77" s="102" t="str">
        <f>IF('Price Calculation'!B83=0," ",'Price Calculation'!A83)</f>
        <v xml:space="preserve"> </v>
      </c>
      <c r="C77" s="114" t="str">
        <f>IF('Price Calculation'!B83=0," ","1HOUR/HOUR(S)")</f>
        <v xml:space="preserve"> </v>
      </c>
      <c r="D77" s="116" t="str">
        <f>IF('Price Calculation'!$B83=0," ",'Price Calculation'!B83)</f>
        <v xml:space="preserve"> </v>
      </c>
      <c r="E77" s="103" t="str">
        <f>IF('Price Calculation'!$B83=0," ",'Price Calculation'!J83)</f>
        <v xml:space="preserve"> </v>
      </c>
      <c r="F77" s="103" t="str">
        <f>IF('Price Calculation'!$B83=0," ",'Price Calculation'!K83)</f>
        <v xml:space="preserve"> </v>
      </c>
    </row>
    <row r="78" spans="1:6" x14ac:dyDescent="0.25">
      <c r="A78" s="106">
        <v>75</v>
      </c>
      <c r="B78" s="102" t="str">
        <f>IF('Price Calculation'!B84=0," ",'Price Calculation'!A84)</f>
        <v xml:space="preserve"> </v>
      </c>
      <c r="C78" s="114" t="str">
        <f>IF('Price Calculation'!B84=0," ","1HOUR/HOUR(S)")</f>
        <v xml:space="preserve"> </v>
      </c>
      <c r="D78" s="116" t="str">
        <f>IF('Price Calculation'!$B84=0," ",'Price Calculation'!B84)</f>
        <v xml:space="preserve"> </v>
      </c>
      <c r="E78" s="103" t="str">
        <f>IF('Price Calculation'!$B84=0," ",'Price Calculation'!J84)</f>
        <v xml:space="preserve"> </v>
      </c>
      <c r="F78" s="103" t="str">
        <f>IF('Price Calculation'!$B84=0," ",'Price Calculation'!K84)</f>
        <v xml:space="preserve"> </v>
      </c>
    </row>
    <row r="79" spans="1:6" x14ac:dyDescent="0.25">
      <c r="A79" s="106">
        <v>76</v>
      </c>
      <c r="B79" s="102" t="str">
        <f>IF('Price Calculation'!B85=0," ",'Price Calculation'!A85)</f>
        <v xml:space="preserve"> </v>
      </c>
      <c r="C79" s="114" t="str">
        <f>IF('Price Calculation'!B85=0," ","1HOUR/HOUR(S)")</f>
        <v xml:space="preserve"> </v>
      </c>
      <c r="D79" s="116" t="str">
        <f>IF('Price Calculation'!$B85=0," ",'Price Calculation'!B85)</f>
        <v xml:space="preserve"> </v>
      </c>
      <c r="E79" s="103" t="str">
        <f>IF('Price Calculation'!$B85=0," ",'Price Calculation'!J85)</f>
        <v xml:space="preserve"> </v>
      </c>
      <c r="F79" s="103" t="str">
        <f>IF('Price Calculation'!$B85=0," ",'Price Calculation'!K85)</f>
        <v xml:space="preserve"> </v>
      </c>
    </row>
    <row r="80" spans="1:6" x14ac:dyDescent="0.25">
      <c r="A80" s="106">
        <v>77</v>
      </c>
      <c r="B80" s="102" t="str">
        <f>IF('Price Calculation'!B86=0," ",'Price Calculation'!A86)</f>
        <v xml:space="preserve"> </v>
      </c>
      <c r="C80" s="114" t="str">
        <f>IF('Price Calculation'!B86=0," ","1HOUR/HOUR(S)")</f>
        <v xml:space="preserve"> </v>
      </c>
      <c r="D80" s="116" t="str">
        <f>IF('Price Calculation'!$B86=0," ",'Price Calculation'!B86)</f>
        <v xml:space="preserve"> </v>
      </c>
      <c r="E80" s="103" t="str">
        <f>IF('Price Calculation'!$B86=0," ",'Price Calculation'!J86)</f>
        <v xml:space="preserve"> </v>
      </c>
      <c r="F80" s="103" t="str">
        <f>IF('Price Calculation'!$B86=0," ",'Price Calculation'!K86)</f>
        <v xml:space="preserve"> </v>
      </c>
    </row>
    <row r="81" spans="1:6" x14ac:dyDescent="0.25">
      <c r="A81" s="106">
        <v>78</v>
      </c>
      <c r="B81" s="102" t="str">
        <f>IF('Price Calculation'!B87=0," ",'Price Calculation'!A87)</f>
        <v xml:space="preserve"> </v>
      </c>
      <c r="C81" s="114" t="str">
        <f>IF('Price Calculation'!B87=0," ","1HOUR/HOUR(S)")</f>
        <v xml:space="preserve"> </v>
      </c>
      <c r="D81" s="116" t="str">
        <f>IF('Price Calculation'!$B87=0," ",'Price Calculation'!B87)</f>
        <v xml:space="preserve"> </v>
      </c>
      <c r="E81" s="103" t="str">
        <f>IF('Price Calculation'!$B87=0," ",'Price Calculation'!J87)</f>
        <v xml:space="preserve"> </v>
      </c>
      <c r="F81" s="103" t="str">
        <f>IF('Price Calculation'!$B87=0," ",'Price Calculation'!K87)</f>
        <v xml:space="preserve"> </v>
      </c>
    </row>
    <row r="82" spans="1:6" x14ac:dyDescent="0.25">
      <c r="A82" s="106">
        <v>79</v>
      </c>
      <c r="B82" s="102" t="str">
        <f>IF('Price Calculation'!B88=0," ",'Price Calculation'!A88)</f>
        <v xml:space="preserve"> </v>
      </c>
      <c r="C82" s="114" t="str">
        <f>IF('Price Calculation'!B88=0," ","1HOUR/HOUR(S)")</f>
        <v xml:space="preserve"> </v>
      </c>
      <c r="D82" s="116" t="str">
        <f>IF('Price Calculation'!$B88=0," ",'Price Calculation'!B88)</f>
        <v xml:space="preserve"> </v>
      </c>
      <c r="E82" s="103" t="str">
        <f>IF('Price Calculation'!$B88=0," ",'Price Calculation'!J88)</f>
        <v xml:space="preserve"> </v>
      </c>
      <c r="F82" s="103" t="str">
        <f>IF('Price Calculation'!$B88=0," ",'Price Calculation'!K88)</f>
        <v xml:space="preserve"> </v>
      </c>
    </row>
    <row r="83" spans="1:6" x14ac:dyDescent="0.25">
      <c r="A83" s="106">
        <v>80</v>
      </c>
      <c r="B83" s="102" t="str">
        <f>IF('Price Calculation'!B89=0," ",'Price Calculation'!A89)</f>
        <v xml:space="preserve"> </v>
      </c>
      <c r="C83" s="114" t="str">
        <f>IF('Price Calculation'!B89=0," ","1HOUR/HOUR(S)")</f>
        <v xml:space="preserve"> </v>
      </c>
      <c r="D83" s="116" t="str">
        <f>IF('Price Calculation'!$B89=0," ",'Price Calculation'!B89)</f>
        <v xml:space="preserve"> </v>
      </c>
      <c r="E83" s="103" t="str">
        <f>IF('Price Calculation'!$B89=0," ",'Price Calculation'!J89)</f>
        <v xml:space="preserve"> </v>
      </c>
      <c r="F83" s="103" t="str">
        <f>IF('Price Calculation'!$B89=0," ",'Price Calculation'!K89)</f>
        <v xml:space="preserve"> </v>
      </c>
    </row>
    <row r="84" spans="1:6" x14ac:dyDescent="0.25">
      <c r="A84" s="106">
        <v>81</v>
      </c>
      <c r="B84" s="102" t="str">
        <f>IF('Price Calculation'!B90=0," ",'Price Calculation'!A90)</f>
        <v xml:space="preserve"> </v>
      </c>
      <c r="C84" s="114" t="str">
        <f>IF('Price Calculation'!B90=0," ","1HOUR/HOUR(S)")</f>
        <v xml:space="preserve"> </v>
      </c>
      <c r="D84" s="116" t="str">
        <f>IF('Price Calculation'!$B90=0," ",'Price Calculation'!B90)</f>
        <v xml:space="preserve"> </v>
      </c>
      <c r="E84" s="103" t="str">
        <f>IF('Price Calculation'!$B90=0," ",'Price Calculation'!J90)</f>
        <v xml:space="preserve"> </v>
      </c>
      <c r="F84" s="103" t="str">
        <f>IF('Price Calculation'!$B90=0," ",'Price Calculation'!K90)</f>
        <v xml:space="preserve"> </v>
      </c>
    </row>
    <row r="85" spans="1:6" x14ac:dyDescent="0.25">
      <c r="A85" s="106">
        <v>82</v>
      </c>
      <c r="B85" s="102" t="str">
        <f>IF('Price Calculation'!B91=0," ",'Price Calculation'!A91)</f>
        <v xml:space="preserve"> </v>
      </c>
      <c r="C85" s="114" t="str">
        <f>IF('Price Calculation'!B91=0," ","1HOUR/HOUR(S)")</f>
        <v xml:space="preserve"> </v>
      </c>
      <c r="D85" s="116" t="str">
        <f>IF('Price Calculation'!$B91=0," ",'Price Calculation'!B91)</f>
        <v xml:space="preserve"> </v>
      </c>
      <c r="E85" s="103" t="str">
        <f>IF('Price Calculation'!$B91=0," ",'Price Calculation'!J91)</f>
        <v xml:space="preserve"> </v>
      </c>
      <c r="F85" s="103" t="str">
        <f>IF('Price Calculation'!$B91=0," ",'Price Calculation'!K91)</f>
        <v xml:space="preserve"> </v>
      </c>
    </row>
    <row r="86" spans="1:6" x14ac:dyDescent="0.25">
      <c r="A86" s="106">
        <v>83</v>
      </c>
      <c r="B86" s="102" t="str">
        <f>IF('Price Calculation'!B92=0," ",'Price Calculation'!A92)</f>
        <v xml:space="preserve"> </v>
      </c>
      <c r="C86" s="114" t="str">
        <f>IF('Price Calculation'!B92=0," ","1HOUR/HOUR(S)")</f>
        <v xml:space="preserve"> </v>
      </c>
      <c r="D86" s="116" t="str">
        <f>IF('Price Calculation'!$B92=0," ",'Price Calculation'!B92)</f>
        <v xml:space="preserve"> </v>
      </c>
      <c r="E86" s="103" t="str">
        <f>IF('Price Calculation'!$B92=0," ",'Price Calculation'!J92)</f>
        <v xml:space="preserve"> </v>
      </c>
      <c r="F86" s="103" t="str">
        <f>IF('Price Calculation'!$B92=0," ",'Price Calculation'!K92)</f>
        <v xml:space="preserve"> </v>
      </c>
    </row>
    <row r="87" spans="1:6" x14ac:dyDescent="0.25">
      <c r="A87" s="106">
        <v>84</v>
      </c>
      <c r="B87" s="102" t="str">
        <f>IF('Price Calculation'!B93=0," ",'Price Calculation'!A93)</f>
        <v xml:space="preserve"> </v>
      </c>
      <c r="C87" s="114" t="str">
        <f>IF('Price Calculation'!B93=0," ","1HOUR/HOUR(S)")</f>
        <v xml:space="preserve"> </v>
      </c>
      <c r="D87" s="116" t="str">
        <f>IF('Price Calculation'!$B93=0," ",'Price Calculation'!B93)</f>
        <v xml:space="preserve"> </v>
      </c>
      <c r="E87" s="103" t="str">
        <f>IF('Price Calculation'!$B93=0," ",'Price Calculation'!J93)</f>
        <v xml:space="preserve"> </v>
      </c>
      <c r="F87" s="103" t="str">
        <f>IF('Price Calculation'!$B93=0," ",'Price Calculation'!K93)</f>
        <v xml:space="preserve"> </v>
      </c>
    </row>
    <row r="88" spans="1:6" x14ac:dyDescent="0.25">
      <c r="A88" s="106">
        <v>85</v>
      </c>
      <c r="B88" s="102" t="str">
        <f>IF('Price Calculation'!B94=0," ",'Price Calculation'!A94)</f>
        <v xml:space="preserve"> </v>
      </c>
      <c r="C88" s="114" t="str">
        <f>IF('Price Calculation'!B94=0," ","1HOUR/HOUR(S)")</f>
        <v xml:space="preserve"> </v>
      </c>
      <c r="D88" s="116" t="str">
        <f>IF('Price Calculation'!$B94=0," ",'Price Calculation'!B94)</f>
        <v xml:space="preserve"> </v>
      </c>
      <c r="E88" s="103" t="str">
        <f>IF('Price Calculation'!$B94=0," ",'Price Calculation'!J94)</f>
        <v xml:space="preserve"> </v>
      </c>
      <c r="F88" s="103" t="str">
        <f>IF('Price Calculation'!$B94=0," ",'Price Calculation'!K94)</f>
        <v xml:space="preserve"> </v>
      </c>
    </row>
    <row r="89" spans="1:6" x14ac:dyDescent="0.25">
      <c r="A89" s="106">
        <v>86</v>
      </c>
      <c r="B89" s="102" t="str">
        <f>IF('Price Calculation'!B95=0," ",'Price Calculation'!A95)</f>
        <v xml:space="preserve"> </v>
      </c>
      <c r="C89" s="114" t="str">
        <f>IF('Price Calculation'!B95=0," ","1HOUR/HOUR(S)")</f>
        <v xml:space="preserve"> </v>
      </c>
      <c r="D89" s="116" t="str">
        <f>IF('Price Calculation'!$B95=0," ",'Price Calculation'!B95)</f>
        <v xml:space="preserve"> </v>
      </c>
      <c r="E89" s="103" t="str">
        <f>IF('Price Calculation'!$B95=0," ",'Price Calculation'!J95)</f>
        <v xml:space="preserve"> </v>
      </c>
      <c r="F89" s="103" t="str">
        <f>IF('Price Calculation'!$B95=0," ",'Price Calculation'!K95)</f>
        <v xml:space="preserve"> </v>
      </c>
    </row>
    <row r="90" spans="1:6" x14ac:dyDescent="0.25">
      <c r="A90" s="106">
        <v>87</v>
      </c>
      <c r="B90" s="102" t="str">
        <f>IF('Price Calculation'!B96=0," ",'Price Calculation'!A96)</f>
        <v xml:space="preserve"> </v>
      </c>
      <c r="C90" s="114" t="str">
        <f>IF('Price Calculation'!B96=0," ","1HOUR/HOUR(S)")</f>
        <v xml:space="preserve"> </v>
      </c>
      <c r="D90" s="116" t="str">
        <f>IF('Price Calculation'!$B96=0," ",'Price Calculation'!B96)</f>
        <v xml:space="preserve"> </v>
      </c>
      <c r="E90" s="103" t="str">
        <f>IF('Price Calculation'!$B96=0," ",'Price Calculation'!J96)</f>
        <v xml:space="preserve"> </v>
      </c>
      <c r="F90" s="103" t="str">
        <f>IF('Price Calculation'!$B96=0," ",'Price Calculation'!K96)</f>
        <v xml:space="preserve"> </v>
      </c>
    </row>
    <row r="91" spans="1:6" x14ac:dyDescent="0.25">
      <c r="A91" s="106">
        <v>88</v>
      </c>
      <c r="B91" s="102" t="str">
        <f>IF('Price Calculation'!B97=0," ",'Price Calculation'!A97)</f>
        <v xml:space="preserve"> </v>
      </c>
      <c r="C91" s="114" t="str">
        <f>IF('Price Calculation'!B97=0," ","1HOUR/HOUR(S)")</f>
        <v xml:space="preserve"> </v>
      </c>
      <c r="D91" s="116" t="str">
        <f>IF('Price Calculation'!$B97=0," ",'Price Calculation'!B97)</f>
        <v xml:space="preserve"> </v>
      </c>
      <c r="E91" s="103" t="str">
        <f>IF('Price Calculation'!$B97=0," ",'Price Calculation'!J97)</f>
        <v xml:space="preserve"> </v>
      </c>
      <c r="F91" s="103" t="str">
        <f>IF('Price Calculation'!$B97=0," ",'Price Calculation'!K97)</f>
        <v xml:space="preserve"> </v>
      </c>
    </row>
    <row r="92" spans="1:6" x14ac:dyDescent="0.25">
      <c r="A92" s="106">
        <v>89</v>
      </c>
      <c r="B92" s="102" t="str">
        <f>IF('Price Calculation'!B98=0," ",'Price Calculation'!A98)</f>
        <v xml:space="preserve"> </v>
      </c>
      <c r="C92" s="114" t="str">
        <f>IF('Price Calculation'!B98=0," ","1HOUR/HOUR(S)")</f>
        <v xml:space="preserve"> </v>
      </c>
      <c r="D92" s="116" t="str">
        <f>IF('Price Calculation'!$B98=0," ",'Price Calculation'!B98)</f>
        <v xml:space="preserve"> </v>
      </c>
      <c r="E92" s="103" t="str">
        <f>IF('Price Calculation'!$B98=0," ",'Price Calculation'!J98)</f>
        <v xml:space="preserve"> </v>
      </c>
      <c r="F92" s="103" t="str">
        <f>IF('Price Calculation'!$B98=0," ",'Price Calculation'!K98)</f>
        <v xml:space="preserve"> </v>
      </c>
    </row>
    <row r="93" spans="1:6" x14ac:dyDescent="0.25">
      <c r="A93" s="106">
        <v>90</v>
      </c>
      <c r="B93" s="102" t="str">
        <f>IF('Price Calculation'!B99=0," ",'Price Calculation'!A99)</f>
        <v xml:space="preserve"> </v>
      </c>
      <c r="C93" s="114" t="str">
        <f>IF('Price Calculation'!B99=0," ","1HOUR/HOUR(S)")</f>
        <v xml:space="preserve"> </v>
      </c>
      <c r="D93" s="116" t="str">
        <f>IF('Price Calculation'!$B99=0," ",'Price Calculation'!B99)</f>
        <v xml:space="preserve"> </v>
      </c>
      <c r="E93" s="103" t="str">
        <f>IF('Price Calculation'!$B99=0," ",'Price Calculation'!J99)</f>
        <v xml:space="preserve"> </v>
      </c>
      <c r="F93" s="103" t="str">
        <f>IF('Price Calculation'!$B99=0," ",'Price Calculation'!K99)</f>
        <v xml:space="preserve"> </v>
      </c>
    </row>
    <row r="94" spans="1:6" x14ac:dyDescent="0.25">
      <c r="A94" s="106">
        <v>91</v>
      </c>
      <c r="B94" s="102" t="str">
        <f>IF('Price Calculation'!B100=0," ",'Price Calculation'!A100)</f>
        <v xml:space="preserve"> </v>
      </c>
      <c r="C94" s="114" t="str">
        <f>IF('Price Calculation'!B100=0," ","1HOUR/HOUR(S)")</f>
        <v xml:space="preserve"> </v>
      </c>
      <c r="D94" s="116" t="str">
        <f>IF('Price Calculation'!$B100=0," ",'Price Calculation'!B100)</f>
        <v xml:space="preserve"> </v>
      </c>
      <c r="E94" s="103" t="str">
        <f>IF('Price Calculation'!$B100=0," ",'Price Calculation'!J100)</f>
        <v xml:space="preserve"> </v>
      </c>
      <c r="F94" s="103" t="str">
        <f>IF('Price Calculation'!$B100=0," ",'Price Calculation'!K100)</f>
        <v xml:space="preserve"> </v>
      </c>
    </row>
    <row r="95" spans="1:6" x14ac:dyDescent="0.25">
      <c r="A95" s="106">
        <v>92</v>
      </c>
      <c r="B95" s="102" t="str">
        <f>IF('Price Calculation'!B101=0," ",'Price Calculation'!A101)</f>
        <v xml:space="preserve"> </v>
      </c>
      <c r="C95" s="114" t="str">
        <f>IF('Price Calculation'!B101=0," ","1HOUR/HOUR(S)")</f>
        <v xml:space="preserve"> </v>
      </c>
      <c r="D95" s="116" t="str">
        <f>IF('Price Calculation'!$B101=0," ",'Price Calculation'!B101)</f>
        <v xml:space="preserve"> </v>
      </c>
      <c r="E95" s="103" t="str">
        <f>IF('Price Calculation'!$B101=0," ",'Price Calculation'!J101)</f>
        <v xml:space="preserve"> </v>
      </c>
      <c r="F95" s="103" t="str">
        <f>IF('Price Calculation'!$B101=0," ",'Price Calculation'!K101)</f>
        <v xml:space="preserve"> </v>
      </c>
    </row>
    <row r="96" spans="1:6" x14ac:dyDescent="0.25">
      <c r="A96" s="106">
        <v>93</v>
      </c>
      <c r="B96" s="102" t="str">
        <f>IF('Price Calculation'!B102=0," ",'Price Calculation'!A102)</f>
        <v xml:space="preserve"> </v>
      </c>
      <c r="C96" s="114" t="str">
        <f>IF('Price Calculation'!B102=0," ","1HOUR/HOUR(S)")</f>
        <v xml:space="preserve"> </v>
      </c>
      <c r="D96" s="116" t="str">
        <f>IF('Price Calculation'!$B102=0," ",'Price Calculation'!B102)</f>
        <v xml:space="preserve"> </v>
      </c>
      <c r="E96" s="103" t="str">
        <f>IF('Price Calculation'!$B102=0," ",'Price Calculation'!J102)</f>
        <v xml:space="preserve"> </v>
      </c>
      <c r="F96" s="103" t="str">
        <f>IF('Price Calculation'!$B102=0," ",'Price Calculation'!K102)</f>
        <v xml:space="preserve"> </v>
      </c>
    </row>
    <row r="97" spans="1:6" x14ac:dyDescent="0.25">
      <c r="A97" s="106">
        <v>94</v>
      </c>
      <c r="B97" s="102" t="str">
        <f>IF('Price Calculation'!B103=0," ",'Price Calculation'!A103)</f>
        <v xml:space="preserve"> </v>
      </c>
      <c r="C97" s="114" t="str">
        <f>IF('Price Calculation'!B103=0," ","1HOUR/HOUR(S)")</f>
        <v xml:space="preserve"> </v>
      </c>
      <c r="D97" s="116" t="str">
        <f>IF('Price Calculation'!$B103=0," ",'Price Calculation'!B103)</f>
        <v xml:space="preserve"> </v>
      </c>
      <c r="E97" s="103" t="str">
        <f>IF('Price Calculation'!$B103=0," ",'Price Calculation'!J103)</f>
        <v xml:space="preserve"> </v>
      </c>
      <c r="F97" s="103" t="str">
        <f>IF('Price Calculation'!$B103=0," ",'Price Calculation'!K103)</f>
        <v xml:space="preserve"> </v>
      </c>
    </row>
    <row r="98" spans="1:6" x14ac:dyDescent="0.25">
      <c r="A98" s="106">
        <v>95</v>
      </c>
      <c r="B98" s="102" t="str">
        <f>IF('Price Calculation'!B104=0," ",'Price Calculation'!A104)</f>
        <v xml:space="preserve"> </v>
      </c>
      <c r="C98" s="114" t="str">
        <f>IF('Price Calculation'!B104=0," ","1HOUR/HOUR(S)")</f>
        <v xml:space="preserve"> </v>
      </c>
      <c r="D98" s="116" t="str">
        <f>IF('Price Calculation'!$B104=0," ",'Price Calculation'!B104)</f>
        <v xml:space="preserve"> </v>
      </c>
      <c r="E98" s="103" t="str">
        <f>IF('Price Calculation'!$B104=0," ",'Price Calculation'!J104)</f>
        <v xml:space="preserve"> </v>
      </c>
      <c r="F98" s="103" t="str">
        <f>IF('Price Calculation'!$B104=0," ",'Price Calculation'!K104)</f>
        <v xml:space="preserve"> </v>
      </c>
    </row>
    <row r="99" spans="1:6" x14ac:dyDescent="0.25">
      <c r="A99" s="106">
        <v>96</v>
      </c>
      <c r="B99" s="102" t="str">
        <f>IF('Price Calculation'!B105=0," ",'Price Calculation'!A105)</f>
        <v xml:space="preserve"> </v>
      </c>
      <c r="C99" s="114" t="str">
        <f>IF('Price Calculation'!B105=0," ","1HOUR/HOUR(S)")</f>
        <v xml:space="preserve"> </v>
      </c>
      <c r="D99" s="116" t="str">
        <f>IF('Price Calculation'!$B105=0," ",'Price Calculation'!B105)</f>
        <v xml:space="preserve"> </v>
      </c>
      <c r="E99" s="103" t="str">
        <f>IF('Price Calculation'!$B105=0," ",'Price Calculation'!J105)</f>
        <v xml:space="preserve"> </v>
      </c>
      <c r="F99" s="103" t="str">
        <f>IF('Price Calculation'!$B105=0," ",'Price Calculation'!K105)</f>
        <v xml:space="preserve"> </v>
      </c>
    </row>
    <row r="100" spans="1:6" x14ac:dyDescent="0.25">
      <c r="A100" s="106">
        <v>97</v>
      </c>
      <c r="B100" s="102" t="str">
        <f>IF('Price Calculation'!B106=0," ",'Price Calculation'!A106)</f>
        <v xml:space="preserve"> </v>
      </c>
      <c r="C100" s="114" t="str">
        <f>IF('Price Calculation'!B106=0," ","1HOUR/HOUR(S)")</f>
        <v xml:space="preserve"> </v>
      </c>
      <c r="D100" s="116" t="str">
        <f>IF('Price Calculation'!$B106=0," ",'Price Calculation'!B106)</f>
        <v xml:space="preserve"> </v>
      </c>
      <c r="E100" s="103" t="str">
        <f>IF('Price Calculation'!$B106=0," ",'Price Calculation'!J106)</f>
        <v xml:space="preserve"> </v>
      </c>
      <c r="F100" s="103" t="str">
        <f>IF('Price Calculation'!$B106=0," ",'Price Calculation'!K106)</f>
        <v xml:space="preserve"> </v>
      </c>
    </row>
    <row r="101" spans="1:6" x14ac:dyDescent="0.25">
      <c r="A101" s="106">
        <v>98</v>
      </c>
      <c r="B101" s="102" t="str">
        <f>IF('Price Calculation'!B107=0," ",'Price Calculation'!A107)</f>
        <v xml:space="preserve"> </v>
      </c>
      <c r="C101" s="114" t="str">
        <f>IF('Price Calculation'!B107=0," ","1HOUR/HOUR(S)")</f>
        <v xml:space="preserve"> </v>
      </c>
      <c r="D101" s="116" t="str">
        <f>IF('Price Calculation'!$B107=0," ",'Price Calculation'!B107)</f>
        <v xml:space="preserve"> </v>
      </c>
      <c r="E101" s="103" t="str">
        <f>IF('Price Calculation'!$B107=0," ",'Price Calculation'!J107)</f>
        <v xml:space="preserve"> </v>
      </c>
      <c r="F101" s="103" t="str">
        <f>IF('Price Calculation'!$B107=0," ",'Price Calculation'!K107)</f>
        <v xml:space="preserve"> </v>
      </c>
    </row>
    <row r="102" spans="1:6" x14ac:dyDescent="0.25">
      <c r="A102" s="106">
        <v>99</v>
      </c>
      <c r="B102" s="102" t="str">
        <f>IF('Price Calculation'!B108=0," ",'Price Calculation'!A108)</f>
        <v xml:space="preserve"> </v>
      </c>
      <c r="C102" s="114" t="str">
        <f>IF('Price Calculation'!B108=0," ","1HOUR/HOUR(S)")</f>
        <v xml:space="preserve"> </v>
      </c>
      <c r="D102" s="116" t="str">
        <f>IF('Price Calculation'!$B108=0," ",'Price Calculation'!B108)</f>
        <v xml:space="preserve"> </v>
      </c>
      <c r="E102" s="103" t="str">
        <f>IF('Price Calculation'!$B108=0," ",'Price Calculation'!J108)</f>
        <v xml:space="preserve"> </v>
      </c>
      <c r="F102" s="103" t="str">
        <f>IF('Price Calculation'!$B108=0," ",'Price Calculation'!K108)</f>
        <v xml:space="preserve"> </v>
      </c>
    </row>
    <row r="103" spans="1:6" x14ac:dyDescent="0.25">
      <c r="A103" s="106">
        <v>100</v>
      </c>
      <c r="B103" s="102" t="str">
        <f>IF('Price Calculation'!B109=0," ",'Price Calculation'!A109)</f>
        <v xml:space="preserve"> </v>
      </c>
      <c r="C103" s="114" t="str">
        <f>IF('Price Calculation'!B109=0," ","1HOUR/HOUR(S)")</f>
        <v xml:space="preserve"> </v>
      </c>
      <c r="D103" s="116" t="str">
        <f>IF('Price Calculation'!$B109=0," ",'Price Calculation'!B109)</f>
        <v xml:space="preserve"> </v>
      </c>
      <c r="E103" s="103" t="str">
        <f>IF('Price Calculation'!$B109=0," ",'Price Calculation'!J109)</f>
        <v xml:space="preserve"> </v>
      </c>
      <c r="F103" s="103" t="str">
        <f>IF('Price Calculation'!$B109=0," ",'Price Calculation'!K109)</f>
        <v xml:space="preserve"> </v>
      </c>
    </row>
    <row r="104" spans="1:6" x14ac:dyDescent="0.25">
      <c r="A104" s="106">
        <v>101</v>
      </c>
      <c r="B104" s="102" t="str">
        <f>IF('Price Calculation'!B110=0," ",'Price Calculation'!A110)</f>
        <v xml:space="preserve"> </v>
      </c>
      <c r="C104" s="114" t="str">
        <f>IF('Price Calculation'!B110=0," ","1HOUR/HOUR(S)")</f>
        <v xml:space="preserve"> </v>
      </c>
      <c r="D104" s="116" t="str">
        <f>IF('Price Calculation'!$B110=0," ",'Price Calculation'!B110)</f>
        <v xml:space="preserve"> </v>
      </c>
      <c r="E104" s="103" t="str">
        <f>IF('Price Calculation'!$B110=0," ",'Price Calculation'!J110)</f>
        <v xml:space="preserve"> </v>
      </c>
      <c r="F104" s="103" t="str">
        <f>IF('Price Calculation'!$B110=0," ",'Price Calculation'!K110)</f>
        <v xml:space="preserve"> </v>
      </c>
    </row>
    <row r="105" spans="1:6" x14ac:dyDescent="0.25">
      <c r="A105" s="106">
        <v>102</v>
      </c>
      <c r="B105" s="102" t="str">
        <f>IF('Price Calculation'!B111=0," ",'Price Calculation'!A111)</f>
        <v xml:space="preserve"> </v>
      </c>
      <c r="C105" s="114" t="str">
        <f>IF('Price Calculation'!B111=0," ","1HOUR/HOUR(S)")</f>
        <v xml:space="preserve"> </v>
      </c>
      <c r="D105" s="116" t="str">
        <f>IF('Price Calculation'!$B111=0," ",'Price Calculation'!B111)</f>
        <v xml:space="preserve"> </v>
      </c>
      <c r="E105" s="103" t="str">
        <f>IF('Price Calculation'!$B111=0," ",'Price Calculation'!J111)</f>
        <v xml:space="preserve"> </v>
      </c>
      <c r="F105" s="103" t="str">
        <f>IF('Price Calculation'!$B111=0," ",'Price Calculation'!K111)</f>
        <v xml:space="preserve"> </v>
      </c>
    </row>
    <row r="106" spans="1:6" x14ac:dyDescent="0.25">
      <c r="A106" s="106">
        <v>103</v>
      </c>
      <c r="B106" s="102" t="str">
        <f>IF('Price Calculation'!B112=0," ",'Price Calculation'!A112)</f>
        <v xml:space="preserve"> </v>
      </c>
      <c r="C106" s="114" t="str">
        <f>IF('Price Calculation'!B112=0," ","1HOUR/HOUR(S)")</f>
        <v xml:space="preserve"> </v>
      </c>
      <c r="D106" s="116" t="str">
        <f>IF('Price Calculation'!$B112=0," ",'Price Calculation'!B112)</f>
        <v xml:space="preserve"> </v>
      </c>
      <c r="E106" s="103" t="str">
        <f>IF('Price Calculation'!$B112=0," ",'Price Calculation'!J112)</f>
        <v xml:space="preserve"> </v>
      </c>
      <c r="F106" s="103" t="str">
        <f>IF('Price Calculation'!$B112=0," ",'Price Calculation'!K112)</f>
        <v xml:space="preserve"> </v>
      </c>
    </row>
    <row r="107" spans="1:6" x14ac:dyDescent="0.25">
      <c r="A107" s="106">
        <v>104</v>
      </c>
      <c r="B107" s="102" t="str">
        <f>IF('Price Calculation'!B113=0," ",'Price Calculation'!A113)</f>
        <v xml:space="preserve"> </v>
      </c>
      <c r="C107" s="114" t="str">
        <f>IF('Price Calculation'!B113=0," ","1HOUR/HOUR(S)")</f>
        <v xml:space="preserve"> </v>
      </c>
      <c r="D107" s="116" t="str">
        <f>IF('Price Calculation'!$B113=0," ",'Price Calculation'!B113)</f>
        <v xml:space="preserve"> </v>
      </c>
      <c r="E107" s="103" t="str">
        <f>IF('Price Calculation'!$B113=0," ",'Price Calculation'!J113)</f>
        <v xml:space="preserve"> </v>
      </c>
      <c r="F107" s="103" t="str">
        <f>IF('Price Calculation'!$B113=0," ",'Price Calculation'!K113)</f>
        <v xml:space="preserve"> </v>
      </c>
    </row>
    <row r="108" spans="1:6" x14ac:dyDescent="0.25">
      <c r="A108" s="106">
        <v>105</v>
      </c>
      <c r="B108" s="102" t="str">
        <f>IF('Price Calculation'!B114=0," ",'Price Calculation'!A114)</f>
        <v xml:space="preserve"> </v>
      </c>
      <c r="C108" s="114" t="str">
        <f>IF('Price Calculation'!B114=0," ","1HOUR/HOUR(S)")</f>
        <v xml:space="preserve"> </v>
      </c>
      <c r="D108" s="116" t="str">
        <f>IF('Price Calculation'!$B114=0," ",'Price Calculation'!B114)</f>
        <v xml:space="preserve"> </v>
      </c>
      <c r="E108" s="103" t="str">
        <f>IF('Price Calculation'!$B114=0," ",'Price Calculation'!J114)</f>
        <v xml:space="preserve"> </v>
      </c>
      <c r="F108" s="103" t="str">
        <f>IF('Price Calculation'!$B114=0," ",'Price Calculation'!K114)</f>
        <v xml:space="preserve"> </v>
      </c>
    </row>
    <row r="109" spans="1:6" x14ac:dyDescent="0.25">
      <c r="A109" s="106">
        <v>106</v>
      </c>
      <c r="B109" s="102" t="str">
        <f>IF('Price Calculation'!B115=0," ",'Price Calculation'!A115)</f>
        <v xml:space="preserve"> </v>
      </c>
      <c r="C109" s="114" t="str">
        <f>IF('Price Calculation'!B115=0," ","1HOUR/HOUR(S)")</f>
        <v xml:space="preserve"> </v>
      </c>
      <c r="D109" s="116" t="str">
        <f>IF('Price Calculation'!$B115=0," ",'Price Calculation'!B115)</f>
        <v xml:space="preserve"> </v>
      </c>
      <c r="E109" s="103" t="str">
        <f>IF('Price Calculation'!$B115=0," ",'Price Calculation'!J115)</f>
        <v xml:space="preserve"> </v>
      </c>
      <c r="F109" s="103" t="str">
        <f>IF('Price Calculation'!$B115=0," ",'Price Calculation'!K115)</f>
        <v xml:space="preserve"> </v>
      </c>
    </row>
    <row r="110" spans="1:6" x14ac:dyDescent="0.25">
      <c r="A110" s="106">
        <v>107</v>
      </c>
      <c r="B110" s="102" t="str">
        <f>IF('Price Calculation'!B116=0," ",'Price Calculation'!A116)</f>
        <v xml:space="preserve"> </v>
      </c>
      <c r="C110" s="114" t="str">
        <f>IF('Price Calculation'!B116=0," ","1HOUR/HOUR(S)")</f>
        <v xml:space="preserve"> </v>
      </c>
      <c r="D110" s="116" t="str">
        <f>IF('Price Calculation'!$B116=0," ",'Price Calculation'!B116)</f>
        <v xml:space="preserve"> </v>
      </c>
      <c r="E110" s="103" t="str">
        <f>IF('Price Calculation'!$B116=0," ",'Price Calculation'!J116)</f>
        <v xml:space="preserve"> </v>
      </c>
      <c r="F110" s="103" t="str">
        <f>IF('Price Calculation'!$B116=0," ",'Price Calculation'!K116)</f>
        <v xml:space="preserve"> </v>
      </c>
    </row>
    <row r="111" spans="1:6" x14ac:dyDescent="0.25">
      <c r="A111" s="106">
        <v>108</v>
      </c>
      <c r="B111" s="102" t="str">
        <f>IF('Price Calculation'!B117=0," ",'Price Calculation'!A117)</f>
        <v xml:space="preserve"> </v>
      </c>
      <c r="C111" s="114" t="str">
        <f>IF('Price Calculation'!B117=0," ","1HOUR/HOUR(S)")</f>
        <v xml:space="preserve"> </v>
      </c>
      <c r="D111" s="116" t="str">
        <f>IF('Price Calculation'!$B117=0," ",'Price Calculation'!B117)</f>
        <v xml:space="preserve"> </v>
      </c>
      <c r="E111" s="103" t="str">
        <f>IF('Price Calculation'!$B117=0," ",'Price Calculation'!J117)</f>
        <v xml:space="preserve"> </v>
      </c>
      <c r="F111" s="103" t="str">
        <f>IF('Price Calculation'!$B117=0," ",'Price Calculation'!K117)</f>
        <v xml:space="preserve"> </v>
      </c>
    </row>
    <row r="112" spans="1:6" x14ac:dyDescent="0.25">
      <c r="A112" s="106">
        <v>109</v>
      </c>
      <c r="B112" s="102" t="str">
        <f>IF('Price Calculation'!B118=0," ",'Price Calculation'!A118)</f>
        <v xml:space="preserve"> </v>
      </c>
      <c r="C112" s="114" t="str">
        <f>IF('Price Calculation'!B118=0," ","1HOUR/HOUR(S)")</f>
        <v xml:space="preserve"> </v>
      </c>
      <c r="D112" s="116" t="str">
        <f>IF('Price Calculation'!$B118=0," ",'Price Calculation'!B118)</f>
        <v xml:space="preserve"> </v>
      </c>
      <c r="E112" s="103" t="str">
        <f>IF('Price Calculation'!$B118=0," ",'Price Calculation'!J118)</f>
        <v xml:space="preserve"> </v>
      </c>
      <c r="F112" s="103" t="str">
        <f>IF('Price Calculation'!$B118=0," ",'Price Calculation'!K118)</f>
        <v xml:space="preserve"> </v>
      </c>
    </row>
    <row r="113" spans="1:6" x14ac:dyDescent="0.25">
      <c r="A113" s="106">
        <v>110</v>
      </c>
      <c r="B113" s="102" t="str">
        <f>IF('Price Calculation'!B119=0," ",'Price Calculation'!A119)</f>
        <v xml:space="preserve"> </v>
      </c>
      <c r="C113" s="114" t="str">
        <f>IF('Price Calculation'!B119=0," ","1HOUR/HOUR(S)")</f>
        <v xml:space="preserve"> </v>
      </c>
      <c r="D113" s="116" t="str">
        <f>IF('Price Calculation'!$B119=0," ",'Price Calculation'!B119)</f>
        <v xml:space="preserve"> </v>
      </c>
      <c r="E113" s="103" t="str">
        <f>IF('Price Calculation'!$B119=0," ",'Price Calculation'!J119)</f>
        <v xml:space="preserve"> </v>
      </c>
      <c r="F113" s="103" t="str">
        <f>IF('Price Calculation'!$B119=0," ",'Price Calculation'!K119)</f>
        <v xml:space="preserve"> </v>
      </c>
    </row>
    <row r="114" spans="1:6" x14ac:dyDescent="0.25">
      <c r="A114" s="106">
        <v>111</v>
      </c>
      <c r="B114" s="102" t="str">
        <f>IF('Price Calculation'!B120=0," ",'Price Calculation'!A120)</f>
        <v xml:space="preserve"> </v>
      </c>
      <c r="C114" s="114" t="str">
        <f>IF('Price Calculation'!B120=0," ","1HOUR/HOUR(S)")</f>
        <v xml:space="preserve"> </v>
      </c>
      <c r="D114" s="116" t="str">
        <f>IF('Price Calculation'!$B120=0," ",'Price Calculation'!B120)</f>
        <v xml:space="preserve"> </v>
      </c>
      <c r="E114" s="103" t="str">
        <f>IF('Price Calculation'!$B120=0," ",'Price Calculation'!J120)</f>
        <v xml:space="preserve"> </v>
      </c>
      <c r="F114" s="103" t="str">
        <f>IF('Price Calculation'!$B120=0," ",'Price Calculation'!K120)</f>
        <v xml:space="preserve"> </v>
      </c>
    </row>
    <row r="115" spans="1:6" x14ac:dyDescent="0.25">
      <c r="A115" s="106">
        <v>112</v>
      </c>
      <c r="B115" s="102" t="str">
        <f>IF('Price Calculation'!B121=0," ",'Price Calculation'!A121)</f>
        <v xml:space="preserve"> </v>
      </c>
      <c r="C115" s="114" t="str">
        <f>IF('Price Calculation'!B121=0," ","1HOUR/HOUR(S)")</f>
        <v xml:space="preserve"> </v>
      </c>
      <c r="D115" s="116" t="str">
        <f>IF('Price Calculation'!$B121=0," ",'Price Calculation'!B121)</f>
        <v xml:space="preserve"> </v>
      </c>
      <c r="E115" s="103" t="str">
        <f>IF('Price Calculation'!$B121=0," ",'Price Calculation'!J121)</f>
        <v xml:space="preserve"> </v>
      </c>
      <c r="F115" s="103" t="str">
        <f>IF('Price Calculation'!$B121=0," ",'Price Calculation'!K121)</f>
        <v xml:space="preserve"> </v>
      </c>
    </row>
    <row r="116" spans="1:6" x14ac:dyDescent="0.25">
      <c r="A116" s="106">
        <v>113</v>
      </c>
      <c r="B116" s="102" t="str">
        <f>IF('Price Calculation'!B122=0," ",'Price Calculation'!A122)</f>
        <v xml:space="preserve"> </v>
      </c>
      <c r="C116" s="114" t="str">
        <f>IF('Price Calculation'!B122=0," ","1HOUR/HOUR(S)")</f>
        <v xml:space="preserve"> </v>
      </c>
      <c r="D116" s="116" t="str">
        <f>IF('Price Calculation'!$B122=0," ",'Price Calculation'!B122)</f>
        <v xml:space="preserve"> </v>
      </c>
      <c r="E116" s="103" t="str">
        <f>IF('Price Calculation'!$B122=0," ",'Price Calculation'!J122)</f>
        <v xml:space="preserve"> </v>
      </c>
      <c r="F116" s="103" t="str">
        <f>IF('Price Calculation'!$B122=0," ",'Price Calculation'!K122)</f>
        <v xml:space="preserve"> </v>
      </c>
    </row>
    <row r="117" spans="1:6" x14ac:dyDescent="0.25">
      <c r="A117" s="106">
        <v>114</v>
      </c>
      <c r="B117" s="102" t="str">
        <f>IF('Price Calculation'!B123=0," ",'Price Calculation'!A123)</f>
        <v xml:space="preserve"> </v>
      </c>
      <c r="C117" s="114" t="str">
        <f>IF('Price Calculation'!B123=0," ","1HOUR/HOUR(S)")</f>
        <v xml:space="preserve"> </v>
      </c>
      <c r="D117" s="116" t="str">
        <f>IF('Price Calculation'!$B123=0," ",'Price Calculation'!B123)</f>
        <v xml:space="preserve"> </v>
      </c>
      <c r="E117" s="103" t="str">
        <f>IF('Price Calculation'!$B123=0," ",'Price Calculation'!J123)</f>
        <v xml:space="preserve"> </v>
      </c>
      <c r="F117" s="103" t="str">
        <f>IF('Price Calculation'!$B123=0," ",'Price Calculation'!K123)</f>
        <v xml:space="preserve"> </v>
      </c>
    </row>
    <row r="118" spans="1:6" x14ac:dyDescent="0.25">
      <c r="A118" s="106">
        <v>115</v>
      </c>
      <c r="B118" s="102" t="str">
        <f>IF('Price Calculation'!B124=0," ",'Price Calculation'!A124)</f>
        <v xml:space="preserve"> </v>
      </c>
      <c r="C118" s="114" t="str">
        <f>IF('Price Calculation'!B124=0," ","1HOUR/HOUR(S)")</f>
        <v xml:space="preserve"> </v>
      </c>
      <c r="D118" s="116" t="str">
        <f>IF('Price Calculation'!$B124=0," ",'Price Calculation'!B124)</f>
        <v xml:space="preserve"> </v>
      </c>
      <c r="E118" s="103" t="str">
        <f>IF('Price Calculation'!$B124=0," ",'Price Calculation'!J124)</f>
        <v xml:space="preserve"> </v>
      </c>
      <c r="F118" s="103" t="str">
        <f>IF('Price Calculation'!$B124=0," ",'Price Calculation'!K124)</f>
        <v xml:space="preserve"> </v>
      </c>
    </row>
    <row r="119" spans="1:6" x14ac:dyDescent="0.25">
      <c r="A119" s="106">
        <v>116</v>
      </c>
      <c r="B119" s="102" t="str">
        <f>IF('Price Calculation'!B125=0," ",'Price Calculation'!A125)</f>
        <v xml:space="preserve"> </v>
      </c>
      <c r="C119" s="114" t="str">
        <f>IF('Price Calculation'!B125=0," ","1HOUR/HOUR(S)")</f>
        <v xml:space="preserve"> </v>
      </c>
      <c r="D119" s="116" t="str">
        <f>IF('Price Calculation'!$B125=0," ",'Price Calculation'!B125)</f>
        <v xml:space="preserve"> </v>
      </c>
      <c r="E119" s="103" t="str">
        <f>IF('Price Calculation'!$B125=0," ",'Price Calculation'!J125)</f>
        <v xml:space="preserve"> </v>
      </c>
      <c r="F119" s="103" t="str">
        <f>IF('Price Calculation'!$B125=0," ",'Price Calculation'!K125)</f>
        <v xml:space="preserve"> </v>
      </c>
    </row>
    <row r="120" spans="1:6" x14ac:dyDescent="0.25">
      <c r="A120" s="106">
        <v>117</v>
      </c>
      <c r="B120" s="102" t="str">
        <f>IF('Price Calculation'!B126=0," ",'Price Calculation'!A126)</f>
        <v xml:space="preserve"> </v>
      </c>
      <c r="C120" s="114" t="str">
        <f>IF('Price Calculation'!B126=0," ","1HOUR/HOUR(S)")</f>
        <v xml:space="preserve"> </v>
      </c>
      <c r="D120" s="116" t="str">
        <f>IF('Price Calculation'!$B126=0," ",'Price Calculation'!B126)</f>
        <v xml:space="preserve"> </v>
      </c>
      <c r="E120" s="103" t="str">
        <f>IF('Price Calculation'!$B126=0," ",'Price Calculation'!J126)</f>
        <v xml:space="preserve"> </v>
      </c>
      <c r="F120" s="103" t="str">
        <f>IF('Price Calculation'!$B126=0," ",'Price Calculation'!K126)</f>
        <v xml:space="preserve"> </v>
      </c>
    </row>
    <row r="121" spans="1:6" x14ac:dyDescent="0.25">
      <c r="A121" s="106">
        <v>118</v>
      </c>
      <c r="B121" s="102" t="str">
        <f>IF('Price Calculation'!B127=0," ",'Price Calculation'!A127)</f>
        <v xml:space="preserve"> </v>
      </c>
      <c r="C121" s="114" t="str">
        <f>IF('Price Calculation'!B127=0," ","1HOUR/HOUR(S)")</f>
        <v xml:space="preserve"> </v>
      </c>
      <c r="D121" s="116" t="str">
        <f>IF('Price Calculation'!$B127=0," ",'Price Calculation'!B127)</f>
        <v xml:space="preserve"> </v>
      </c>
      <c r="E121" s="103" t="str">
        <f>IF('Price Calculation'!$B127=0," ",'Price Calculation'!J127)</f>
        <v xml:space="preserve"> </v>
      </c>
      <c r="F121" s="103" t="str">
        <f>IF('Price Calculation'!$B127=0," ",'Price Calculation'!K127)</f>
        <v xml:space="preserve"> </v>
      </c>
    </row>
    <row r="122" spans="1:6" x14ac:dyDescent="0.25">
      <c r="A122" s="106">
        <v>119</v>
      </c>
      <c r="B122" s="102" t="str">
        <f>IF('Price Calculation'!B128=0," ",'Price Calculation'!A128)</f>
        <v xml:space="preserve"> </v>
      </c>
      <c r="C122" s="114" t="str">
        <f>IF('Price Calculation'!B128=0," ","1HOUR/HOUR(S)")</f>
        <v xml:space="preserve"> </v>
      </c>
      <c r="D122" s="116" t="str">
        <f>IF('Price Calculation'!$B128=0," ",'Price Calculation'!B128)</f>
        <v xml:space="preserve"> </v>
      </c>
      <c r="E122" s="103" t="str">
        <f>IF('Price Calculation'!$B128=0," ",'Price Calculation'!J128)</f>
        <v xml:space="preserve"> </v>
      </c>
      <c r="F122" s="103" t="str">
        <f>IF('Price Calculation'!$B128=0," ",'Price Calculation'!K128)</f>
        <v xml:space="preserve"> </v>
      </c>
    </row>
    <row r="123" spans="1:6" x14ac:dyDescent="0.25">
      <c r="A123" s="106">
        <v>120</v>
      </c>
      <c r="B123" s="102" t="str">
        <f>IF('Price Calculation'!B129=0," ",'Price Calculation'!A129)</f>
        <v xml:space="preserve"> </v>
      </c>
      <c r="C123" s="114" t="str">
        <f>IF('Price Calculation'!B129=0," ","1HOUR/HOUR(S)")</f>
        <v xml:space="preserve"> </v>
      </c>
      <c r="D123" s="116" t="str">
        <f>IF('Price Calculation'!$B129=0," ",'Price Calculation'!B129)</f>
        <v xml:space="preserve"> </v>
      </c>
      <c r="E123" s="103" t="str">
        <f>IF('Price Calculation'!$B129=0," ",'Price Calculation'!J129)</f>
        <v xml:space="preserve"> </v>
      </c>
      <c r="F123" s="103" t="str">
        <f>IF('Price Calculation'!$B129=0," ",'Price Calculation'!K129)</f>
        <v xml:space="preserve"> </v>
      </c>
    </row>
    <row r="124" spans="1:6" x14ac:dyDescent="0.25">
      <c r="A124" s="106"/>
      <c r="B124" s="33"/>
      <c r="C124" s="106"/>
      <c r="E124" s="239"/>
      <c r="F124" s="239"/>
    </row>
    <row r="125" spans="1:6" x14ac:dyDescent="0.25">
      <c r="A125" s="106"/>
      <c r="B125" s="33"/>
      <c r="C125" s="106"/>
      <c r="E125" s="239"/>
      <c r="F125" s="239"/>
    </row>
    <row r="126" spans="1:6" x14ac:dyDescent="0.25">
      <c r="A126" s="106"/>
      <c r="B126" s="33"/>
      <c r="C126" s="106"/>
      <c r="E126" s="239"/>
      <c r="F126" s="239"/>
    </row>
    <row r="127" spans="1:6" x14ac:dyDescent="0.25">
      <c r="A127" s="106"/>
      <c r="B127" s="33"/>
      <c r="C127" s="106"/>
      <c r="E127" s="239"/>
      <c r="F127" s="239"/>
    </row>
    <row r="128" spans="1:6" x14ac:dyDescent="0.25">
      <c r="A128" s="106"/>
      <c r="B128" s="33"/>
      <c r="C128" s="106"/>
      <c r="E128" s="239"/>
      <c r="F128" s="239"/>
    </row>
    <row r="129" spans="3:3" hidden="1" x14ac:dyDescent="0.25">
      <c r="C129" t="s">
        <v>87</v>
      </c>
    </row>
    <row r="130" spans="3:3" hidden="1" x14ac:dyDescent="0.25">
      <c r="C130" t="s">
        <v>88</v>
      </c>
    </row>
    <row r="131" spans="3:3" hidden="1" x14ac:dyDescent="0.25">
      <c r="C131" t="s">
        <v>89</v>
      </c>
    </row>
    <row r="132" spans="3:3" hidden="1" x14ac:dyDescent="0.25">
      <c r="C132" t="s">
        <v>90</v>
      </c>
    </row>
  </sheetData>
  <sheetProtection algorithmName="SHA-512" hashValue="Md7d0zv253BTYe/2jH2Kg0cZ6hZQOnhU2Vhr2BaUPH/r1MA1V/r5hY/JuFBYs69AHkySpeDaIQHue0+ne4Hkkw==" saltValue="T9M9fhyE0SNl/v4DszHp8A==" spinCount="100000" sheet="1" objects="1" scenarios="1"/>
  <mergeCells count="2">
    <mergeCell ref="B1:F1"/>
    <mergeCell ref="B2:F2"/>
  </mergeCells>
  <conditionalFormatting sqref="B1:F1">
    <cfRule type="cellIs" dxfId="3" priority="1" operator="greaterThan">
      <formula>0</formula>
    </cfRule>
  </conditionalFormatting>
  <conditionalFormatting sqref="B4:F128">
    <cfRule type="cellIs" dxfId="2" priority="2" operator="greaterThan">
      <formula>0</formula>
    </cfRule>
  </conditionalFormatting>
  <conditionalFormatting sqref="B87:F87">
    <cfRule type="expression" dxfId="1" priority="6">
      <formula>"B86=0"</formula>
    </cfRule>
  </conditionalFormatting>
  <conditionalFormatting sqref="B108:F108">
    <cfRule type="expression" dxfId="0" priority="3">
      <formula>"B86=0"</formula>
    </cfRule>
  </conditionalFormatting>
  <pageMargins left="0.7" right="0.7" top="0.75" bottom="0.75" header="0.3" footer="0.3"/>
  <pageSetup scale="9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H17"/>
  <sheetViews>
    <sheetView workbookViewId="0">
      <selection activeCell="K15" sqref="K15"/>
    </sheetView>
  </sheetViews>
  <sheetFormatPr defaultRowHeight="15" x14ac:dyDescent="0.25"/>
  <cols>
    <col min="1" max="4" width="8.7109375" style="1"/>
    <col min="5" max="5" width="13.42578125" style="1" customWidth="1"/>
    <col min="6" max="7" width="8.7109375" style="1"/>
    <col min="8" max="8" width="26.140625" style="1" customWidth="1"/>
    <col min="9" max="260" width="8.7109375" style="1"/>
    <col min="261" max="261" width="13.42578125" style="1" customWidth="1"/>
    <col min="262" max="263" width="8.7109375" style="1"/>
    <col min="264" max="264" width="26.140625" style="1" customWidth="1"/>
    <col min="265" max="516" width="8.7109375" style="1"/>
    <col min="517" max="517" width="13.42578125" style="1" customWidth="1"/>
    <col min="518" max="519" width="8.7109375" style="1"/>
    <col min="520" max="520" width="26.140625" style="1" customWidth="1"/>
    <col min="521" max="772" width="8.7109375" style="1"/>
    <col min="773" max="773" width="13.42578125" style="1" customWidth="1"/>
    <col min="774" max="775" width="8.7109375" style="1"/>
    <col min="776" max="776" width="26.140625" style="1" customWidth="1"/>
    <col min="777" max="1028" width="8.7109375" style="1"/>
    <col min="1029" max="1029" width="13.42578125" style="1" customWidth="1"/>
    <col min="1030" max="1031" width="8.7109375" style="1"/>
    <col min="1032" max="1032" width="26.140625" style="1" customWidth="1"/>
    <col min="1033" max="1284" width="8.7109375" style="1"/>
    <col min="1285" max="1285" width="13.42578125" style="1" customWidth="1"/>
    <col min="1286" max="1287" width="8.7109375" style="1"/>
    <col min="1288" max="1288" width="26.140625" style="1" customWidth="1"/>
    <col min="1289" max="1540" width="8.7109375" style="1"/>
    <col min="1541" max="1541" width="13.42578125" style="1" customWidth="1"/>
    <col min="1542" max="1543" width="8.7109375" style="1"/>
    <col min="1544" max="1544" width="26.140625" style="1" customWidth="1"/>
    <col min="1545" max="1796" width="8.7109375" style="1"/>
    <col min="1797" max="1797" width="13.42578125" style="1" customWidth="1"/>
    <col min="1798" max="1799" width="8.7109375" style="1"/>
    <col min="1800" max="1800" width="26.140625" style="1" customWidth="1"/>
    <col min="1801" max="2052" width="8.7109375" style="1"/>
    <col min="2053" max="2053" width="13.42578125" style="1" customWidth="1"/>
    <col min="2054" max="2055" width="8.7109375" style="1"/>
    <col min="2056" max="2056" width="26.140625" style="1" customWidth="1"/>
    <col min="2057" max="2308" width="8.7109375" style="1"/>
    <col min="2309" max="2309" width="13.42578125" style="1" customWidth="1"/>
    <col min="2310" max="2311" width="8.7109375" style="1"/>
    <col min="2312" max="2312" width="26.140625" style="1" customWidth="1"/>
    <col min="2313" max="2564" width="8.7109375" style="1"/>
    <col min="2565" max="2565" width="13.42578125" style="1" customWidth="1"/>
    <col min="2566" max="2567" width="8.7109375" style="1"/>
    <col min="2568" max="2568" width="26.140625" style="1" customWidth="1"/>
    <col min="2569" max="2820" width="8.7109375" style="1"/>
    <col min="2821" max="2821" width="13.42578125" style="1" customWidth="1"/>
    <col min="2822" max="2823" width="8.7109375" style="1"/>
    <col min="2824" max="2824" width="26.140625" style="1" customWidth="1"/>
    <col min="2825" max="3076" width="8.7109375" style="1"/>
    <col min="3077" max="3077" width="13.42578125" style="1" customWidth="1"/>
    <col min="3078" max="3079" width="8.7109375" style="1"/>
    <col min="3080" max="3080" width="26.140625" style="1" customWidth="1"/>
    <col min="3081" max="3332" width="8.7109375" style="1"/>
    <col min="3333" max="3333" width="13.42578125" style="1" customWidth="1"/>
    <col min="3334" max="3335" width="8.7109375" style="1"/>
    <col min="3336" max="3336" width="26.140625" style="1" customWidth="1"/>
    <col min="3337" max="3588" width="8.7109375" style="1"/>
    <col min="3589" max="3589" width="13.42578125" style="1" customWidth="1"/>
    <col min="3590" max="3591" width="8.7109375" style="1"/>
    <col min="3592" max="3592" width="26.140625" style="1" customWidth="1"/>
    <col min="3593" max="3844" width="8.7109375" style="1"/>
    <col min="3845" max="3845" width="13.42578125" style="1" customWidth="1"/>
    <col min="3846" max="3847" width="8.7109375" style="1"/>
    <col min="3848" max="3848" width="26.140625" style="1" customWidth="1"/>
    <col min="3849" max="4100" width="8.7109375" style="1"/>
    <col min="4101" max="4101" width="13.42578125" style="1" customWidth="1"/>
    <col min="4102" max="4103" width="8.7109375" style="1"/>
    <col min="4104" max="4104" width="26.140625" style="1" customWidth="1"/>
    <col min="4105" max="4356" width="8.7109375" style="1"/>
    <col min="4357" max="4357" width="13.42578125" style="1" customWidth="1"/>
    <col min="4358" max="4359" width="8.7109375" style="1"/>
    <col min="4360" max="4360" width="26.140625" style="1" customWidth="1"/>
    <col min="4361" max="4612" width="8.7109375" style="1"/>
    <col min="4613" max="4613" width="13.42578125" style="1" customWidth="1"/>
    <col min="4614" max="4615" width="8.7109375" style="1"/>
    <col min="4616" max="4616" width="26.140625" style="1" customWidth="1"/>
    <col min="4617" max="4868" width="8.7109375" style="1"/>
    <col min="4869" max="4869" width="13.42578125" style="1" customWidth="1"/>
    <col min="4870" max="4871" width="8.7109375" style="1"/>
    <col min="4872" max="4872" width="26.140625" style="1" customWidth="1"/>
    <col min="4873" max="5124" width="8.7109375" style="1"/>
    <col min="5125" max="5125" width="13.42578125" style="1" customWidth="1"/>
    <col min="5126" max="5127" width="8.7109375" style="1"/>
    <col min="5128" max="5128" width="26.140625" style="1" customWidth="1"/>
    <col min="5129" max="5380" width="8.7109375" style="1"/>
    <col min="5381" max="5381" width="13.42578125" style="1" customWidth="1"/>
    <col min="5382" max="5383" width="8.7109375" style="1"/>
    <col min="5384" max="5384" width="26.140625" style="1" customWidth="1"/>
    <col min="5385" max="5636" width="8.7109375" style="1"/>
    <col min="5637" max="5637" width="13.42578125" style="1" customWidth="1"/>
    <col min="5638" max="5639" width="8.7109375" style="1"/>
    <col min="5640" max="5640" width="26.140625" style="1" customWidth="1"/>
    <col min="5641" max="5892" width="8.7109375" style="1"/>
    <col min="5893" max="5893" width="13.42578125" style="1" customWidth="1"/>
    <col min="5894" max="5895" width="8.7109375" style="1"/>
    <col min="5896" max="5896" width="26.140625" style="1" customWidth="1"/>
    <col min="5897" max="6148" width="8.7109375" style="1"/>
    <col min="6149" max="6149" width="13.42578125" style="1" customWidth="1"/>
    <col min="6150" max="6151" width="8.7109375" style="1"/>
    <col min="6152" max="6152" width="26.140625" style="1" customWidth="1"/>
    <col min="6153" max="6404" width="8.7109375" style="1"/>
    <col min="6405" max="6405" width="13.42578125" style="1" customWidth="1"/>
    <col min="6406" max="6407" width="8.7109375" style="1"/>
    <col min="6408" max="6408" width="26.140625" style="1" customWidth="1"/>
    <col min="6409" max="6660" width="8.7109375" style="1"/>
    <col min="6661" max="6661" width="13.42578125" style="1" customWidth="1"/>
    <col min="6662" max="6663" width="8.7109375" style="1"/>
    <col min="6664" max="6664" width="26.140625" style="1" customWidth="1"/>
    <col min="6665" max="6916" width="8.7109375" style="1"/>
    <col min="6917" max="6917" width="13.42578125" style="1" customWidth="1"/>
    <col min="6918" max="6919" width="8.7109375" style="1"/>
    <col min="6920" max="6920" width="26.140625" style="1" customWidth="1"/>
    <col min="6921" max="7172" width="8.7109375" style="1"/>
    <col min="7173" max="7173" width="13.42578125" style="1" customWidth="1"/>
    <col min="7174" max="7175" width="8.7109375" style="1"/>
    <col min="7176" max="7176" width="26.140625" style="1" customWidth="1"/>
    <col min="7177" max="7428" width="8.7109375" style="1"/>
    <col min="7429" max="7429" width="13.42578125" style="1" customWidth="1"/>
    <col min="7430" max="7431" width="8.7109375" style="1"/>
    <col min="7432" max="7432" width="26.140625" style="1" customWidth="1"/>
    <col min="7433" max="7684" width="8.7109375" style="1"/>
    <col min="7685" max="7685" width="13.42578125" style="1" customWidth="1"/>
    <col min="7686" max="7687" width="8.7109375" style="1"/>
    <col min="7688" max="7688" width="26.140625" style="1" customWidth="1"/>
    <col min="7689" max="7940" width="8.7109375" style="1"/>
    <col min="7941" max="7941" width="13.42578125" style="1" customWidth="1"/>
    <col min="7942" max="7943" width="8.7109375" style="1"/>
    <col min="7944" max="7944" width="26.140625" style="1" customWidth="1"/>
    <col min="7945" max="8196" width="8.7109375" style="1"/>
    <col min="8197" max="8197" width="13.42578125" style="1" customWidth="1"/>
    <col min="8198" max="8199" width="8.7109375" style="1"/>
    <col min="8200" max="8200" width="26.140625" style="1" customWidth="1"/>
    <col min="8201" max="8452" width="8.7109375" style="1"/>
    <col min="8453" max="8453" width="13.42578125" style="1" customWidth="1"/>
    <col min="8454" max="8455" width="8.7109375" style="1"/>
    <col min="8456" max="8456" width="26.140625" style="1" customWidth="1"/>
    <col min="8457" max="8708" width="8.7109375" style="1"/>
    <col min="8709" max="8709" width="13.42578125" style="1" customWidth="1"/>
    <col min="8710" max="8711" width="8.7109375" style="1"/>
    <col min="8712" max="8712" width="26.140625" style="1" customWidth="1"/>
    <col min="8713" max="8964" width="8.7109375" style="1"/>
    <col min="8965" max="8965" width="13.42578125" style="1" customWidth="1"/>
    <col min="8966" max="8967" width="8.7109375" style="1"/>
    <col min="8968" max="8968" width="26.140625" style="1" customWidth="1"/>
    <col min="8969" max="9220" width="8.7109375" style="1"/>
    <col min="9221" max="9221" width="13.42578125" style="1" customWidth="1"/>
    <col min="9222" max="9223" width="8.7109375" style="1"/>
    <col min="9224" max="9224" width="26.140625" style="1" customWidth="1"/>
    <col min="9225" max="9476" width="8.7109375" style="1"/>
    <col min="9477" max="9477" width="13.42578125" style="1" customWidth="1"/>
    <col min="9478" max="9479" width="8.7109375" style="1"/>
    <col min="9480" max="9480" width="26.140625" style="1" customWidth="1"/>
    <col min="9481" max="9732" width="8.7109375" style="1"/>
    <col min="9733" max="9733" width="13.42578125" style="1" customWidth="1"/>
    <col min="9734" max="9735" width="8.7109375" style="1"/>
    <col min="9736" max="9736" width="26.140625" style="1" customWidth="1"/>
    <col min="9737" max="9988" width="8.7109375" style="1"/>
    <col min="9989" max="9989" width="13.42578125" style="1" customWidth="1"/>
    <col min="9990" max="9991" width="8.7109375" style="1"/>
    <col min="9992" max="9992" width="26.140625" style="1" customWidth="1"/>
    <col min="9993" max="10244" width="8.7109375" style="1"/>
    <col min="10245" max="10245" width="13.42578125" style="1" customWidth="1"/>
    <col min="10246" max="10247" width="8.7109375" style="1"/>
    <col min="10248" max="10248" width="26.140625" style="1" customWidth="1"/>
    <col min="10249" max="10500" width="8.7109375" style="1"/>
    <col min="10501" max="10501" width="13.42578125" style="1" customWidth="1"/>
    <col min="10502" max="10503" width="8.7109375" style="1"/>
    <col min="10504" max="10504" width="26.140625" style="1" customWidth="1"/>
    <col min="10505" max="10756" width="8.7109375" style="1"/>
    <col min="10757" max="10757" width="13.42578125" style="1" customWidth="1"/>
    <col min="10758" max="10759" width="8.7109375" style="1"/>
    <col min="10760" max="10760" width="26.140625" style="1" customWidth="1"/>
    <col min="10761" max="11012" width="8.7109375" style="1"/>
    <col min="11013" max="11013" width="13.42578125" style="1" customWidth="1"/>
    <col min="11014" max="11015" width="8.7109375" style="1"/>
    <col min="11016" max="11016" width="26.140625" style="1" customWidth="1"/>
    <col min="11017" max="11268" width="8.7109375" style="1"/>
    <col min="11269" max="11269" width="13.42578125" style="1" customWidth="1"/>
    <col min="11270" max="11271" width="8.7109375" style="1"/>
    <col min="11272" max="11272" width="26.140625" style="1" customWidth="1"/>
    <col min="11273" max="11524" width="8.7109375" style="1"/>
    <col min="11525" max="11525" width="13.42578125" style="1" customWidth="1"/>
    <col min="11526" max="11527" width="8.7109375" style="1"/>
    <col min="11528" max="11528" width="26.140625" style="1" customWidth="1"/>
    <col min="11529" max="11780" width="8.7109375" style="1"/>
    <col min="11781" max="11781" width="13.42578125" style="1" customWidth="1"/>
    <col min="11782" max="11783" width="8.7109375" style="1"/>
    <col min="11784" max="11784" width="26.140625" style="1" customWidth="1"/>
    <col min="11785" max="12036" width="8.7109375" style="1"/>
    <col min="12037" max="12037" width="13.42578125" style="1" customWidth="1"/>
    <col min="12038" max="12039" width="8.7109375" style="1"/>
    <col min="12040" max="12040" width="26.140625" style="1" customWidth="1"/>
    <col min="12041" max="12292" width="8.7109375" style="1"/>
    <col min="12293" max="12293" width="13.42578125" style="1" customWidth="1"/>
    <col min="12294" max="12295" width="8.7109375" style="1"/>
    <col min="12296" max="12296" width="26.140625" style="1" customWidth="1"/>
    <col min="12297" max="12548" width="8.7109375" style="1"/>
    <col min="12549" max="12549" width="13.42578125" style="1" customWidth="1"/>
    <col min="12550" max="12551" width="8.7109375" style="1"/>
    <col min="12552" max="12552" width="26.140625" style="1" customWidth="1"/>
    <col min="12553" max="12804" width="8.7109375" style="1"/>
    <col min="12805" max="12805" width="13.42578125" style="1" customWidth="1"/>
    <col min="12806" max="12807" width="8.7109375" style="1"/>
    <col min="12808" max="12808" width="26.140625" style="1" customWidth="1"/>
    <col min="12809" max="13060" width="8.7109375" style="1"/>
    <col min="13061" max="13061" width="13.42578125" style="1" customWidth="1"/>
    <col min="13062" max="13063" width="8.7109375" style="1"/>
    <col min="13064" max="13064" width="26.140625" style="1" customWidth="1"/>
    <col min="13065" max="13316" width="8.7109375" style="1"/>
    <col min="13317" max="13317" width="13.42578125" style="1" customWidth="1"/>
    <col min="13318" max="13319" width="8.7109375" style="1"/>
    <col min="13320" max="13320" width="26.140625" style="1" customWidth="1"/>
    <col min="13321" max="13572" width="8.7109375" style="1"/>
    <col min="13573" max="13573" width="13.42578125" style="1" customWidth="1"/>
    <col min="13574" max="13575" width="8.7109375" style="1"/>
    <col min="13576" max="13576" width="26.140625" style="1" customWidth="1"/>
    <col min="13577" max="13828" width="8.7109375" style="1"/>
    <col min="13829" max="13829" width="13.42578125" style="1" customWidth="1"/>
    <col min="13830" max="13831" width="8.7109375" style="1"/>
    <col min="13832" max="13832" width="26.140625" style="1" customWidth="1"/>
    <col min="13833" max="14084" width="8.7109375" style="1"/>
    <col min="14085" max="14085" width="13.42578125" style="1" customWidth="1"/>
    <col min="14086" max="14087" width="8.7109375" style="1"/>
    <col min="14088" max="14088" width="26.140625" style="1" customWidth="1"/>
    <col min="14089" max="14340" width="8.7109375" style="1"/>
    <col min="14341" max="14341" width="13.42578125" style="1" customWidth="1"/>
    <col min="14342" max="14343" width="8.7109375" style="1"/>
    <col min="14344" max="14344" width="26.140625" style="1" customWidth="1"/>
    <col min="14345" max="14596" width="8.7109375" style="1"/>
    <col min="14597" max="14597" width="13.42578125" style="1" customWidth="1"/>
    <col min="14598" max="14599" width="8.7109375" style="1"/>
    <col min="14600" max="14600" width="26.140625" style="1" customWidth="1"/>
    <col min="14601" max="14852" width="8.7109375" style="1"/>
    <col min="14853" max="14853" width="13.42578125" style="1" customWidth="1"/>
    <col min="14854" max="14855" width="8.7109375" style="1"/>
    <col min="14856" max="14856" width="26.140625" style="1" customWidth="1"/>
    <col min="14857" max="15108" width="8.7109375" style="1"/>
    <col min="15109" max="15109" width="13.42578125" style="1" customWidth="1"/>
    <col min="15110" max="15111" width="8.7109375" style="1"/>
    <col min="15112" max="15112" width="26.140625" style="1" customWidth="1"/>
    <col min="15113" max="15364" width="8.7109375" style="1"/>
    <col min="15365" max="15365" width="13.42578125" style="1" customWidth="1"/>
    <col min="15366" max="15367" width="8.7109375" style="1"/>
    <col min="15368" max="15368" width="26.140625" style="1" customWidth="1"/>
    <col min="15369" max="15620" width="8.7109375" style="1"/>
    <col min="15621" max="15621" width="13.42578125" style="1" customWidth="1"/>
    <col min="15622" max="15623" width="8.7109375" style="1"/>
    <col min="15624" max="15624" width="26.140625" style="1" customWidth="1"/>
    <col min="15625" max="15876" width="8.7109375" style="1"/>
    <col min="15877" max="15877" width="13.42578125" style="1" customWidth="1"/>
    <col min="15878" max="15879" width="8.7109375" style="1"/>
    <col min="15880" max="15880" width="26.140625" style="1" customWidth="1"/>
    <col min="15881" max="16132" width="8.7109375" style="1"/>
    <col min="16133" max="16133" width="13.42578125" style="1" customWidth="1"/>
    <col min="16134" max="16135" width="8.7109375" style="1"/>
    <col min="16136" max="16136" width="26.140625" style="1" customWidth="1"/>
    <col min="16137" max="16384" width="8.7109375" style="1"/>
  </cols>
  <sheetData>
    <row r="1" spans="1:8" x14ac:dyDescent="0.25">
      <c r="B1" s="4"/>
      <c r="H1" s="5"/>
    </row>
    <row r="2" spans="1:8" x14ac:dyDescent="0.25">
      <c r="B2" s="6"/>
      <c r="H2" s="5"/>
    </row>
    <row r="3" spans="1:8" x14ac:dyDescent="0.25">
      <c r="B3" s="7"/>
    </row>
    <row r="6" spans="1:8" x14ac:dyDescent="0.25">
      <c r="A6" s="8"/>
      <c r="B6" s="6"/>
      <c r="C6" s="6"/>
      <c r="D6" s="6"/>
      <c r="E6" s="6"/>
      <c r="F6" s="6"/>
      <c r="G6" s="6"/>
    </row>
    <row r="7" spans="1:8" x14ac:dyDescent="0.25">
      <c r="B7" s="6"/>
      <c r="C7" s="6"/>
      <c r="D7" s="6"/>
      <c r="E7" s="6"/>
      <c r="F7" s="6"/>
      <c r="G7" s="6"/>
    </row>
    <row r="8" spans="1:8" x14ac:dyDescent="0.25">
      <c r="A8" s="6"/>
      <c r="B8" s="6"/>
      <c r="C8" s="6"/>
      <c r="D8" s="6"/>
      <c r="E8" s="6"/>
      <c r="F8" s="6"/>
      <c r="G8" s="6"/>
    </row>
    <row r="9" spans="1:8" x14ac:dyDescent="0.25">
      <c r="A9" s="6"/>
      <c r="B9" s="6"/>
      <c r="C9" s="6"/>
      <c r="D9" s="6"/>
      <c r="E9" s="6"/>
      <c r="F9" s="6"/>
      <c r="G9" s="6"/>
    </row>
    <row r="10" spans="1:8" x14ac:dyDescent="0.25">
      <c r="A10" s="6"/>
      <c r="B10" s="6"/>
      <c r="C10" s="6"/>
      <c r="D10" s="6"/>
      <c r="E10" s="6"/>
      <c r="F10" s="6"/>
      <c r="G10" s="6"/>
    </row>
    <row r="11" spans="1:8" x14ac:dyDescent="0.25">
      <c r="A11" s="6"/>
      <c r="B11" s="6"/>
      <c r="C11" s="6"/>
      <c r="D11" s="6"/>
      <c r="E11" s="6"/>
      <c r="F11" s="6"/>
      <c r="G11" s="6"/>
    </row>
    <row r="12" spans="1:8" x14ac:dyDescent="0.25">
      <c r="A12" s="6"/>
      <c r="B12" s="6"/>
      <c r="C12" s="6"/>
      <c r="D12" s="6"/>
      <c r="E12" s="6"/>
      <c r="F12" s="6"/>
      <c r="G12" s="6"/>
    </row>
    <row r="13" spans="1:8" x14ac:dyDescent="0.25">
      <c r="A13" s="6"/>
      <c r="B13" s="6"/>
      <c r="C13" s="6"/>
      <c r="D13" s="6"/>
      <c r="E13" s="6"/>
      <c r="F13" s="6"/>
      <c r="G13" s="6"/>
    </row>
    <row r="14" spans="1:8" x14ac:dyDescent="0.25">
      <c r="A14" s="6"/>
      <c r="B14" s="6"/>
      <c r="C14" s="6"/>
      <c r="D14" s="6"/>
      <c r="E14" s="6"/>
      <c r="F14" s="6"/>
      <c r="G14" s="6"/>
    </row>
    <row r="15" spans="1:8" x14ac:dyDescent="0.25">
      <c r="A15" s="9"/>
      <c r="B15" s="9"/>
      <c r="C15" s="9"/>
      <c r="D15" s="9"/>
      <c r="E15" s="2"/>
      <c r="F15" s="6"/>
      <c r="G15" s="6"/>
    </row>
    <row r="16" spans="1:8" x14ac:dyDescent="0.25">
      <c r="A16" s="6"/>
      <c r="B16" s="6"/>
      <c r="C16" s="6"/>
      <c r="D16" s="6"/>
      <c r="E16" s="6"/>
      <c r="F16" s="6"/>
      <c r="G16" s="6"/>
    </row>
    <row r="17" spans="1:7" x14ac:dyDescent="0.25">
      <c r="A17" s="6"/>
      <c r="B17" s="6"/>
      <c r="C17" s="6"/>
      <c r="D17" s="6"/>
      <c r="E17" s="6"/>
      <c r="F17" s="6"/>
      <c r="G17" s="6"/>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2 xmlns="61349e09-f723-44c2-8cf0-84395070165b">Qrf</Category2>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200A837C2F294B9F010BD48494492B" ma:contentTypeVersion="4" ma:contentTypeDescription="Create a new document." ma:contentTypeScope="" ma:versionID="1954da095df514a858e187da01d7c4bc">
  <xsd:schema xmlns:xsd="http://www.w3.org/2001/XMLSchema" xmlns:xs="http://www.w3.org/2001/XMLSchema" xmlns:p="http://schemas.microsoft.com/office/2006/metadata/properties" xmlns:ns1="http://schemas.microsoft.com/sharepoint/v3" xmlns:ns2="61349e09-f723-44c2-8cf0-84395070165b" xmlns:ns3="c11a4dd1-9999-41de-ad6b-508521c3559d" targetNamespace="http://schemas.microsoft.com/office/2006/metadata/properties" ma:root="true" ma:fieldsID="d80e92cc4fdda429363b7aeb532a226d" ns1:_="" ns2:_="" ns3:_="">
    <xsd:import namespace="http://schemas.microsoft.com/sharepoint/v3"/>
    <xsd:import namespace="61349e09-f723-44c2-8cf0-84395070165b"/>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Category2"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349e09-f723-44c2-8cf0-84395070165b" elementFormDefault="qualified">
    <xsd:import namespace="http://schemas.microsoft.com/office/2006/documentManagement/types"/>
    <xsd:import namespace="http://schemas.microsoft.com/office/infopath/2007/PartnerControls"/>
    <xsd:element name="Category2" ma:index="10" nillable="true" ma:displayName="Category" ma:format="Dropdown" ma:internalName="Category2">
      <xsd:simpleType>
        <xsd:union memberTypes="dms:Text">
          <xsd:simpleType>
            <xsd:restriction base="dms:Choice">
              <xsd:enumeration value="Disaster"/>
              <xsd:enumeration value="General"/>
              <xsd:enumeration value="IT"/>
              <xsd:enumeration value="Orcpp"/>
              <xsd:enumeration value="Orpin"/>
              <xsd:enumeration value="Training"/>
              <xsd:enumeration value="Travel"/>
              <xsd:enumeration value="Qr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39FDC2-9A15-43DC-9A98-AFF26E66C8AD}">
  <ds:schemaRefs>
    <ds:schemaRef ds:uri="http://schemas.microsoft.com/sharepoint/v3/contenttype/forms"/>
  </ds:schemaRefs>
</ds:datastoreItem>
</file>

<file path=customXml/itemProps2.xml><?xml version="1.0" encoding="utf-8"?>
<ds:datastoreItem xmlns:ds="http://schemas.openxmlformats.org/officeDocument/2006/customXml" ds:itemID="{BE7C2B66-B447-4803-A71C-621C3C91BBCA}">
  <ds:schemaRefs>
    <ds:schemaRef ds:uri="61349e09-f723-44c2-8cf0-84395070165b"/>
    <ds:schemaRef ds:uri="http://purl.org/dc/dcmitype/"/>
    <ds:schemaRef ds:uri="http://schemas.microsoft.com/office/2006/documentManagement/types"/>
    <ds:schemaRef ds:uri="http://schemas.microsoft.com/sharepoint/v3"/>
    <ds:schemaRef ds:uri="http://schemas.openxmlformats.org/package/2006/metadata/core-properties"/>
    <ds:schemaRef ds:uri="http://schemas.microsoft.com/office/infopath/2007/PartnerControls"/>
    <ds:schemaRef ds:uri="http://schemas.microsoft.com/office/2006/metadata/properties"/>
    <ds:schemaRef ds:uri="c11a4dd1-9999-41de-ad6b-508521c3559d"/>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2B1144AB-AA87-4A1E-B927-91A9E76BA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349e09-f723-44c2-8cf0-84395070165b"/>
    <ds:schemaRef ds:uri="c11a4dd1-9999-41de-ad6b-508521c35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kt info</vt:lpstr>
      <vt:lpstr>Margin &amp; OH</vt:lpstr>
      <vt:lpstr>Price Calculation</vt:lpstr>
      <vt:lpstr>Price Approval &lt;=10</vt:lpstr>
      <vt:lpstr>Price Approval 11-30</vt:lpstr>
      <vt:lpstr>Price Approval 31 - 120</vt:lpstr>
      <vt:lpstr>Price Amendment</vt:lpstr>
      <vt:lpstr>Additional Calculations</vt:lpstr>
      <vt:lpstr>'Margin &amp; OH'!Print_Area</vt:lpstr>
      <vt:lpstr>'Price Amendment'!Print_Area</vt:lpstr>
      <vt:lpstr>'Price Approval &lt;=10'!Print_Area</vt:lpstr>
      <vt:lpstr>'Price Approval 11-30'!Print_Area</vt:lpstr>
      <vt:lpstr>'Price Approval 31 - 120'!Print_Area</vt:lpstr>
      <vt:lpstr>'Price Calculation'!Print_Area</vt:lpstr>
      <vt:lpstr>'Price Approval &lt;=10'!Print_Titles</vt:lpstr>
      <vt:lpstr>'Price Approval 11-30'!Print_Titles</vt:lpstr>
      <vt:lpstr>'Price Approval 31 - 120'!Print_Titles</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PIERCE Darvin * DAS</dc:creator>
  <cp:lastModifiedBy>WISDOM Kimberley * DAS</cp:lastModifiedBy>
  <cp:lastPrinted>2025-07-31T22:40:50Z</cp:lastPrinted>
  <dcterms:created xsi:type="dcterms:W3CDTF">2021-02-22T23:12:56Z</dcterms:created>
  <dcterms:modified xsi:type="dcterms:W3CDTF">2025-08-04T19:45:37Z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0x010100EA200A837C2F294B9F010BD48494492B</vt:lpwstr>
  </property>
  <property fmtid="{D5CDD505-2E9C-101B-9397-08002B2CF9AE}" pid="3" name="MSIP_Label_09b73270-2993-4076-be47-9c78f42a1e84_Enabled">
    <vt:lpwstr>true</vt:lpwstr>
  </property>
  <property fmtid="{D5CDD505-2E9C-101B-9397-08002B2CF9AE}" pid="4" name="MSIP_Label_09b73270-2993-4076-be47-9c78f42a1e84_SetDate">
    <vt:lpwstr>2023-10-17T15:20:01Z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aa85b608-daca-49d3-b006-a475a60cdf37</vt:lpwstr>
  </property>
  <property fmtid="{D5CDD505-2E9C-101B-9397-08002B2CF9AE}" pid="9" name="MSIP_Label_09b73270-2993-4076-be47-9c78f42a1e84_ContentBits">
    <vt:lpwstr>0</vt:lpwstr>
  </property>
</Properties>
</file>