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U:\Housing\Rent Stabilization\"/>
    </mc:Choice>
  </mc:AlternateContent>
  <xr:revisionPtr revIDLastSave="0" documentId="13_ncr:1_{F17A920E-8E1B-4D37-B293-CAF97C489BB4}" xr6:coauthVersionLast="47" xr6:coauthVersionMax="47" xr10:uidLastSave="{00000000-0000-0000-0000-000000000000}"/>
  <bookViews>
    <workbookView xWindow="-108" yWindow="-108" windowWidth="23256" windowHeight="13896" activeTab="3" xr2:uid="{00000000-000D-0000-FFFF-FFFF00000000}"/>
  </bookViews>
  <sheets>
    <sheet name="About" sheetId="1" r:id="rId1"/>
    <sheet name="CPI Data" sheetId="2" r:id="rId2"/>
    <sheet name="Maximum Annual Increase" sheetId="3" r:id="rId3"/>
    <sheet name="2026 Calculation"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 l="1"/>
  <c r="C31" i="3"/>
  <c r="E31" i="3" s="1"/>
  <c r="C348" i="2"/>
  <c r="C336" i="2"/>
  <c r="C324" i="2"/>
  <c r="E26" i="3" l="1"/>
  <c r="E25" i="3"/>
  <c r="E24" i="3"/>
  <c r="E23" i="3"/>
  <c r="E22" i="3"/>
  <c r="E21" i="3"/>
  <c r="E20" i="3"/>
  <c r="E19" i="3"/>
  <c r="E18" i="3"/>
  <c r="E17" i="3"/>
  <c r="E16" i="3"/>
  <c r="E15" i="3"/>
  <c r="E14" i="3"/>
  <c r="E13" i="3"/>
  <c r="E12" i="3"/>
  <c r="E11" i="3"/>
  <c r="E10" i="3"/>
  <c r="E9" i="3"/>
  <c r="E8" i="3"/>
  <c r="E7" i="3"/>
  <c r="E6" i="3"/>
  <c r="E5" i="3"/>
  <c r="E4" i="3"/>
  <c r="E29" i="3"/>
  <c r="E28" i="3"/>
  <c r="C27" i="3"/>
  <c r="E27" i="3" s="1"/>
  <c r="G30" i="2" l="1"/>
  <c r="E30" i="3" s="1"/>
  <c r="G29" i="2"/>
  <c r="C312" i="2" l="1"/>
  <c r="G28" i="2" s="1"/>
  <c r="C288" i="2"/>
  <c r="C300" i="2" l="1"/>
  <c r="G27" i="2" s="1"/>
  <c r="G26" i="2"/>
  <c r="C276" i="2" l="1"/>
  <c r="G25" i="2" s="1"/>
  <c r="C264" i="2" l="1"/>
  <c r="G24" i="2" s="1"/>
  <c r="C252" i="2"/>
  <c r="G23" i="2" s="1"/>
  <c r="C240" i="2"/>
  <c r="G22" i="2" s="1"/>
  <c r="C228" i="2"/>
  <c r="G21" i="2" s="1"/>
  <c r="C216" i="2"/>
  <c r="G20" i="2" s="1"/>
  <c r="C204" i="2"/>
  <c r="G19" i="2" s="1"/>
  <c r="C192" i="2"/>
  <c r="G18" i="2" s="1"/>
  <c r="C180" i="2"/>
  <c r="G17" i="2" s="1"/>
  <c r="C168" i="2"/>
  <c r="G16" i="2" s="1"/>
  <c r="C156" i="2"/>
  <c r="G15" i="2" s="1"/>
  <c r="C144" i="2"/>
  <c r="G14" i="2" s="1"/>
  <c r="C132" i="2"/>
  <c r="G13" i="2" s="1"/>
  <c r="C120" i="2"/>
  <c r="G12" i="2" s="1"/>
  <c r="C108" i="2"/>
  <c r="G11" i="2" s="1"/>
  <c r="C96" i="2"/>
  <c r="G10" i="2" s="1"/>
  <c r="C84" i="2"/>
  <c r="G9" i="2" s="1"/>
  <c r="C72" i="2"/>
  <c r="G8" i="2" s="1"/>
  <c r="C60" i="2"/>
  <c r="G7" i="2" s="1"/>
  <c r="C48" i="2"/>
  <c r="G6" i="2" s="1"/>
  <c r="C36" i="2"/>
  <c r="G5" i="2" s="1"/>
</calcChain>
</file>

<file path=xl/sharedStrings.xml><?xml version="1.0" encoding="utf-8"?>
<sst xmlns="http://schemas.openxmlformats.org/spreadsheetml/2006/main" count="55" uniqueCount="46">
  <si>
    <t>Maximum Annual Rent Increase Percentage (Residential)</t>
  </si>
  <si>
    <t>Only one rent increase may be issued in any 12 month period.</t>
  </si>
  <si>
    <t>Note 1: In September of each year, BLS publishes consumer price index data for the month of August. With a September 30th publication and press release deadline, the Oregon Office of Economic Analysis will calculate the annual 12-month average percent change in the West Region (All Items) CPI with data through August.</t>
  </si>
  <si>
    <t>Data:</t>
  </si>
  <si>
    <t>Monthly Consumer Price Index for the West Region (All Items)</t>
  </si>
  <si>
    <t>Source:</t>
  </si>
  <si>
    <t>U.S. Bureau of Labor Statistics</t>
  </si>
  <si>
    <t>Series ID:</t>
  </si>
  <si>
    <t>CUUR0400SA0</t>
  </si>
  <si>
    <t>Website:</t>
  </si>
  <si>
    <t>https://www.bls.gov/regions/west/news-release/consumerpriceindex_west.htm</t>
  </si>
  <si>
    <t>Legislation:</t>
  </si>
  <si>
    <t>Oregon Senate Bill 611 (2023)</t>
  </si>
  <si>
    <t>https://olis.oregonlegislature.gov/liz/2023R1/Downloads/MeasureDocument/SB611/Enrolled</t>
  </si>
  <si>
    <t>Oregon Senate Bill 608 (2019)</t>
  </si>
  <si>
    <t>Consumer Price Index for West Region (All Items)</t>
  </si>
  <si>
    <t>BLS Series ID:</t>
  </si>
  <si>
    <t>Month</t>
  </si>
  <si>
    <t>CPI</t>
  </si>
  <si>
    <t>Percent Change</t>
  </si>
  <si>
    <t>Year</t>
  </si>
  <si>
    <t>CPI Change</t>
  </si>
  <si>
    <r>
      <t>plus</t>
    </r>
    <r>
      <rPr>
        <b/>
        <sz val="12"/>
        <color theme="1"/>
        <rFont val="Calibri"/>
        <family val="2"/>
        <scheme val="minor"/>
      </rPr>
      <t xml:space="preserve"> 7 percent</t>
    </r>
  </si>
  <si>
    <t>Maximum Annual Increase</t>
  </si>
  <si>
    <t>2023 (BEFORE JULY 6)*</t>
  </si>
  <si>
    <t>2023 (AFTER JULY 6)*</t>
  </si>
  <si>
    <t>* Per SB 611 (2023) the maximum allowable increase in 2023 was 14.6% if the increases was issued before July 6th, if issued after July 6th the maximum allowable increase is 10.0%.</t>
  </si>
  <si>
    <t>Note: The CPI calculation is for the prior year, of course. It is shifted forward one year above to properly align with the year for which it applies for the maximum annual increase. The first year for which the law applies is 2019 given the emergency clause in SB 608 (2019). Previous years are shown for illustrative purposes.</t>
  </si>
  <si>
    <t xml:space="preserve">Month </t>
  </si>
  <si>
    <t>12-Month Avg. 2023-24</t>
  </si>
  <si>
    <t>12-Month Avg. 2023-25</t>
  </si>
  <si>
    <t>Note 2: The maximum annual rent increase for 2027 will be published by the Department of Administrative Services in September 2026. That exact calculation will be the percent change from the CPI average for the September 2025 to August 2026 time period (most recent year) compared to the September 2024 to August 2025 time period (previous year), plus 7 percent, or 10 percent, whichever is less.</t>
  </si>
  <si>
    <t>No later than September 30th of each year, DAS shall publish the maximum annual rent increase percentages in a press release. The department shall maintain publicly available information on its website about the maximum annual rent increase percentages.</t>
  </si>
  <si>
    <t>Oregon House Bill 3054 (2025)</t>
  </si>
  <si>
    <t>https://olis.oregonlegislature.gov/liz/2025R1/Downloads/MeasureDocument/HB3054</t>
  </si>
  <si>
    <t>https://olis.oregonlegislature.gov/liz/2019R1/Downloads/MeasureDocument/SB608</t>
  </si>
  <si>
    <t>For information on evictions, ending tenancy, required timelines of notices, and other provisions of the new law, please see SB 608 (2019), SB 611 (2023), and HB 3054 (2025), links below. The Department of Administrative Services does not provide information or advice regarding those aspects of the law.</t>
  </si>
  <si>
    <t>Maximum Annual Increase for 2026: 9.5%</t>
  </si>
  <si>
    <t>2026**</t>
  </si>
  <si>
    <t xml:space="preserve">CPI Index Value </t>
  </si>
  <si>
    <t>(CPI-U: West Region, All Items, Not Seasonally adjusted)</t>
  </si>
  <si>
    <t xml:space="preserve">Calculation for 2026 Maximum Rent Increase </t>
  </si>
  <si>
    <t>Published: September 30th, 2025</t>
  </si>
  <si>
    <t>The Department of Administrative Services shall calculate the maximum annual rent increase percentage for the following calendar year for tenancies subject to ORS 90.600 (1) in facilities with 30 or fewer spaces or for tenancy types subject to ORS 90.323 as 10 percent, or 7 percent plus the September annual 12-month average change in the Consumer Price Index for All Urban Consumers, West Region (All Items), as most recently published by the Bureau or Labor Statisitics, whichever one is lower.</t>
  </si>
  <si>
    <t xml:space="preserve">Law states the calculated percentage applies to tenancies subject to ORS 90.600 (1) in manufactured dwellings and marinas with 30 or fewer spaces or tenancy types subject to ORS 90.323. For tenancies subject to ORS 90.600 (1) in manufactured dwellings and marinas with more than 30 spaces, the annual rent increase percentage is six percent. </t>
  </si>
  <si>
    <t xml:space="preserve">** Per HB 3054 (2025) the maximum allowable increase in 2026 for tenancies subject to ORS 90.600 (1) in manufactured dwellings marinas with 30 or fewer spaces is the CPI calculation or 6.0% for tenancies subject to ORS 90.600 (1) in manufactured dwellings and marinas containing more than 30 spaces. Calendar year 2026 will be the first time the maximum allowable increase will differ based on the number of residential spaces for manufactured dwellings and marinas.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</si>
</sst>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_(* #,##0.000_);_(* \(#,##0.000\);_(* &quot;-&quot;??_);_(@_)"/>
    <numFmt numFmtId="167" formatCode="#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i/>
      <sz val="10"/>
      <color theme="1"/>
      <name val="Calibri"/>
      <family val="2"/>
      <scheme val="minor"/>
    </font>
    <font>
      <sz val="10"/>
      <color theme="1"/>
      <name val="Calibri"/>
      <family val="2"/>
      <scheme val="minor"/>
    </font>
    <font>
      <sz val="14"/>
      <color indexed="8"/>
      <name val="Arial"/>
      <family val="2"/>
    </font>
    <font>
      <b/>
      <sz val="20"/>
      <color indexed="8"/>
      <name val="Calibri"/>
      <family val="2"/>
      <scheme val="minor"/>
    </font>
    <font>
      <sz val="14"/>
      <color indexed="8"/>
      <name val="Calibri"/>
      <family val="2"/>
      <scheme val="minor"/>
    </font>
    <font>
      <b/>
      <sz val="14"/>
      <color theme="1"/>
      <name val="Calibri"/>
      <family val="2"/>
      <scheme val="minor"/>
    </font>
    <font>
      <b/>
      <u/>
      <sz val="18"/>
      <color theme="1"/>
      <name val="Calibri"/>
      <family val="2"/>
      <scheme val="minor"/>
    </font>
    <font>
      <i/>
      <sz val="11"/>
      <color theme="8"/>
      <name val="Calibri"/>
      <family val="2"/>
      <scheme val="minor"/>
    </font>
    <font>
      <b/>
      <sz val="11"/>
      <color indexed="8"/>
      <name val="Calibri"/>
      <family val="2"/>
      <scheme val="minor"/>
    </font>
    <font>
      <b/>
      <u/>
      <sz val="24"/>
      <color theme="1"/>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7" tint="0.79998168889431442"/>
        <bgColor indexed="64"/>
      </patternFill>
    </fill>
  </fills>
  <borders count="1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76">
    <xf numFmtId="0" fontId="0" fillId="0" borderId="0" xfId="0"/>
    <xf numFmtId="0" fontId="2" fillId="0" borderId="0" xfId="0" applyFont="1"/>
    <xf numFmtId="164" fontId="0" fillId="0" borderId="0" xfId="1" applyNumberFormat="1" applyFont="1"/>
    <xf numFmtId="17" fontId="0" fillId="0" borderId="0" xfId="0" applyNumberFormat="1"/>
    <xf numFmtId="165" fontId="0" fillId="0" borderId="0" xfId="0" applyNumberFormat="1"/>
    <xf numFmtId="165" fontId="0" fillId="0" borderId="0" xfId="2" applyNumberFormat="1" applyFont="1"/>
    <xf numFmtId="0" fontId="7" fillId="0" borderId="0" xfId="0" applyFont="1"/>
    <xf numFmtId="165" fontId="7" fillId="0" borderId="0" xfId="2" applyNumberFormat="1" applyFont="1"/>
    <xf numFmtId="0" fontId="8" fillId="0" borderId="0" xfId="0" applyFont="1"/>
    <xf numFmtId="165" fontId="4" fillId="0" borderId="0" xfId="2" applyNumberFormat="1" applyFont="1" applyFill="1"/>
    <xf numFmtId="165" fontId="4" fillId="0" borderId="0" xfId="0" applyNumberFormat="1" applyFont="1"/>
    <xf numFmtId="165" fontId="4" fillId="0" borderId="0" xfId="2" applyNumberFormat="1" applyFont="1"/>
    <xf numFmtId="0" fontId="3" fillId="2" borderId="0" xfId="0" applyFont="1" applyFill="1"/>
    <xf numFmtId="0" fontId="0" fillId="2" borderId="0" xfId="0" applyFill="1"/>
    <xf numFmtId="0" fontId="0" fillId="2" borderId="0" xfId="0" applyFill="1" applyAlignment="1">
      <alignment wrapText="1"/>
    </xf>
    <xf numFmtId="0" fontId="5" fillId="2" borderId="0" xfId="0" applyFont="1" applyFill="1"/>
    <xf numFmtId="0" fontId="9" fillId="2" borderId="0" xfId="3" applyFill="1"/>
    <xf numFmtId="166" fontId="0" fillId="0" borderId="0" xfId="1" applyNumberFormat="1" applyFont="1" applyFill="1"/>
    <xf numFmtId="0" fontId="0" fillId="0" borderId="1" xfId="0" applyBorder="1"/>
    <xf numFmtId="165" fontId="0" fillId="0" borderId="1" xfId="2" applyNumberFormat="1" applyFont="1" applyBorder="1"/>
    <xf numFmtId="0" fontId="10" fillId="0" borderId="1" xfId="0" applyFont="1" applyBorder="1"/>
    <xf numFmtId="0" fontId="11" fillId="0" borderId="1" xfId="0" applyFont="1" applyBorder="1"/>
    <xf numFmtId="0" fontId="13" fillId="0" borderId="0" xfId="0" applyFont="1"/>
    <xf numFmtId="165" fontId="0" fillId="3" borderId="0" xfId="2" applyNumberFormat="1" applyFont="1" applyFill="1"/>
    <xf numFmtId="0" fontId="4" fillId="0" borderId="0" xfId="0" applyFont="1" applyAlignment="1">
      <alignment horizontal="right"/>
    </xf>
    <xf numFmtId="166" fontId="0" fillId="0" borderId="0" xfId="1" applyNumberFormat="1" applyFont="1"/>
    <xf numFmtId="165" fontId="0" fillId="0" borderId="0" xfId="2" applyNumberFormat="1" applyFont="1" applyFill="1"/>
    <xf numFmtId="0" fontId="4" fillId="2" borderId="0" xfId="0" applyFont="1" applyFill="1" applyAlignment="1">
      <alignment horizontal="left" wrapText="1"/>
    </xf>
    <xf numFmtId="165" fontId="4" fillId="4" borderId="0" xfId="0" applyNumberFormat="1" applyFon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17" fontId="16" fillId="0" borderId="10" xfId="0" applyNumberFormat="1" applyFont="1" applyBorder="1" applyAlignment="1">
      <alignment horizontal="center" vertical="center"/>
    </xf>
    <xf numFmtId="17" fontId="16" fillId="0" borderId="11" xfId="0" applyNumberFormat="1" applyFont="1" applyBorder="1" applyAlignment="1">
      <alignment horizontal="center" vertical="center"/>
    </xf>
    <xf numFmtId="167" fontId="14" fillId="5" borderId="10" xfId="0" applyNumberFormat="1" applyFont="1" applyFill="1" applyBorder="1" applyAlignment="1">
      <alignment horizontal="center" vertical="center"/>
    </xf>
    <xf numFmtId="167" fontId="14" fillId="6" borderId="10" xfId="0" applyNumberFormat="1" applyFont="1" applyFill="1" applyBorder="1" applyAlignment="1">
      <alignment horizontal="center" vertical="center"/>
    </xf>
    <xf numFmtId="167" fontId="14" fillId="6" borderId="11" xfId="0" applyNumberFormat="1" applyFont="1" applyFill="1" applyBorder="1" applyAlignment="1">
      <alignment horizontal="center" vertical="center"/>
    </xf>
    <xf numFmtId="167" fontId="0" fillId="0" borderId="0" xfId="0" applyNumberFormat="1"/>
    <xf numFmtId="165" fontId="0" fillId="4" borderId="0" xfId="0" applyNumberFormat="1" applyFill="1"/>
    <xf numFmtId="0" fontId="20" fillId="0" borderId="12" xfId="0" applyFont="1" applyBorder="1" applyAlignment="1">
      <alignment horizontal="center" wrapText="1"/>
    </xf>
    <xf numFmtId="0" fontId="15" fillId="0" borderId="0" xfId="0" applyFont="1"/>
    <xf numFmtId="0" fontId="15" fillId="0" borderId="13" xfId="0" applyFont="1" applyBorder="1"/>
    <xf numFmtId="0" fontId="19" fillId="2" borderId="0" xfId="0" applyFont="1" applyFill="1" applyAlignment="1">
      <alignment horizontal="left" wrapText="1"/>
    </xf>
    <xf numFmtId="0" fontId="6" fillId="2" borderId="0" xfId="0" applyFont="1" applyFill="1" applyAlignment="1">
      <alignment horizontal="left" wrapText="1"/>
    </xf>
    <xf numFmtId="0" fontId="4" fillId="2" borderId="0" xfId="0" applyFont="1" applyFill="1" applyAlignment="1">
      <alignment horizontal="left" wrapText="1"/>
    </xf>
    <xf numFmtId="0" fontId="0" fillId="2" borderId="0" xfId="0" applyFill="1" applyAlignment="1">
      <alignment horizontal="left" wrapText="1"/>
    </xf>
    <xf numFmtId="0" fontId="12" fillId="0" borderId="0" xfId="0" applyFont="1" applyAlignment="1">
      <alignment horizontal="left" wrapText="1"/>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0" fillId="7" borderId="0" xfId="0" applyFill="1" applyAlignment="1">
      <alignment horizontal="center"/>
    </xf>
    <xf numFmtId="0" fontId="0" fillId="7" borderId="6" xfId="0"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0" xfId="0" applyFont="1" applyFill="1" applyAlignment="1">
      <alignment horizontal="center" vertical="center"/>
    </xf>
    <xf numFmtId="0" fontId="18" fillId="6" borderId="6" xfId="0" applyFont="1" applyFill="1" applyBorder="1" applyAlignment="1">
      <alignment horizontal="center" vertical="center"/>
    </xf>
    <xf numFmtId="167" fontId="17" fillId="6" borderId="0" xfId="0" applyNumberFormat="1" applyFont="1" applyFill="1" applyAlignment="1">
      <alignment horizontal="center" vertical="top"/>
    </xf>
    <xf numFmtId="167" fontId="17" fillId="6" borderId="6" xfId="0" applyNumberFormat="1" applyFont="1" applyFill="1" applyBorder="1" applyAlignment="1">
      <alignment horizontal="center" vertical="top"/>
    </xf>
    <xf numFmtId="167" fontId="17" fillId="6" borderId="8" xfId="0" applyNumberFormat="1" applyFont="1" applyFill="1" applyBorder="1" applyAlignment="1">
      <alignment horizontal="center" vertical="top"/>
    </xf>
    <xf numFmtId="167" fontId="17" fillId="6" borderId="9" xfId="0" applyNumberFormat="1" applyFont="1" applyFill="1" applyBorder="1" applyAlignment="1">
      <alignment horizontal="center" vertical="top"/>
    </xf>
    <xf numFmtId="0" fontId="21" fillId="0" borderId="0" xfId="0" applyFont="1" applyAlignment="1">
      <alignment horizontal="center"/>
    </xf>
    <xf numFmtId="0" fontId="18" fillId="5" borderId="3"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0" xfId="0" applyFont="1" applyFill="1" applyAlignment="1">
      <alignment horizontal="center" vertical="center"/>
    </xf>
    <xf numFmtId="0" fontId="18" fillId="5" borderId="6" xfId="0" applyFont="1" applyFill="1" applyBorder="1" applyAlignment="1">
      <alignment horizontal="center" vertical="center"/>
    </xf>
    <xf numFmtId="0" fontId="15" fillId="0" borderId="13" xfId="0" applyFont="1" applyBorder="1" applyAlignment="1">
      <alignment horizontal="center" wrapText="1"/>
    </xf>
    <xf numFmtId="0" fontId="15" fillId="0" borderId="12" xfId="0" applyFont="1" applyBorder="1" applyAlignment="1">
      <alignment horizontal="center" wrapText="1"/>
    </xf>
    <xf numFmtId="0" fontId="15" fillId="0" borderId="13" xfId="0" applyFont="1" applyBorder="1" applyAlignment="1">
      <alignment horizontal="center"/>
    </xf>
    <xf numFmtId="0" fontId="15" fillId="0" borderId="12" xfId="0" applyFont="1" applyBorder="1" applyAlignment="1">
      <alignment horizontal="center"/>
    </xf>
    <xf numFmtId="167" fontId="17" fillId="5" borderId="0" xfId="0" applyNumberFormat="1" applyFont="1" applyFill="1" applyAlignment="1">
      <alignment horizontal="center" vertical="top"/>
    </xf>
    <xf numFmtId="167" fontId="17" fillId="5" borderId="8" xfId="0" applyNumberFormat="1" applyFont="1" applyFill="1" applyBorder="1" applyAlignment="1">
      <alignment horizontal="center" vertical="top"/>
    </xf>
    <xf numFmtId="167" fontId="17" fillId="5" borderId="6" xfId="0" applyNumberFormat="1" applyFont="1" applyFill="1" applyBorder="1" applyAlignment="1">
      <alignment horizontal="center" vertical="top"/>
    </xf>
    <xf numFmtId="167" fontId="17" fillId="5" borderId="9" xfId="0" applyNumberFormat="1" applyFont="1" applyFill="1" applyBorder="1" applyAlignment="1">
      <alignment horizontal="center" vertical="top"/>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EB594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OREGON</a:t>
            </a:r>
            <a:r>
              <a:rPr lang="en-US" sz="2000" baseline="0"/>
              <a:t> MAXIMUM % RENT INCREASE</a:t>
            </a:r>
            <a:endParaRPr lang="en-US" sz="2000"/>
          </a:p>
        </c:rich>
      </c:tx>
      <c:layout>
        <c:manualLayout>
          <c:xMode val="edge"/>
          <c:yMode val="edge"/>
          <c:x val="0.1925"/>
          <c:y val="1.59362583129441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743080410403222E-2"/>
          <c:y val="0.132695910885782"/>
          <c:w val="0.89642358625626339"/>
          <c:h val="0.50788186004158908"/>
        </c:manualLayout>
      </c:layout>
      <c:barChart>
        <c:barDir val="col"/>
        <c:grouping val="clustered"/>
        <c:varyColors val="0"/>
        <c:ser>
          <c:idx val="0"/>
          <c:order val="0"/>
          <c:tx>
            <c:v>Tenancies subject to ORS 90.323 or ORS 90.600 (1) in facilities* with 30 or fewer spaces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'Maximum Annual Increase'!$B$23:$B$31</c:f>
              <c:strCache>
                <c:ptCount val="9"/>
                <c:pt idx="0">
                  <c:v>2019</c:v>
                </c:pt>
                <c:pt idx="1">
                  <c:v>2020</c:v>
                </c:pt>
                <c:pt idx="2">
                  <c:v>2021</c:v>
                </c:pt>
                <c:pt idx="3">
                  <c:v>2022</c:v>
                </c:pt>
                <c:pt idx="4">
                  <c:v>2023 (BEFORE JULY 6)*</c:v>
                </c:pt>
                <c:pt idx="5">
                  <c:v>2023 (AFTER JULY 6)*</c:v>
                </c:pt>
                <c:pt idx="6">
                  <c:v>2024</c:v>
                </c:pt>
                <c:pt idx="7">
                  <c:v>2025</c:v>
                </c:pt>
                <c:pt idx="8">
                  <c:v>2026**</c:v>
                </c:pt>
              </c:strCache>
            </c:strRef>
          </c:cat>
          <c:val>
            <c:numRef>
              <c:f>'Maximum Annual Increase'!$E$23:$E$31</c:f>
              <c:numCache>
                <c:formatCode>0.0%</c:formatCode>
                <c:ptCount val="9"/>
                <c:pt idx="0">
                  <c:v>0.10252261910858324</c:v>
                </c:pt>
                <c:pt idx="1">
                  <c:v>9.8745424682571581E-2</c:v>
                </c:pt>
                <c:pt idx="2">
                  <c:v>9.1843355641070656E-2</c:v>
                </c:pt>
                <c:pt idx="3">
                  <c:v>9.9189514969157677E-2</c:v>
                </c:pt>
                <c:pt idx="4">
                  <c:v>0.14618206823122309</c:v>
                </c:pt>
                <c:pt idx="5">
                  <c:v>0.1</c:v>
                </c:pt>
                <c:pt idx="6">
                  <c:v>0.1</c:v>
                </c:pt>
                <c:pt idx="7">
                  <c:v>0.1</c:v>
                </c:pt>
                <c:pt idx="8">
                  <c:v>9.4815641545231866E-2</c:v>
                </c:pt>
              </c:numCache>
            </c:numRef>
          </c:val>
          <c:extLst>
            <c:ext xmlns:c16="http://schemas.microsoft.com/office/drawing/2014/chart" uri="{C3380CC4-5D6E-409C-BE32-E72D297353CC}">
              <c16:uniqueId val="{00000000-51F9-4225-B799-33D7B16F623B}"/>
            </c:ext>
          </c:extLst>
        </c:ser>
        <c:ser>
          <c:idx val="1"/>
          <c:order val="1"/>
          <c:tx>
            <c:v>Tenancies subject to ORS 90.600 (1) in facilities* with more than 30 spaces</c:v>
          </c:tx>
          <c:spPr>
            <a:solidFill>
              <a:schemeClr val="accent6"/>
            </a:solidFill>
            <a:ln>
              <a:noFill/>
            </a:ln>
            <a:effectLst/>
          </c:spPr>
          <c:invertIfNegative val="0"/>
          <c:dLbls>
            <c:dLbl>
              <c:idx val="8"/>
              <c:layout>
                <c:manualLayout>
                  <c:x val="1.5161655929372325E-2"/>
                  <c:y val="2.65604305215726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56-4778-A303-251ACA7923AD}"/>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'Maximum Annual Increase'!$B$23:$B$31</c:f>
              <c:strCache>
                <c:ptCount val="9"/>
                <c:pt idx="0">
                  <c:v>2019</c:v>
                </c:pt>
                <c:pt idx="1">
                  <c:v>2020</c:v>
                </c:pt>
                <c:pt idx="2">
                  <c:v>2021</c:v>
                </c:pt>
                <c:pt idx="3">
                  <c:v>2022</c:v>
                </c:pt>
                <c:pt idx="4">
                  <c:v>2023 (BEFORE JULY 6)*</c:v>
                </c:pt>
                <c:pt idx="5">
                  <c:v>2023 (AFTER JULY 6)*</c:v>
                </c:pt>
                <c:pt idx="6">
                  <c:v>2024</c:v>
                </c:pt>
                <c:pt idx="7">
                  <c:v>2025</c:v>
                </c:pt>
                <c:pt idx="8">
                  <c:v>2026**</c:v>
                </c:pt>
              </c:strCache>
            </c:strRef>
          </c:cat>
          <c:val>
            <c:numRef>
              <c:f>'Maximum Annual Increase'!$F$23:$F$31</c:f>
              <c:numCache>
                <c:formatCode>General</c:formatCode>
                <c:ptCount val="9"/>
                <c:pt idx="8" formatCode="0.0%">
                  <c:v>0.06</c:v>
                </c:pt>
              </c:numCache>
            </c:numRef>
          </c:val>
          <c:extLst>
            <c:ext xmlns:c16="http://schemas.microsoft.com/office/drawing/2014/chart" uri="{C3380CC4-5D6E-409C-BE32-E72D297353CC}">
              <c16:uniqueId val="{00000000-8956-4778-A303-251ACA7923AD}"/>
            </c:ext>
          </c:extLst>
        </c:ser>
        <c:dLbls>
          <c:showLegendKey val="0"/>
          <c:showVal val="0"/>
          <c:showCatName val="0"/>
          <c:showSerName val="0"/>
          <c:showPercent val="0"/>
          <c:showBubbleSize val="0"/>
        </c:dLbls>
        <c:gapWidth val="219"/>
        <c:overlap val="-27"/>
        <c:axId val="88581872"/>
        <c:axId val="88579472"/>
      </c:barChart>
      <c:catAx>
        <c:axId val="8858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8579472"/>
        <c:crosses val="autoZero"/>
        <c:auto val="1"/>
        <c:lblAlgn val="ctr"/>
        <c:lblOffset val="100"/>
        <c:noMultiLvlLbl val="0"/>
      </c:catAx>
      <c:valAx>
        <c:axId val="88579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8581872"/>
        <c:crosses val="autoZero"/>
        <c:crossBetween val="between"/>
      </c:valAx>
      <c:spPr>
        <a:noFill/>
        <a:ln>
          <a:noFill/>
        </a:ln>
        <a:effectLst/>
      </c:spPr>
    </c:plotArea>
    <c:legend>
      <c:legendPos val="b"/>
      <c:layout>
        <c:manualLayout>
          <c:xMode val="edge"/>
          <c:yMode val="edge"/>
          <c:x val="0.18450188397639319"/>
          <c:y val="0.79771349419687498"/>
          <c:w val="0.73441072741325952"/>
          <c:h val="0.1530877359933647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9525</xdr:colOff>
      <xdr:row>5</xdr:row>
      <xdr:rowOff>57151</xdr:rowOff>
    </xdr:from>
    <xdr:to>
      <xdr:col>18</xdr:col>
      <xdr:colOff>542924</xdr:colOff>
      <xdr:row>31</xdr:row>
      <xdr:rowOff>9525</xdr:rowOff>
    </xdr:to>
    <xdr:graphicFrame macro="">
      <xdr:nvGraphicFramePr>
        <xdr:cNvPr id="85" name="Chart 25">
          <a:extLst>
            <a:ext uri="{FF2B5EF4-FFF2-40B4-BE49-F238E27FC236}">
              <a16:creationId xmlns:a16="http://schemas.microsoft.com/office/drawing/2014/main" id="{B537B42D-A4D5-1CBC-2E8B-E2AB4402EC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0.01398</cdr:x>
      <cdr:y>0.94171</cdr:y>
    </cdr:from>
    <cdr:to>
      <cdr:x>0.57258</cdr:x>
      <cdr:y>1</cdr:y>
    </cdr:to>
    <cdr:sp macro="" textlink="">
      <cdr:nvSpPr>
        <cdr:cNvPr id="3" name="TextBox 2">
          <a:extLst xmlns:a="http://schemas.openxmlformats.org/drawingml/2006/main">
            <a:ext uri="{FF2B5EF4-FFF2-40B4-BE49-F238E27FC236}">
              <a16:creationId xmlns:a16="http://schemas.microsoft.com/office/drawing/2014/main" id="{2D017215-3EDF-AE91-AAF3-0AFB44D08EA9}"/>
            </a:ext>
          </a:extLst>
        </cdr:cNvPr>
        <cdr:cNvSpPr txBox="1"/>
      </cdr:nvSpPr>
      <cdr:spPr>
        <a:xfrm xmlns:a="http://schemas.openxmlformats.org/drawingml/2006/main">
          <a:off x="100644" y="4900438"/>
          <a:ext cx="4021156" cy="3033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kern="1200">
              <a:solidFill>
                <a:schemeClr val="bg1">
                  <a:lumMod val="65000"/>
                </a:schemeClr>
              </a:solidFill>
            </a:rPr>
            <a:t>Note: Facilities is defined as manufactured dwellings</a:t>
          </a:r>
          <a:r>
            <a:rPr lang="en-US" sz="900" kern="1200" baseline="0">
              <a:solidFill>
                <a:schemeClr val="bg1">
                  <a:lumMod val="65000"/>
                </a:schemeClr>
              </a:solidFill>
            </a:rPr>
            <a:t> and marinas</a:t>
          </a:r>
          <a:endParaRPr lang="en-US" sz="900" kern="1200">
            <a:solidFill>
              <a:schemeClr val="bg1">
                <a:lumMod val="65000"/>
              </a:schemeClr>
            </a:solidFill>
          </a:endParaRPr>
        </a:p>
      </cdr:txBody>
    </cdr:sp>
  </cdr:relSizeAnchor>
</c:userShapes>
</file>

<file path=xl/drawings/drawing3.xml><?xml version="1.0" encoding="utf-8"?>
<xdr:wsDr xmlns:xdr="http://schemas.openxmlformats.org/drawingml/2006/spreadsheetDrawing" xmlns:a="http://schemas.openxmlformats.org/drawingml/2006/main">
  <xdr:oneCellAnchor>
    <xdr:from>
      <xdr:col>5</xdr:col>
      <xdr:colOff>398433</xdr:colOff>
      <xdr:row>12</xdr:row>
      <xdr:rowOff>189388</xdr:rowOff>
    </xdr:from>
    <xdr:ext cx="1582768" cy="448787"/>
    <xdr:sp macro="" textlink="">
      <xdr:nvSpPr>
        <xdr:cNvPr id="3" name="TextBox 1">
          <a:extLst>
            <a:ext uri="{FF2B5EF4-FFF2-40B4-BE49-F238E27FC236}">
              <a16:creationId xmlns:a16="http://schemas.microsoft.com/office/drawing/2014/main" id="{2D56F2AE-D8DE-A583-2F7E-E117D3EF0A5A}"/>
            </a:ext>
          </a:extLst>
        </xdr:cNvPr>
        <xdr:cNvSpPr txBox="1"/>
      </xdr:nvSpPr>
      <xdr:spPr>
        <a:xfrm>
          <a:off x="5189508" y="2684938"/>
          <a:ext cx="1582768" cy="4487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2400" baseline="0"/>
            <a:t>X = 330.470</a:t>
          </a:r>
          <a:endParaRPr lang="en-US" sz="2400"/>
        </a:p>
      </xdr:txBody>
    </xdr:sp>
    <xdr:clientData/>
  </xdr:oneCellAnchor>
  <xdr:oneCellAnchor>
    <xdr:from>
      <xdr:col>8</xdr:col>
      <xdr:colOff>123825</xdr:colOff>
      <xdr:row>16</xdr:row>
      <xdr:rowOff>200025</xdr:rowOff>
    </xdr:from>
    <xdr:ext cx="6924675" cy="495300"/>
    <mc:AlternateContent xmlns:mc="http://schemas.openxmlformats.org/markup-compatibility/2006" xmlns:a14="http://schemas.microsoft.com/office/drawing/2010/main">
      <mc:Choice Requires="a14">
        <xdr:sp macro="" textlink="">
          <xdr:nvSpPr>
            <xdr:cNvPr id="91" name="TextBox 1">
              <a:extLst>
                <a:ext uri="{FF2B5EF4-FFF2-40B4-BE49-F238E27FC236}">
                  <a16:creationId xmlns:a16="http://schemas.microsoft.com/office/drawing/2014/main" id="{130BF22B-E44D-4CEC-B0C0-DD8E4B5D77E5}"/>
                </a:ext>
              </a:extLst>
            </xdr:cNvPr>
            <xdr:cNvSpPr txBox="1"/>
          </xdr:nvSpPr>
          <xdr:spPr>
            <a:xfrm>
              <a:off x="7648575" y="4362450"/>
              <a:ext cx="69246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0" lang="en-US" sz="2400" b="1" i="0" u="none" strike="noStrike" kern="0" cap="none" spc="0" normalizeH="0" baseline="0" noProof="0">
                  <a:ln>
                    <a:noFill/>
                  </a:ln>
                  <a:solidFill>
                    <a:sysClr val="windowText" lastClr="000000"/>
                  </a:solidFill>
                  <a:effectLst/>
                  <a:uLnTx/>
                  <a:uFillTx/>
                  <a:latin typeface="+mn-lt"/>
                  <a:ea typeface="+mn-ea"/>
                  <a:cs typeface="+mn-cs"/>
                </a:rPr>
                <a:t>Year over Year % Change</a:t>
              </a:r>
              <a14:m>
                <m:oMath xmlns:m="http://schemas.openxmlformats.org/officeDocument/2006/math">
                  <m:r>
                    <a:rPr lang="en-US" sz="2400" b="1" i="1">
                      <a:latin typeface="Cambria Math" panose="02040503050406030204" pitchFamily="18" charset="0"/>
                    </a:rPr>
                    <m:t>=(</m:t>
                  </m:r>
                  <m:r>
                    <a:rPr kumimoji="0" lang="en-US" sz="2400" b="1" i="0" u="none" strike="noStrike" kern="0" cap="none" spc="0" normalizeH="0" baseline="0" noProof="0">
                      <a:ln>
                        <a:noFill/>
                      </a:ln>
                      <a:solidFill>
                        <a:srgbClr val="425F3F">
                          <a:lumMod val="60000"/>
                          <a:lumOff val="40000"/>
                        </a:srgbClr>
                      </a:solidFill>
                      <a:effectLst/>
                      <a:uLnTx/>
                      <a:uFillTx/>
                      <a:latin typeface="Cambria Math" panose="02040503050406030204" pitchFamily="18" charset="0"/>
                      <a:ea typeface="+mn-ea"/>
                      <a:cs typeface="+mn-cs"/>
                    </a:rPr>
                    <m:t>𝟑𝟑𝟖</m:t>
                  </m:r>
                  <m:r>
                    <a:rPr kumimoji="0" lang="en-US" sz="2400" b="1" i="0" u="none" strike="noStrike" kern="0" cap="none" spc="0" normalizeH="0" baseline="0" noProof="0">
                      <a:ln>
                        <a:noFill/>
                      </a:ln>
                      <a:solidFill>
                        <a:srgbClr val="425F3F">
                          <a:lumMod val="60000"/>
                          <a:lumOff val="40000"/>
                        </a:srgbClr>
                      </a:solidFill>
                      <a:effectLst/>
                      <a:uLnTx/>
                      <a:uFillTx/>
                      <a:latin typeface="Cambria Math" panose="02040503050406030204" pitchFamily="18" charset="0"/>
                      <a:ea typeface="+mn-ea"/>
                      <a:cs typeface="+mn-cs"/>
                    </a:rPr>
                    <m:t>.</m:t>
                  </m:r>
                  <m:r>
                    <a:rPr kumimoji="0" lang="en-US" sz="2400" b="1" i="0" u="none" strike="noStrike" kern="0" cap="none" spc="0" normalizeH="0" baseline="0" noProof="0">
                      <a:ln>
                        <a:noFill/>
                      </a:ln>
                      <a:solidFill>
                        <a:srgbClr val="425F3F">
                          <a:lumMod val="60000"/>
                          <a:lumOff val="40000"/>
                        </a:srgbClr>
                      </a:solidFill>
                      <a:effectLst/>
                      <a:uLnTx/>
                      <a:uFillTx/>
                      <a:latin typeface="Cambria Math" panose="02040503050406030204" pitchFamily="18" charset="0"/>
                      <a:ea typeface="+mn-ea"/>
                      <a:cs typeface="+mn-cs"/>
                    </a:rPr>
                    <m:t>𝟔𝟕𝟏</m:t>
                  </m:r>
                  <m:r>
                    <a:rPr kumimoji="0" lang="en-US" sz="2400" b="1" i="0" u="none" strike="noStrike" kern="0" cap="none" spc="0" normalizeH="0" baseline="0" noProof="0">
                      <a:ln>
                        <a:noFill/>
                      </a:ln>
                      <a:solidFill>
                        <a:srgbClr val="425F3F">
                          <a:lumMod val="60000"/>
                          <a:lumOff val="40000"/>
                        </a:srgbClr>
                      </a:solidFill>
                      <a:effectLst/>
                      <a:uLnTx/>
                      <a:uFillTx/>
                      <a:latin typeface="Cambria Math" panose="02040503050406030204" pitchFamily="18" charset="0"/>
                      <a:ea typeface="+mn-ea"/>
                      <a:cs typeface="+mn-cs"/>
                    </a:rPr>
                    <m:t>/</m:t>
                  </m:r>
                  <m:r>
                    <a:rPr kumimoji="0" lang="en-US" sz="2400" b="1" i="0" u="none" strike="noStrike" kern="0" cap="none" spc="0" normalizeH="0" baseline="0" noProof="0">
                      <a:ln>
                        <a:noFill/>
                      </a:ln>
                      <a:solidFill>
                        <a:schemeClr val="accent2">
                          <a:lumMod val="60000"/>
                          <a:lumOff val="40000"/>
                        </a:schemeClr>
                      </a:solidFill>
                      <a:effectLst/>
                      <a:uLnTx/>
                      <a:uFillTx/>
                      <a:latin typeface="Cambria Math" panose="02040503050406030204" pitchFamily="18" charset="0"/>
                      <a:ea typeface="+mn-ea"/>
                      <a:cs typeface="+mn-cs"/>
                    </a:rPr>
                    <m:t>𝟑𝟑𝟎</m:t>
                  </m:r>
                  <m:r>
                    <a:rPr kumimoji="0" lang="en-US" sz="2400" b="1" i="0" u="none" strike="noStrike" kern="0" cap="none" spc="0" normalizeH="0" baseline="0" noProof="0">
                      <a:ln>
                        <a:noFill/>
                      </a:ln>
                      <a:solidFill>
                        <a:schemeClr val="accent2">
                          <a:lumMod val="60000"/>
                          <a:lumOff val="40000"/>
                        </a:schemeClr>
                      </a:solidFill>
                      <a:effectLst/>
                      <a:uLnTx/>
                      <a:uFillTx/>
                      <a:latin typeface="Cambria Math" panose="02040503050406030204" pitchFamily="18" charset="0"/>
                      <a:ea typeface="+mn-ea"/>
                      <a:cs typeface="+mn-cs"/>
                    </a:rPr>
                    <m:t>.</m:t>
                  </m:r>
                  <m:r>
                    <a:rPr kumimoji="0" lang="en-US" sz="2400" b="1" i="0" u="none" strike="noStrike" kern="0" cap="none" spc="0" normalizeH="0" baseline="0" noProof="0">
                      <a:ln>
                        <a:noFill/>
                      </a:ln>
                      <a:solidFill>
                        <a:schemeClr val="accent2">
                          <a:lumMod val="60000"/>
                          <a:lumOff val="40000"/>
                        </a:schemeClr>
                      </a:solidFill>
                      <a:effectLst/>
                      <a:uLnTx/>
                      <a:uFillTx/>
                      <a:latin typeface="Cambria Math" panose="02040503050406030204" pitchFamily="18" charset="0"/>
                      <a:ea typeface="+mn-ea"/>
                      <a:cs typeface="+mn-cs"/>
                    </a:rPr>
                    <m:t>𝟒𝟕𝟎</m:t>
                  </m:r>
                </m:oMath>
              </a14:m>
              <a:r>
                <a:rPr lang="en-US" sz="2400" b="1"/>
                <a:t>) -1</a:t>
              </a:r>
            </a:p>
          </xdr:txBody>
        </xdr:sp>
      </mc:Choice>
      <mc:Fallback xmlns="">
        <xdr:sp macro="" textlink="">
          <xdr:nvSpPr>
            <xdr:cNvPr id="91" name="TextBox 1">
              <a:extLst>
                <a:ext uri="{FF2B5EF4-FFF2-40B4-BE49-F238E27FC236}">
                  <a16:creationId xmlns:a16="http://schemas.microsoft.com/office/drawing/2014/main" id="{130BF22B-E44D-4CEC-B0C0-DD8E4B5D77E5}"/>
                </a:ext>
              </a:extLst>
            </xdr:cNvPr>
            <xdr:cNvSpPr txBox="1"/>
          </xdr:nvSpPr>
          <xdr:spPr>
            <a:xfrm>
              <a:off x="7648575" y="4362450"/>
              <a:ext cx="69246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0" lang="en-US" sz="2400" b="1" i="0" u="none" strike="noStrike" kern="0" cap="none" spc="0" normalizeH="0" baseline="0" noProof="0">
                  <a:ln>
                    <a:noFill/>
                  </a:ln>
                  <a:solidFill>
                    <a:sysClr val="windowText" lastClr="000000"/>
                  </a:solidFill>
                  <a:effectLst/>
                  <a:uLnTx/>
                  <a:uFillTx/>
                  <a:latin typeface="+mn-lt"/>
                  <a:ea typeface="+mn-ea"/>
                  <a:cs typeface="+mn-cs"/>
                </a:rPr>
                <a:t>Year over Year % Change</a:t>
              </a:r>
              <a:r>
                <a:rPr lang="en-US" sz="2400" b="1" i="0">
                  <a:latin typeface="Cambria Math" panose="02040503050406030204" pitchFamily="18" charset="0"/>
                </a:rPr>
                <a:t>=(</a:t>
              </a:r>
              <a:r>
                <a:rPr kumimoji="0" lang="en-US" sz="2400" b="1" i="0" u="none" strike="noStrike" kern="0" cap="none" spc="0" normalizeH="0" baseline="0" noProof="0">
                  <a:ln>
                    <a:noFill/>
                  </a:ln>
                  <a:solidFill>
                    <a:srgbClr val="425F3F">
                      <a:lumMod val="60000"/>
                      <a:lumOff val="40000"/>
                    </a:srgbClr>
                  </a:solidFill>
                  <a:effectLst/>
                  <a:uLnTx/>
                  <a:uFillTx/>
                  <a:latin typeface="Cambria Math" panose="02040503050406030204" pitchFamily="18" charset="0"/>
                  <a:ea typeface="+mn-ea"/>
                  <a:cs typeface="+mn-cs"/>
                </a:rPr>
                <a:t>𝟑𝟑𝟖.𝟔𝟕𝟏/</a:t>
              </a:r>
              <a:r>
                <a:rPr kumimoji="0" lang="en-US" sz="2400" b="1" i="0" u="none" strike="noStrike" kern="0" cap="none" spc="0" normalizeH="0" baseline="0" noProof="0">
                  <a:ln>
                    <a:noFill/>
                  </a:ln>
                  <a:solidFill>
                    <a:schemeClr val="accent2">
                      <a:lumMod val="60000"/>
                      <a:lumOff val="40000"/>
                    </a:schemeClr>
                  </a:solidFill>
                  <a:effectLst/>
                  <a:uLnTx/>
                  <a:uFillTx/>
                  <a:latin typeface="Cambria Math" panose="02040503050406030204" pitchFamily="18" charset="0"/>
                  <a:ea typeface="+mn-ea"/>
                  <a:cs typeface="+mn-cs"/>
                </a:rPr>
                <a:t>𝟑𝟑𝟎.𝟒𝟕𝟎</a:t>
              </a:r>
              <a:r>
                <a:rPr lang="en-US" sz="2400" b="1"/>
                <a:t>) -1</a:t>
              </a:r>
            </a:p>
          </xdr:txBody>
        </xdr:sp>
      </mc:Fallback>
    </mc:AlternateContent>
    <xdr:clientData/>
  </xdr:oneCellAnchor>
  <xdr:oneCellAnchor>
    <xdr:from>
      <xdr:col>5</xdr:col>
      <xdr:colOff>352425</xdr:colOff>
      <xdr:row>24</xdr:row>
      <xdr:rowOff>219075</xdr:rowOff>
    </xdr:from>
    <xdr:ext cx="1695450" cy="448787"/>
    <xdr:sp macro="" textlink="">
      <xdr:nvSpPr>
        <xdr:cNvPr id="10" name="TextBox 1">
          <a:extLst>
            <a:ext uri="{FF2B5EF4-FFF2-40B4-BE49-F238E27FC236}">
              <a16:creationId xmlns:a16="http://schemas.microsoft.com/office/drawing/2014/main" id="{CBD49507-84D4-4E7B-8002-D7C6BF09B08E}"/>
            </a:ext>
          </a:extLst>
        </xdr:cNvPr>
        <xdr:cNvSpPr txBox="1"/>
      </xdr:nvSpPr>
      <xdr:spPr>
        <a:xfrm>
          <a:off x="5143500" y="5553075"/>
          <a:ext cx="1695450" cy="4487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2400" baseline="0"/>
            <a:t>Y = 338.671</a:t>
          </a:r>
          <a:endParaRPr lang="en-US" sz="2400"/>
        </a:p>
      </xdr:txBody>
    </xdr:sp>
    <xdr:clientData/>
  </xdr:oneCellAnchor>
  <xdr:oneCellAnchor>
    <xdr:from>
      <xdr:col>8</xdr:col>
      <xdr:colOff>266699</xdr:colOff>
      <xdr:row>19</xdr:row>
      <xdr:rowOff>142875</xdr:rowOff>
    </xdr:from>
    <xdr:ext cx="5600701" cy="400050"/>
    <mc:AlternateContent xmlns:mc="http://schemas.openxmlformats.org/markup-compatibility/2006" xmlns:a14="http://schemas.microsoft.com/office/drawing/2010/main">
      <mc:Choice Requires="a14">
        <xdr:sp macro="" textlink="">
          <xdr:nvSpPr>
            <xdr:cNvPr id="93" name="TextBox 1">
              <a:extLst>
                <a:ext uri="{FF2B5EF4-FFF2-40B4-BE49-F238E27FC236}">
                  <a16:creationId xmlns:a16="http://schemas.microsoft.com/office/drawing/2014/main" id="{3882211E-9473-40D4-A782-E56DE6300E06}"/>
                </a:ext>
              </a:extLst>
            </xdr:cNvPr>
            <xdr:cNvSpPr txBox="1"/>
          </xdr:nvSpPr>
          <xdr:spPr>
            <a:xfrm>
              <a:off x="7791449" y="5019675"/>
              <a:ext cx="5600701" cy="40005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0" lang="en-US" sz="2400" b="1" i="0" u="none" strike="noStrike" kern="0" cap="none" spc="0" normalizeH="0" baseline="0" noProof="0">
                  <a:ln>
                    <a:noFill/>
                  </a:ln>
                  <a:solidFill>
                    <a:sysClr val="windowText" lastClr="000000"/>
                  </a:solidFill>
                  <a:effectLst/>
                  <a:uLnTx/>
                  <a:uFillTx/>
                  <a:latin typeface="+mn-lt"/>
                  <a:ea typeface="+mn-ea"/>
                  <a:cs typeface="+mn-cs"/>
                </a:rPr>
                <a:t>Year over Year </a:t>
              </a:r>
              <a:r>
                <a:rPr lang="en-US" sz="2400" b="1" i="0" baseline="0">
                  <a:solidFill>
                    <a:sysClr val="windowText" lastClr="000000"/>
                  </a:solidFill>
                  <a:latin typeface="+mn-lt"/>
                </a:rPr>
                <a:t>% Change</a:t>
              </a:r>
              <a14:m>
                <m:oMath xmlns:m="http://schemas.openxmlformats.org/officeDocument/2006/math">
                  <m:r>
                    <a:rPr lang="en-US" sz="2400" b="1" i="1">
                      <a:solidFill>
                        <a:sysClr val="windowText" lastClr="000000"/>
                      </a:solidFill>
                      <a:latin typeface="Cambria Math" panose="02040503050406030204" pitchFamily="18" charset="0"/>
                    </a:rPr>
                    <m:t>=</m:t>
                  </m:r>
                  <m:r>
                    <a:rPr lang="en-US" sz="2400" b="1" i="1">
                      <a:solidFill>
                        <a:sysClr val="windowText" lastClr="000000"/>
                      </a:solidFill>
                      <a:latin typeface="Cambria Math" panose="02040503050406030204" pitchFamily="18" charset="0"/>
                    </a:rPr>
                    <m:t>𝟎</m:t>
                  </m:r>
                  <m:r>
                    <a:rPr lang="en-US" sz="2400" b="1" i="1">
                      <a:solidFill>
                        <a:sysClr val="windowText" lastClr="000000"/>
                      </a:solidFill>
                      <a:latin typeface="Cambria Math" panose="02040503050406030204" pitchFamily="18" charset="0"/>
                    </a:rPr>
                    <m:t>.</m:t>
                  </m:r>
                  <m:r>
                    <a:rPr lang="en-US" sz="2400" b="1" i="1">
                      <a:solidFill>
                        <a:sysClr val="windowText" lastClr="000000"/>
                      </a:solidFill>
                      <a:latin typeface="Cambria Math" panose="02040503050406030204" pitchFamily="18" charset="0"/>
                    </a:rPr>
                    <m:t>𝟎𝟐𝟒𝟖</m:t>
                  </m:r>
                </m:oMath>
              </a14:m>
              <a:r>
                <a:rPr lang="en-US" sz="2400" b="1">
                  <a:solidFill>
                    <a:sysClr val="windowText" lastClr="000000"/>
                  </a:solidFill>
                </a:rPr>
                <a:t> = 2.5%</a:t>
              </a:r>
            </a:p>
          </xdr:txBody>
        </xdr:sp>
      </mc:Choice>
      <mc:Fallback xmlns="">
        <xdr:sp macro="" textlink="">
          <xdr:nvSpPr>
            <xdr:cNvPr id="93" name="TextBox 1">
              <a:extLst>
                <a:ext uri="{FF2B5EF4-FFF2-40B4-BE49-F238E27FC236}">
                  <a16:creationId xmlns:a16="http://schemas.microsoft.com/office/drawing/2014/main" id="{3882211E-9473-40D4-A782-E56DE6300E06}"/>
                </a:ext>
              </a:extLst>
            </xdr:cNvPr>
            <xdr:cNvSpPr txBox="1"/>
          </xdr:nvSpPr>
          <xdr:spPr>
            <a:xfrm>
              <a:off x="7791449" y="5019675"/>
              <a:ext cx="5600701" cy="40005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0" lang="en-US" sz="2400" b="1" i="0" u="none" strike="noStrike" kern="0" cap="none" spc="0" normalizeH="0" baseline="0" noProof="0">
                  <a:ln>
                    <a:noFill/>
                  </a:ln>
                  <a:solidFill>
                    <a:sysClr val="windowText" lastClr="000000"/>
                  </a:solidFill>
                  <a:effectLst/>
                  <a:uLnTx/>
                  <a:uFillTx/>
                  <a:latin typeface="+mn-lt"/>
                  <a:ea typeface="+mn-ea"/>
                  <a:cs typeface="+mn-cs"/>
                </a:rPr>
                <a:t>Year over Year </a:t>
              </a:r>
              <a:r>
                <a:rPr lang="en-US" sz="2400" b="1" i="0" baseline="0">
                  <a:solidFill>
                    <a:sysClr val="windowText" lastClr="000000"/>
                  </a:solidFill>
                  <a:latin typeface="+mn-lt"/>
                </a:rPr>
                <a:t>% Change</a:t>
              </a:r>
              <a:r>
                <a:rPr lang="en-US" sz="2400" b="1" i="0">
                  <a:solidFill>
                    <a:sysClr val="windowText" lastClr="000000"/>
                  </a:solidFill>
                  <a:latin typeface="Cambria Math" panose="02040503050406030204" pitchFamily="18" charset="0"/>
                </a:rPr>
                <a:t>=𝟎.𝟎𝟐𝟒𝟖</a:t>
              </a:r>
              <a:r>
                <a:rPr lang="en-US" sz="2400" b="1">
                  <a:solidFill>
                    <a:sysClr val="windowText" lastClr="000000"/>
                  </a:solidFill>
                </a:rPr>
                <a:t> = 2.5%</a:t>
              </a:r>
            </a:p>
          </xdr:txBody>
        </xdr:sp>
      </mc:Fallback>
    </mc:AlternateContent>
    <xdr:clientData/>
  </xdr:oneCellAnchor>
</xdr:wsDr>
</file>

<file path=xl/theme/theme1.xml><?xml version="1.0" encoding="utf-8"?>
<a:theme xmlns:a="http://schemas.openxmlformats.org/drawingml/2006/main" name="Office Theme">
  <a:themeElements>
    <a:clrScheme name="DAS Colors">
      <a:dk1>
        <a:sysClr val="windowText" lastClr="000000"/>
      </a:dk1>
      <a:lt1>
        <a:sysClr val="window" lastClr="FFFFFF"/>
      </a:lt1>
      <a:dk2>
        <a:srgbClr val="44546A"/>
      </a:dk2>
      <a:lt2>
        <a:srgbClr val="E7E6E6"/>
      </a:lt2>
      <a:accent1>
        <a:srgbClr val="00579B"/>
      </a:accent1>
      <a:accent2>
        <a:srgbClr val="1A8CAA"/>
      </a:accent2>
      <a:accent3>
        <a:srgbClr val="425F3F"/>
      </a:accent3>
      <a:accent4>
        <a:srgbClr val="263B80"/>
      </a:accent4>
      <a:accent5>
        <a:srgbClr val="F37221"/>
      </a:accent5>
      <a:accent6>
        <a:srgbClr val="E1B924"/>
      </a:accent6>
      <a:hlink>
        <a:srgbClr val="00579B"/>
      </a:hlink>
      <a:folHlink>
        <a:srgbClr val="F3722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lis.leg.state.or.us/liz/2019R1/Measures/Overview/SB608" TargetMode="External"/><Relationship Id="rId2" Type="http://schemas.openxmlformats.org/officeDocument/2006/relationships/hyperlink" Target="https://olis.oregonlegislature.gov/liz/2023R1/Downloads/MeasureDocument/SB611/Enrolled" TargetMode="External"/><Relationship Id="rId1" Type="http://schemas.openxmlformats.org/officeDocument/2006/relationships/hyperlink" Target="https://www.bls.gov/regions/west/news-release/consumerpriceindex_west.htm" TargetMode="External"/><Relationship Id="rId5" Type="http://schemas.openxmlformats.org/officeDocument/2006/relationships/printerSettings" Target="../printerSettings/printerSettings1.bin"/><Relationship Id="rId4" Type="http://schemas.openxmlformats.org/officeDocument/2006/relationships/hyperlink" Target="https://olis.leg.state.or.us/liz/2019R1/Measures/Overview/SB60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zoomScale="85" zoomScaleNormal="85" workbookViewId="0"/>
  </sheetViews>
  <sheetFormatPr defaultColWidth="8.88671875" defaultRowHeight="14.4" x14ac:dyDescent="0.3"/>
  <cols>
    <col min="1" max="1" width="11.44140625" style="13" customWidth="1"/>
    <col min="2" max="16384" width="8.88671875" style="13"/>
  </cols>
  <sheetData>
    <row r="1" spans="1:10" ht="23.4" x14ac:dyDescent="0.45">
      <c r="A1" s="12" t="s">
        <v>0</v>
      </c>
    </row>
    <row r="3" spans="1:10" ht="92.4" customHeight="1" x14ac:dyDescent="0.3">
      <c r="A3" s="43" t="s">
        <v>43</v>
      </c>
      <c r="B3" s="43"/>
      <c r="C3" s="43"/>
      <c r="D3" s="43"/>
      <c r="E3" s="43"/>
      <c r="F3" s="43"/>
      <c r="G3" s="43"/>
      <c r="H3" s="43"/>
      <c r="I3" s="43"/>
      <c r="J3" s="43"/>
    </row>
    <row r="4" spans="1:10" x14ac:dyDescent="0.3">
      <c r="A4" s="14"/>
      <c r="B4" s="14"/>
      <c r="C4" s="14"/>
      <c r="D4" s="14"/>
      <c r="E4" s="14"/>
      <c r="F4" s="14"/>
      <c r="G4" s="14"/>
      <c r="H4" s="14"/>
      <c r="I4" s="14"/>
      <c r="J4" s="14"/>
    </row>
    <row r="5" spans="1:10" ht="52.2" customHeight="1" x14ac:dyDescent="0.3">
      <c r="A5" s="43" t="s">
        <v>32</v>
      </c>
      <c r="B5" s="43"/>
      <c r="C5" s="43"/>
      <c r="D5" s="43"/>
      <c r="E5" s="43"/>
      <c r="F5" s="43"/>
      <c r="G5" s="43"/>
      <c r="H5" s="43"/>
      <c r="I5" s="43"/>
      <c r="J5" s="43"/>
    </row>
    <row r="6" spans="1:10" x14ac:dyDescent="0.3">
      <c r="A6" s="14"/>
      <c r="B6" s="14"/>
      <c r="C6" s="14"/>
      <c r="D6" s="14"/>
      <c r="E6" s="14"/>
      <c r="F6" s="14"/>
      <c r="G6" s="14"/>
      <c r="H6" s="14"/>
      <c r="I6" s="14"/>
      <c r="J6" s="14"/>
    </row>
    <row r="7" spans="1:10" ht="64.8" customHeight="1" x14ac:dyDescent="0.3">
      <c r="A7" s="43" t="s">
        <v>44</v>
      </c>
      <c r="B7" s="43"/>
      <c r="C7" s="43"/>
      <c r="D7" s="43"/>
      <c r="E7" s="43"/>
      <c r="F7" s="43"/>
      <c r="G7" s="43"/>
      <c r="H7" s="43"/>
      <c r="I7" s="43"/>
      <c r="J7" s="43"/>
    </row>
    <row r="8" spans="1:10" ht="15.6" x14ac:dyDescent="0.3">
      <c r="A8" s="27"/>
      <c r="B8" s="27"/>
      <c r="C8" s="27"/>
      <c r="D8" s="27"/>
      <c r="E8" s="27"/>
      <c r="F8" s="27"/>
      <c r="G8" s="27"/>
      <c r="H8" s="27"/>
      <c r="I8" s="27"/>
      <c r="J8" s="27"/>
    </row>
    <row r="9" spans="1:10" ht="15.6" x14ac:dyDescent="0.3">
      <c r="A9" s="43" t="s">
        <v>1</v>
      </c>
      <c r="B9" s="43"/>
      <c r="C9" s="43"/>
      <c r="D9" s="43"/>
      <c r="E9" s="43"/>
      <c r="F9" s="43"/>
      <c r="G9" s="43"/>
      <c r="H9" s="43"/>
      <c r="I9" s="43"/>
      <c r="J9" s="43"/>
    </row>
    <row r="10" spans="1:10" ht="6.75" customHeight="1" x14ac:dyDescent="0.3">
      <c r="A10" s="27"/>
      <c r="B10" s="27"/>
      <c r="C10" s="27"/>
      <c r="D10" s="27"/>
      <c r="E10" s="27"/>
      <c r="F10" s="27"/>
      <c r="G10" s="27"/>
      <c r="H10" s="27"/>
      <c r="I10" s="27"/>
      <c r="J10" s="27"/>
    </row>
    <row r="11" spans="1:10" ht="66.75" customHeight="1" x14ac:dyDescent="0.3">
      <c r="A11" s="43" t="s">
        <v>36</v>
      </c>
      <c r="B11" s="43"/>
      <c r="C11" s="43"/>
      <c r="D11" s="43"/>
      <c r="E11" s="43"/>
      <c r="F11" s="43"/>
      <c r="G11" s="43"/>
      <c r="H11" s="43"/>
      <c r="I11" s="43"/>
      <c r="J11" s="43"/>
    </row>
    <row r="13" spans="1:10" ht="60" customHeight="1" x14ac:dyDescent="0.3">
      <c r="A13" s="44" t="s">
        <v>2</v>
      </c>
      <c r="B13" s="44"/>
      <c r="C13" s="44"/>
      <c r="D13" s="44"/>
      <c r="E13" s="44"/>
      <c r="F13" s="44"/>
      <c r="G13" s="44"/>
      <c r="H13" s="44"/>
      <c r="I13" s="44"/>
      <c r="J13" s="44"/>
    </row>
    <row r="15" spans="1:10" ht="72.75" customHeight="1" x14ac:dyDescent="0.3">
      <c r="A15" s="44" t="s">
        <v>31</v>
      </c>
      <c r="B15" s="44"/>
      <c r="C15" s="44"/>
      <c r="D15" s="44"/>
      <c r="E15" s="44"/>
      <c r="F15" s="44"/>
      <c r="G15" s="44"/>
      <c r="H15" s="44"/>
      <c r="I15" s="44"/>
      <c r="J15" s="44"/>
    </row>
    <row r="19" spans="1:10" ht="15.6" x14ac:dyDescent="0.3">
      <c r="A19" s="15" t="s">
        <v>3</v>
      </c>
      <c r="B19" s="15" t="s">
        <v>4</v>
      </c>
    </row>
    <row r="20" spans="1:10" ht="15.6" x14ac:dyDescent="0.3">
      <c r="A20" s="15" t="s">
        <v>5</v>
      </c>
      <c r="B20" s="15" t="s">
        <v>6</v>
      </c>
    </row>
    <row r="21" spans="1:10" ht="15.6" x14ac:dyDescent="0.3">
      <c r="A21" s="15" t="s">
        <v>7</v>
      </c>
      <c r="B21" s="15" t="s">
        <v>8</v>
      </c>
    </row>
    <row r="22" spans="1:10" ht="15.6" x14ac:dyDescent="0.3">
      <c r="A22" s="15" t="s">
        <v>9</v>
      </c>
      <c r="B22" s="16" t="s">
        <v>10</v>
      </c>
    </row>
    <row r="24" spans="1:10" ht="15.6" x14ac:dyDescent="0.3">
      <c r="A24" s="15" t="s">
        <v>11</v>
      </c>
      <c r="B24" s="15" t="s">
        <v>12</v>
      </c>
    </row>
    <row r="25" spans="1:10" ht="15.6" x14ac:dyDescent="0.3">
      <c r="A25" s="15" t="s">
        <v>9</v>
      </c>
      <c r="B25" s="16" t="s">
        <v>13</v>
      </c>
    </row>
    <row r="27" spans="1:10" ht="15.6" x14ac:dyDescent="0.3">
      <c r="A27" s="15" t="s">
        <v>11</v>
      </c>
      <c r="B27" s="15" t="s">
        <v>14</v>
      </c>
    </row>
    <row r="28" spans="1:10" ht="15.6" x14ac:dyDescent="0.3">
      <c r="A28" s="15" t="s">
        <v>9</v>
      </c>
      <c r="B28" s="16" t="s">
        <v>35</v>
      </c>
    </row>
    <row r="29" spans="1:10" x14ac:dyDescent="0.3">
      <c r="A29" s="42"/>
      <c r="B29" s="42"/>
      <c r="C29" s="42"/>
      <c r="D29" s="42"/>
      <c r="E29" s="42"/>
      <c r="F29" s="42"/>
      <c r="G29" s="42"/>
      <c r="H29" s="42"/>
      <c r="I29" s="42"/>
      <c r="J29" s="42"/>
    </row>
    <row r="30" spans="1:10" ht="15.6" x14ac:dyDescent="0.3">
      <c r="A30" s="15" t="s">
        <v>11</v>
      </c>
      <c r="B30" s="15" t="s">
        <v>33</v>
      </c>
    </row>
    <row r="31" spans="1:10" ht="15.6" x14ac:dyDescent="0.3">
      <c r="A31" s="15" t="s">
        <v>9</v>
      </c>
      <c r="B31" s="16" t="s">
        <v>34</v>
      </c>
    </row>
    <row r="32" spans="1:10" ht="15.6" x14ac:dyDescent="0.3">
      <c r="A32" s="15"/>
      <c r="B32" s="16"/>
    </row>
    <row r="33" spans="1:10" x14ac:dyDescent="0.3">
      <c r="A33" s="41" t="s">
        <v>42</v>
      </c>
      <c r="B33" s="42"/>
      <c r="C33" s="42"/>
      <c r="D33" s="42"/>
      <c r="E33" s="42"/>
      <c r="F33" s="42"/>
      <c r="G33" s="42"/>
      <c r="H33" s="42"/>
      <c r="I33" s="42"/>
      <c r="J33" s="42"/>
    </row>
  </sheetData>
  <mergeCells count="9">
    <mergeCell ref="A33:J33"/>
    <mergeCell ref="A7:J7"/>
    <mergeCell ref="A11:J11"/>
    <mergeCell ref="A3:J3"/>
    <mergeCell ref="A5:J5"/>
    <mergeCell ref="A13:J13"/>
    <mergeCell ref="A29:J29"/>
    <mergeCell ref="A15:J15"/>
    <mergeCell ref="A9:J9"/>
  </mergeCells>
  <hyperlinks>
    <hyperlink ref="B22" r:id="rId1" xr:uid="{00000000-0004-0000-0000-000000000000}"/>
    <hyperlink ref="B25" r:id="rId2" xr:uid="{00000000-0004-0000-0000-000001000000}"/>
    <hyperlink ref="B28" r:id="rId3" display="https://olis.leg.state.or.us/liz/2019R1/Measures/Overview/SB608" xr:uid="{A00EDD9B-53A7-4875-8831-ED7843C92F3F}"/>
    <hyperlink ref="B31" r:id="rId4" display="https://olis.leg.state.or.us/liz/2019R1/Measures/Overview/SB608" xr:uid="{AEE82F15-26EF-49A4-865B-5478202480FB}"/>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8"/>
  <sheetViews>
    <sheetView zoomScaleNormal="100" workbookViewId="0">
      <pane xSplit="1" ySplit="4" topLeftCell="B333" activePane="bottomRight" state="frozen"/>
      <selection pane="topRight" activeCell="B3" sqref="B3"/>
      <selection pane="bottomLeft" activeCell="B3" sqref="B3"/>
      <selection pane="bottomRight" activeCell="C348" sqref="C348"/>
    </sheetView>
  </sheetViews>
  <sheetFormatPr defaultRowHeight="14.4" x14ac:dyDescent="0.3"/>
  <cols>
    <col min="1" max="1" width="12.5546875" customWidth="1"/>
    <col min="2" max="2" width="12.88671875" style="2" bestFit="1" customWidth="1"/>
    <col min="3" max="3" width="13.6640625" bestFit="1" customWidth="1"/>
    <col min="7" max="7" width="10.109375" bestFit="1" customWidth="1"/>
  </cols>
  <sheetData>
    <row r="1" spans="1:7" x14ac:dyDescent="0.3">
      <c r="A1" s="1" t="s">
        <v>15</v>
      </c>
    </row>
    <row r="2" spans="1:7" x14ac:dyDescent="0.3">
      <c r="A2" t="s">
        <v>16</v>
      </c>
      <c r="B2" t="s">
        <v>8</v>
      </c>
    </row>
    <row r="4" spans="1:7" x14ac:dyDescent="0.3">
      <c r="A4" t="s">
        <v>17</v>
      </c>
      <c r="B4" s="2" t="s">
        <v>18</v>
      </c>
      <c r="C4" t="s">
        <v>19</v>
      </c>
      <c r="F4" t="s">
        <v>20</v>
      </c>
      <c r="G4" t="s">
        <v>21</v>
      </c>
    </row>
    <row r="5" spans="1:7" x14ac:dyDescent="0.3">
      <c r="A5" s="3">
        <v>35431</v>
      </c>
      <c r="B5" s="17">
        <v>159.6</v>
      </c>
      <c r="F5">
        <v>1999</v>
      </c>
      <c r="G5" s="4">
        <f>C36</f>
        <v>2.3455027534162953E-2</v>
      </c>
    </row>
    <row r="6" spans="1:7" x14ac:dyDescent="0.3">
      <c r="A6" s="3">
        <v>35462</v>
      </c>
      <c r="B6" s="17">
        <v>160.1</v>
      </c>
      <c r="F6">
        <v>2000</v>
      </c>
      <c r="G6" s="4">
        <f>C48</f>
        <v>3.17357512953369E-2</v>
      </c>
    </row>
    <row r="7" spans="1:7" x14ac:dyDescent="0.3">
      <c r="A7" s="3">
        <v>35490</v>
      </c>
      <c r="B7" s="17">
        <v>160.80000000000001</v>
      </c>
      <c r="F7">
        <v>2001</v>
      </c>
      <c r="G7" s="4">
        <f>C60</f>
        <v>3.9837751702158419E-2</v>
      </c>
    </row>
    <row r="8" spans="1:7" x14ac:dyDescent="0.3">
      <c r="A8" s="3">
        <v>35521</v>
      </c>
      <c r="B8" s="17">
        <v>161.1</v>
      </c>
      <c r="F8">
        <v>2002</v>
      </c>
      <c r="G8" s="4">
        <f>C72</f>
        <v>2.2986904430203348E-2</v>
      </c>
    </row>
    <row r="9" spans="1:7" x14ac:dyDescent="0.3">
      <c r="A9" s="3">
        <v>35551</v>
      </c>
      <c r="B9" s="17">
        <v>161.1</v>
      </c>
      <c r="F9">
        <v>2003</v>
      </c>
      <c r="G9" s="4">
        <f>C84</f>
        <v>2.1290117572290823E-2</v>
      </c>
    </row>
    <row r="10" spans="1:7" x14ac:dyDescent="0.3">
      <c r="A10" s="3">
        <v>35582</v>
      </c>
      <c r="B10" s="17">
        <v>161</v>
      </c>
      <c r="F10">
        <v>2004</v>
      </c>
      <c r="G10" s="4">
        <f>C96</f>
        <v>1.9246155213796801E-2</v>
      </c>
    </row>
    <row r="11" spans="1:7" x14ac:dyDescent="0.3">
      <c r="A11" s="3">
        <v>35612</v>
      </c>
      <c r="B11" s="17">
        <v>161.1</v>
      </c>
      <c r="F11">
        <v>2005</v>
      </c>
      <c r="G11" s="4">
        <f>C108</f>
        <v>2.8738389080284144E-2</v>
      </c>
    </row>
    <row r="12" spans="1:7" x14ac:dyDescent="0.3">
      <c r="A12" s="3">
        <v>35643</v>
      </c>
      <c r="B12" s="17">
        <v>161.5</v>
      </c>
      <c r="F12">
        <v>2006</v>
      </c>
      <c r="G12" s="4">
        <f>C120</f>
        <v>3.7176769817719446E-2</v>
      </c>
    </row>
    <row r="13" spans="1:7" x14ac:dyDescent="0.3">
      <c r="A13" s="3">
        <v>35674</v>
      </c>
      <c r="B13" s="17">
        <v>162.1</v>
      </c>
      <c r="F13">
        <v>2007</v>
      </c>
      <c r="G13" s="4">
        <f>C132</f>
        <v>2.9014591081865326E-2</v>
      </c>
    </row>
    <row r="14" spans="1:7" x14ac:dyDescent="0.3">
      <c r="A14" s="3">
        <v>35704</v>
      </c>
      <c r="B14" s="17">
        <v>162.80000000000001</v>
      </c>
      <c r="F14">
        <v>2008</v>
      </c>
      <c r="G14" s="4">
        <f>C144</f>
        <v>3.9548554428861626E-2</v>
      </c>
    </row>
    <row r="15" spans="1:7" x14ac:dyDescent="0.3">
      <c r="A15" s="3">
        <v>35735</v>
      </c>
      <c r="B15" s="17">
        <v>162.80000000000001</v>
      </c>
      <c r="F15">
        <v>2009</v>
      </c>
      <c r="G15" s="4">
        <f>C156</f>
        <v>1.4473145781028762E-3</v>
      </c>
    </row>
    <row r="16" spans="1:7" x14ac:dyDescent="0.3">
      <c r="A16" s="3">
        <v>35765</v>
      </c>
      <c r="B16" s="17">
        <v>162.80000000000001</v>
      </c>
      <c r="F16">
        <v>2010</v>
      </c>
      <c r="G16" s="4">
        <f>C168</f>
        <v>1.0043307088116293E-2</v>
      </c>
    </row>
    <row r="17" spans="1:7" x14ac:dyDescent="0.3">
      <c r="A17" s="3">
        <v>35796</v>
      </c>
      <c r="B17" s="17">
        <v>163</v>
      </c>
      <c r="F17">
        <v>2011</v>
      </c>
      <c r="G17" s="4">
        <f>C180</f>
        <v>2.0421753942492904E-2</v>
      </c>
    </row>
    <row r="18" spans="1:7" x14ac:dyDescent="0.3">
      <c r="A18" s="3">
        <v>35827</v>
      </c>
      <c r="B18" s="17">
        <v>163.19999999999999</v>
      </c>
      <c r="F18">
        <v>2012</v>
      </c>
      <c r="G18" s="4">
        <f>C192</f>
        <v>2.5177710973826262E-2</v>
      </c>
    </row>
    <row r="19" spans="1:7" x14ac:dyDescent="0.3">
      <c r="A19" s="3">
        <v>35855</v>
      </c>
      <c r="B19" s="17">
        <v>163.30000000000001</v>
      </c>
      <c r="F19">
        <v>2013</v>
      </c>
      <c r="G19" s="4">
        <f>C204</f>
        <v>1.7448210892186955E-2</v>
      </c>
    </row>
    <row r="20" spans="1:7" x14ac:dyDescent="0.3">
      <c r="A20" s="3">
        <v>35886</v>
      </c>
      <c r="B20" s="17">
        <v>163.6</v>
      </c>
      <c r="F20">
        <v>2014</v>
      </c>
      <c r="G20" s="4">
        <f>C216</f>
        <v>1.7147217219259936E-2</v>
      </c>
    </row>
    <row r="21" spans="1:7" x14ac:dyDescent="0.3">
      <c r="A21" s="3">
        <v>35916</v>
      </c>
      <c r="B21" s="17">
        <v>164.3</v>
      </c>
      <c r="F21">
        <v>2015</v>
      </c>
      <c r="G21" s="4">
        <f>C228</f>
        <v>1.2974810299181128E-2</v>
      </c>
    </row>
    <row r="22" spans="1:7" x14ac:dyDescent="0.3">
      <c r="A22" s="3">
        <v>35947</v>
      </c>
      <c r="B22" s="17">
        <v>164.2</v>
      </c>
      <c r="F22">
        <v>2016</v>
      </c>
      <c r="G22" s="4">
        <f>C240</f>
        <v>1.6144504196806242E-2</v>
      </c>
    </row>
    <row r="23" spans="1:7" x14ac:dyDescent="0.3">
      <c r="A23" s="3">
        <v>35977</v>
      </c>
      <c r="B23" s="17">
        <v>164.3</v>
      </c>
      <c r="F23">
        <v>2017</v>
      </c>
      <c r="G23" s="4">
        <f>C252</f>
        <v>2.596612851342206E-2</v>
      </c>
    </row>
    <row r="24" spans="1:7" x14ac:dyDescent="0.3">
      <c r="A24" s="3">
        <v>36008</v>
      </c>
      <c r="B24" s="17">
        <v>164.8</v>
      </c>
      <c r="F24">
        <v>2018</v>
      </c>
      <c r="G24" s="4">
        <f>C264</f>
        <v>3.2522619108583228E-2</v>
      </c>
    </row>
    <row r="25" spans="1:7" x14ac:dyDescent="0.3">
      <c r="A25" s="3">
        <v>36039</v>
      </c>
      <c r="B25" s="17">
        <v>165.1</v>
      </c>
      <c r="F25">
        <v>2019</v>
      </c>
      <c r="G25" s="4">
        <f>C276</f>
        <v>2.8745424682571574E-2</v>
      </c>
    </row>
    <row r="26" spans="1:7" x14ac:dyDescent="0.3">
      <c r="A26" s="3">
        <v>36069</v>
      </c>
      <c r="B26" s="17">
        <v>165.5</v>
      </c>
      <c r="F26">
        <v>2020</v>
      </c>
      <c r="G26" s="4">
        <f>C288</f>
        <v>2.184335564107065E-2</v>
      </c>
    </row>
    <row r="27" spans="1:7" x14ac:dyDescent="0.3">
      <c r="A27" s="3">
        <v>36100</v>
      </c>
      <c r="B27" s="17">
        <v>165.8</v>
      </c>
      <c r="F27">
        <v>2021</v>
      </c>
      <c r="G27" s="4">
        <f>C300</f>
        <v>2.9189514969157671E-2</v>
      </c>
    </row>
    <row r="28" spans="1:7" x14ac:dyDescent="0.3">
      <c r="A28" s="3">
        <v>36130</v>
      </c>
      <c r="B28" s="17">
        <v>165.8</v>
      </c>
      <c r="F28">
        <v>2022</v>
      </c>
      <c r="G28" s="4">
        <f>C312</f>
        <v>7.6182068231223088E-2</v>
      </c>
    </row>
    <row r="29" spans="1:7" x14ac:dyDescent="0.3">
      <c r="A29" s="3">
        <v>36161</v>
      </c>
      <c r="B29" s="17">
        <v>166.4</v>
      </c>
      <c r="F29">
        <v>2023</v>
      </c>
      <c r="G29" s="4">
        <f>C324</f>
        <v>5.5722417665709623E-2</v>
      </c>
    </row>
    <row r="30" spans="1:7" x14ac:dyDescent="0.3">
      <c r="A30" s="3">
        <v>36192</v>
      </c>
      <c r="B30" s="17">
        <v>166.9</v>
      </c>
      <c r="F30">
        <v>2024</v>
      </c>
      <c r="G30" s="4">
        <f>C336</f>
        <v>3.2318692841219132E-2</v>
      </c>
    </row>
    <row r="31" spans="1:7" x14ac:dyDescent="0.3">
      <c r="A31" s="3">
        <v>36220</v>
      </c>
      <c r="B31" s="17">
        <v>167.3</v>
      </c>
      <c r="F31">
        <v>2025</v>
      </c>
      <c r="G31" s="37">
        <f>C348</f>
        <v>2.4815641545231859E-2</v>
      </c>
    </row>
    <row r="32" spans="1:7" x14ac:dyDescent="0.3">
      <c r="A32" s="3">
        <v>36251</v>
      </c>
      <c r="B32" s="17">
        <v>169</v>
      </c>
      <c r="G32" s="4"/>
    </row>
    <row r="33" spans="1:7" x14ac:dyDescent="0.3">
      <c r="A33" s="3">
        <v>36281</v>
      </c>
      <c r="B33" s="17">
        <v>168.7</v>
      </c>
      <c r="G33" s="4"/>
    </row>
    <row r="34" spans="1:7" x14ac:dyDescent="0.3">
      <c r="A34" s="3">
        <v>36312</v>
      </c>
      <c r="B34" s="17">
        <v>168.3</v>
      </c>
      <c r="G34" s="4"/>
    </row>
    <row r="35" spans="1:7" x14ac:dyDescent="0.3">
      <c r="A35" s="3">
        <v>36342</v>
      </c>
      <c r="B35" s="17">
        <v>168.9</v>
      </c>
      <c r="G35" s="4"/>
    </row>
    <row r="36" spans="1:7" x14ac:dyDescent="0.3">
      <c r="A36" s="3">
        <v>36373</v>
      </c>
      <c r="B36" s="17">
        <v>169.5</v>
      </c>
      <c r="C36" s="5">
        <f>AVERAGE(B25:B36)/AVERAGE(B13:B24)-1</f>
        <v>2.3455027534162953E-2</v>
      </c>
      <c r="G36" s="4"/>
    </row>
    <row r="37" spans="1:7" x14ac:dyDescent="0.3">
      <c r="A37" s="3">
        <v>36404</v>
      </c>
      <c r="B37" s="17">
        <v>170</v>
      </c>
      <c r="G37" s="4"/>
    </row>
    <row r="38" spans="1:7" x14ac:dyDescent="0.3">
      <c r="A38" s="3">
        <v>36434</v>
      </c>
      <c r="B38" s="17">
        <v>170.4</v>
      </c>
      <c r="G38" s="4"/>
    </row>
    <row r="39" spans="1:7" x14ac:dyDescent="0.3">
      <c r="A39" s="3">
        <v>36465</v>
      </c>
      <c r="B39" s="17">
        <v>170.4</v>
      </c>
      <c r="G39" s="4"/>
    </row>
    <row r="40" spans="1:7" x14ac:dyDescent="0.3">
      <c r="A40" s="3">
        <v>36495</v>
      </c>
      <c r="B40" s="17">
        <v>170.5</v>
      </c>
      <c r="G40" s="4"/>
    </row>
    <row r="41" spans="1:7" x14ac:dyDescent="0.3">
      <c r="A41" s="3">
        <v>36526</v>
      </c>
      <c r="B41" s="17">
        <v>171</v>
      </c>
      <c r="G41" s="4"/>
    </row>
    <row r="42" spans="1:7" x14ac:dyDescent="0.3">
      <c r="A42" s="3">
        <v>36557</v>
      </c>
      <c r="B42" s="17">
        <v>172</v>
      </c>
      <c r="G42" s="4"/>
    </row>
    <row r="43" spans="1:7" x14ac:dyDescent="0.3">
      <c r="A43" s="3">
        <v>36586</v>
      </c>
      <c r="B43" s="17">
        <v>173.5</v>
      </c>
      <c r="G43" s="4"/>
    </row>
    <row r="44" spans="1:7" x14ac:dyDescent="0.3">
      <c r="A44" s="3">
        <v>36617</v>
      </c>
      <c r="B44" s="17">
        <v>173.7</v>
      </c>
      <c r="G44" s="4"/>
    </row>
    <row r="45" spans="1:7" x14ac:dyDescent="0.3">
      <c r="A45" s="3">
        <v>36647</v>
      </c>
      <c r="B45" s="17">
        <v>174</v>
      </c>
      <c r="G45" s="4"/>
    </row>
    <row r="46" spans="1:7" x14ac:dyDescent="0.3">
      <c r="A46" s="3">
        <v>36678</v>
      </c>
      <c r="B46" s="17">
        <v>174.3</v>
      </c>
      <c r="G46" s="4"/>
    </row>
    <row r="47" spans="1:7" x14ac:dyDescent="0.3">
      <c r="A47" s="3">
        <v>36708</v>
      </c>
      <c r="B47" s="17">
        <v>175.2</v>
      </c>
      <c r="G47" s="4"/>
    </row>
    <row r="48" spans="1:7" x14ac:dyDescent="0.3">
      <c r="A48" s="3">
        <v>36739</v>
      </c>
      <c r="B48" s="17">
        <v>175.9</v>
      </c>
      <c r="C48" s="5">
        <f t="shared" ref="C48" si="0">AVERAGE(B37:B48)/AVERAGE(B25:B36)-1</f>
        <v>3.17357512953369E-2</v>
      </c>
      <c r="G48" s="4"/>
    </row>
    <row r="49" spans="1:7" x14ac:dyDescent="0.3">
      <c r="A49" s="3">
        <v>36770</v>
      </c>
      <c r="B49" s="17">
        <v>176.6</v>
      </c>
      <c r="G49" s="4"/>
    </row>
    <row r="50" spans="1:7" x14ac:dyDescent="0.3">
      <c r="A50" s="3">
        <v>36800</v>
      </c>
      <c r="B50" s="17">
        <v>177.2</v>
      </c>
      <c r="G50" s="4"/>
    </row>
    <row r="51" spans="1:7" x14ac:dyDescent="0.3">
      <c r="A51" s="3">
        <v>36831</v>
      </c>
      <c r="B51" s="17">
        <v>177.2</v>
      </c>
      <c r="G51" s="4"/>
    </row>
    <row r="52" spans="1:7" x14ac:dyDescent="0.3">
      <c r="A52" s="3">
        <v>36861</v>
      </c>
      <c r="B52" s="17">
        <v>177.1</v>
      </c>
      <c r="G52" s="4"/>
    </row>
    <row r="53" spans="1:7" x14ac:dyDescent="0.3">
      <c r="A53" s="3">
        <v>36892</v>
      </c>
      <c r="B53" s="17">
        <v>178.3</v>
      </c>
      <c r="G53" s="4"/>
    </row>
    <row r="54" spans="1:7" x14ac:dyDescent="0.3">
      <c r="A54" s="3">
        <v>36923</v>
      </c>
      <c r="B54" s="17">
        <v>179.3</v>
      </c>
      <c r="G54" s="4"/>
    </row>
    <row r="55" spans="1:7" x14ac:dyDescent="0.3">
      <c r="A55" s="3">
        <v>36951</v>
      </c>
      <c r="B55" s="17">
        <v>180.1</v>
      </c>
      <c r="G55" s="4"/>
    </row>
    <row r="56" spans="1:7" x14ac:dyDescent="0.3">
      <c r="A56" s="3">
        <v>36982</v>
      </c>
      <c r="B56" s="17">
        <v>180.4</v>
      </c>
      <c r="G56" s="4"/>
    </row>
    <row r="57" spans="1:7" x14ac:dyDescent="0.3">
      <c r="A57" s="3">
        <v>37012</v>
      </c>
      <c r="B57" s="17">
        <v>181.3</v>
      </c>
      <c r="G57" s="4"/>
    </row>
    <row r="58" spans="1:7" x14ac:dyDescent="0.3">
      <c r="A58" s="3">
        <v>37043</v>
      </c>
      <c r="B58" s="17">
        <v>182</v>
      </c>
      <c r="G58" s="4"/>
    </row>
    <row r="59" spans="1:7" x14ac:dyDescent="0.3">
      <c r="A59" s="3">
        <v>37073</v>
      </c>
      <c r="B59" s="17">
        <v>182</v>
      </c>
      <c r="G59" s="4"/>
    </row>
    <row r="60" spans="1:7" x14ac:dyDescent="0.3">
      <c r="A60" s="3">
        <v>37104</v>
      </c>
      <c r="B60" s="17">
        <v>181.9</v>
      </c>
      <c r="C60" s="5">
        <f t="shared" ref="C60" si="1">AVERAGE(B49:B60)/AVERAGE(B37:B48)-1</f>
        <v>3.9837751702158419E-2</v>
      </c>
      <c r="G60" s="4"/>
    </row>
    <row r="61" spans="1:7" x14ac:dyDescent="0.3">
      <c r="A61" s="3">
        <v>37135</v>
      </c>
      <c r="B61" s="17">
        <v>182.5</v>
      </c>
      <c r="G61" s="4"/>
    </row>
    <row r="62" spans="1:7" x14ac:dyDescent="0.3">
      <c r="A62" s="3">
        <v>37165</v>
      </c>
      <c r="B62" s="17">
        <v>182.5</v>
      </c>
      <c r="G62" s="4"/>
    </row>
    <row r="63" spans="1:7" x14ac:dyDescent="0.3">
      <c r="A63" s="3">
        <v>37196</v>
      </c>
      <c r="B63" s="17">
        <v>182.3</v>
      </c>
    </row>
    <row r="64" spans="1:7" x14ac:dyDescent="0.3">
      <c r="A64" s="3">
        <v>37226</v>
      </c>
      <c r="B64" s="17">
        <v>181.6</v>
      </c>
    </row>
    <row r="65" spans="1:3" x14ac:dyDescent="0.3">
      <c r="A65" s="3">
        <v>37257</v>
      </c>
      <c r="B65" s="17">
        <v>182.4</v>
      </c>
    </row>
    <row r="66" spans="1:3" x14ac:dyDescent="0.3">
      <c r="A66" s="3">
        <v>37288</v>
      </c>
      <c r="B66" s="17">
        <v>183.2</v>
      </c>
    </row>
    <row r="67" spans="1:3" x14ac:dyDescent="0.3">
      <c r="A67" s="3">
        <v>37316</v>
      </c>
      <c r="B67" s="17">
        <v>184</v>
      </c>
    </row>
    <row r="68" spans="1:3" x14ac:dyDescent="0.3">
      <c r="A68" s="3">
        <v>37347</v>
      </c>
      <c r="B68" s="17">
        <v>185.1</v>
      </c>
    </row>
    <row r="69" spans="1:3" x14ac:dyDescent="0.3">
      <c r="A69" s="3">
        <v>37377</v>
      </c>
      <c r="B69" s="17">
        <v>184.8</v>
      </c>
    </row>
    <row r="70" spans="1:3" x14ac:dyDescent="0.3">
      <c r="A70" s="3">
        <v>37408</v>
      </c>
      <c r="B70" s="17">
        <v>184.5</v>
      </c>
    </row>
    <row r="71" spans="1:3" x14ac:dyDescent="0.3">
      <c r="A71" s="3">
        <v>37438</v>
      </c>
      <c r="B71" s="17">
        <v>184.7</v>
      </c>
    </row>
    <row r="72" spans="1:3" x14ac:dyDescent="0.3">
      <c r="A72" s="3">
        <v>37469</v>
      </c>
      <c r="B72" s="17">
        <v>185.3</v>
      </c>
      <c r="C72" s="5">
        <f t="shared" ref="C72" si="2">AVERAGE(B61:B72)/AVERAGE(B49:B60)-1</f>
        <v>2.2986904430203348E-2</v>
      </c>
    </row>
    <row r="73" spans="1:3" x14ac:dyDescent="0.3">
      <c r="A73" s="3">
        <v>37500</v>
      </c>
      <c r="B73" s="17">
        <v>185.7</v>
      </c>
    </row>
    <row r="74" spans="1:3" x14ac:dyDescent="0.3">
      <c r="A74" s="3">
        <v>37530</v>
      </c>
      <c r="B74" s="17">
        <v>185.8</v>
      </c>
    </row>
    <row r="75" spans="1:3" x14ac:dyDescent="0.3">
      <c r="A75" s="3">
        <v>37561</v>
      </c>
      <c r="B75" s="17">
        <v>185.8</v>
      </c>
    </row>
    <row r="76" spans="1:3" x14ac:dyDescent="0.3">
      <c r="A76" s="3">
        <v>37591</v>
      </c>
      <c r="B76" s="17">
        <v>185.5</v>
      </c>
    </row>
    <row r="77" spans="1:3" x14ac:dyDescent="0.3">
      <c r="A77" s="3">
        <v>37622</v>
      </c>
      <c r="B77" s="17">
        <v>186.6</v>
      </c>
    </row>
    <row r="78" spans="1:3" x14ac:dyDescent="0.3">
      <c r="A78" s="3">
        <v>37653</v>
      </c>
      <c r="B78" s="17">
        <v>188.1</v>
      </c>
    </row>
    <row r="79" spans="1:3" x14ac:dyDescent="0.3">
      <c r="A79" s="3">
        <v>37681</v>
      </c>
      <c r="B79" s="17">
        <v>189.3</v>
      </c>
    </row>
    <row r="80" spans="1:3" x14ac:dyDescent="0.3">
      <c r="A80" s="3">
        <v>37712</v>
      </c>
      <c r="B80" s="17">
        <v>188.8</v>
      </c>
    </row>
    <row r="81" spans="1:3" x14ac:dyDescent="0.3">
      <c r="A81" s="3">
        <v>37742</v>
      </c>
      <c r="B81" s="17">
        <v>188.5</v>
      </c>
    </row>
    <row r="82" spans="1:3" x14ac:dyDescent="0.3">
      <c r="A82" s="3">
        <v>37773</v>
      </c>
      <c r="B82" s="17">
        <v>188.1</v>
      </c>
    </row>
    <row r="83" spans="1:3" x14ac:dyDescent="0.3">
      <c r="A83" s="3">
        <v>37803</v>
      </c>
      <c r="B83" s="17">
        <v>188.4</v>
      </c>
    </row>
    <row r="84" spans="1:3" x14ac:dyDescent="0.3">
      <c r="A84" s="3">
        <v>37834</v>
      </c>
      <c r="B84" s="17">
        <v>189.2</v>
      </c>
      <c r="C84" s="5">
        <f t="shared" ref="C84" si="3">AVERAGE(B73:B84)/AVERAGE(B61:B72)-1</f>
        <v>2.1290117572290823E-2</v>
      </c>
    </row>
    <row r="85" spans="1:3" x14ac:dyDescent="0.3">
      <c r="A85" s="3">
        <v>37865</v>
      </c>
      <c r="B85" s="17">
        <v>189.6</v>
      </c>
    </row>
    <row r="86" spans="1:3" x14ac:dyDescent="0.3">
      <c r="A86" s="3">
        <v>37895</v>
      </c>
      <c r="B86" s="17">
        <v>189.4</v>
      </c>
    </row>
    <row r="87" spans="1:3" x14ac:dyDescent="0.3">
      <c r="A87" s="3">
        <v>37926</v>
      </c>
      <c r="B87" s="17">
        <v>188.5</v>
      </c>
    </row>
    <row r="88" spans="1:3" x14ac:dyDescent="0.3">
      <c r="A88" s="3">
        <v>37956</v>
      </c>
      <c r="B88" s="17">
        <v>188.3</v>
      </c>
    </row>
    <row r="89" spans="1:3" x14ac:dyDescent="0.3">
      <c r="A89" s="3">
        <v>37987</v>
      </c>
      <c r="B89" s="17">
        <v>189.4</v>
      </c>
    </row>
    <row r="90" spans="1:3" x14ac:dyDescent="0.3">
      <c r="A90" s="3">
        <v>38018</v>
      </c>
      <c r="B90" s="17">
        <v>190.8</v>
      </c>
    </row>
    <row r="91" spans="1:3" x14ac:dyDescent="0.3">
      <c r="A91" s="3">
        <v>38047</v>
      </c>
      <c r="B91" s="17">
        <v>192.2</v>
      </c>
    </row>
    <row r="92" spans="1:3" x14ac:dyDescent="0.3">
      <c r="A92" s="3">
        <v>38078</v>
      </c>
      <c r="B92" s="17">
        <v>192.3</v>
      </c>
    </row>
    <row r="93" spans="1:3" x14ac:dyDescent="0.3">
      <c r="A93" s="3">
        <v>38108</v>
      </c>
      <c r="B93" s="17">
        <v>193.4</v>
      </c>
    </row>
    <row r="94" spans="1:3" x14ac:dyDescent="0.3">
      <c r="A94" s="3">
        <v>38139</v>
      </c>
      <c r="B94" s="17">
        <v>193.3</v>
      </c>
    </row>
    <row r="95" spans="1:3" x14ac:dyDescent="0.3">
      <c r="A95" s="3">
        <v>38169</v>
      </c>
      <c r="B95" s="17">
        <v>192.9</v>
      </c>
    </row>
    <row r="96" spans="1:3" x14ac:dyDescent="0.3">
      <c r="A96" s="3">
        <v>38200</v>
      </c>
      <c r="B96" s="17">
        <v>193</v>
      </c>
      <c r="C96" s="5">
        <f t="shared" ref="C96" si="4">AVERAGE(B85:B96)/AVERAGE(B73:B84)-1</f>
        <v>1.9246155213796801E-2</v>
      </c>
    </row>
    <row r="97" spans="1:3" x14ac:dyDescent="0.3">
      <c r="A97" s="3">
        <v>38231</v>
      </c>
      <c r="B97" s="17">
        <v>193.8</v>
      </c>
    </row>
    <row r="98" spans="1:3" x14ac:dyDescent="0.3">
      <c r="A98" s="3">
        <v>38261</v>
      </c>
      <c r="B98" s="17">
        <v>195</v>
      </c>
    </row>
    <row r="99" spans="1:3" x14ac:dyDescent="0.3">
      <c r="A99" s="3">
        <v>38292</v>
      </c>
      <c r="B99" s="17">
        <v>195.1</v>
      </c>
    </row>
    <row r="100" spans="1:3" x14ac:dyDescent="0.3">
      <c r="A100" s="3">
        <v>38322</v>
      </c>
      <c r="B100" s="17">
        <v>194.2</v>
      </c>
    </row>
    <row r="101" spans="1:3" x14ac:dyDescent="0.3">
      <c r="A101" s="3">
        <v>38353</v>
      </c>
      <c r="B101" s="17">
        <v>194.5</v>
      </c>
    </row>
    <row r="102" spans="1:3" x14ac:dyDescent="0.3">
      <c r="A102" s="3">
        <v>38384</v>
      </c>
      <c r="B102" s="17">
        <v>195.7</v>
      </c>
    </row>
    <row r="103" spans="1:3" x14ac:dyDescent="0.3">
      <c r="A103" s="3">
        <v>38412</v>
      </c>
      <c r="B103" s="17">
        <v>197.1</v>
      </c>
    </row>
    <row r="104" spans="1:3" x14ac:dyDescent="0.3">
      <c r="A104" s="3">
        <v>38443</v>
      </c>
      <c r="B104" s="17">
        <v>198.6</v>
      </c>
    </row>
    <row r="105" spans="1:3" x14ac:dyDescent="0.3">
      <c r="A105" s="3">
        <v>38473</v>
      </c>
      <c r="B105" s="17">
        <v>198.8</v>
      </c>
    </row>
    <row r="106" spans="1:3" x14ac:dyDescent="0.3">
      <c r="A106" s="3">
        <v>38504</v>
      </c>
      <c r="B106" s="17">
        <v>198</v>
      </c>
    </row>
    <row r="107" spans="1:3" x14ac:dyDescent="0.3">
      <c r="A107" s="3">
        <v>38534</v>
      </c>
      <c r="B107" s="17">
        <v>198.6</v>
      </c>
    </row>
    <row r="108" spans="1:3" x14ac:dyDescent="0.3">
      <c r="A108" s="3">
        <v>38565</v>
      </c>
      <c r="B108" s="17">
        <v>199.6</v>
      </c>
      <c r="C108" s="5">
        <f t="shared" ref="C108" si="5">AVERAGE(B97:B108)/AVERAGE(B85:B96)-1</f>
        <v>2.8738389080284144E-2</v>
      </c>
    </row>
    <row r="109" spans="1:3" x14ac:dyDescent="0.3">
      <c r="A109" s="3">
        <v>38596</v>
      </c>
      <c r="B109" s="17">
        <v>201.7</v>
      </c>
    </row>
    <row r="110" spans="1:3" x14ac:dyDescent="0.3">
      <c r="A110" s="3">
        <v>38626</v>
      </c>
      <c r="B110" s="17">
        <v>202.6</v>
      </c>
    </row>
    <row r="111" spans="1:3" x14ac:dyDescent="0.3">
      <c r="A111" s="3">
        <v>38657</v>
      </c>
      <c r="B111" s="17">
        <v>201.4</v>
      </c>
    </row>
    <row r="112" spans="1:3" x14ac:dyDescent="0.3">
      <c r="A112" s="3">
        <v>38687</v>
      </c>
      <c r="B112" s="17">
        <v>200</v>
      </c>
    </row>
    <row r="113" spans="1:3" x14ac:dyDescent="0.3">
      <c r="A113" s="3">
        <v>38718</v>
      </c>
      <c r="B113" s="17">
        <v>201.7</v>
      </c>
    </row>
    <row r="114" spans="1:3" x14ac:dyDescent="0.3">
      <c r="A114" s="3">
        <v>38749</v>
      </c>
      <c r="B114" s="17">
        <v>202.7</v>
      </c>
    </row>
    <row r="115" spans="1:3" x14ac:dyDescent="0.3">
      <c r="A115" s="3">
        <v>38777</v>
      </c>
      <c r="B115" s="17">
        <v>203.8</v>
      </c>
    </row>
    <row r="116" spans="1:3" x14ac:dyDescent="0.3">
      <c r="A116" s="3">
        <v>38808</v>
      </c>
      <c r="B116" s="17">
        <v>205.3</v>
      </c>
    </row>
    <row r="117" spans="1:3" x14ac:dyDescent="0.3">
      <c r="A117" s="3">
        <v>38838</v>
      </c>
      <c r="B117" s="17">
        <v>206.9</v>
      </c>
    </row>
    <row r="118" spans="1:3" x14ac:dyDescent="0.3">
      <c r="A118" s="3">
        <v>38869</v>
      </c>
      <c r="B118" s="17">
        <v>206.4</v>
      </c>
    </row>
    <row r="119" spans="1:3" x14ac:dyDescent="0.3">
      <c r="A119" s="3">
        <v>38899</v>
      </c>
      <c r="B119" s="17">
        <v>206.7</v>
      </c>
    </row>
    <row r="120" spans="1:3" x14ac:dyDescent="0.3">
      <c r="A120" s="3">
        <v>38930</v>
      </c>
      <c r="B120" s="17">
        <v>207.5</v>
      </c>
      <c r="C120" s="5">
        <f t="shared" ref="C120" si="6">AVERAGE(B109:B120)/AVERAGE(B97:B108)-1</f>
        <v>3.7176769817719446E-2</v>
      </c>
    </row>
    <row r="121" spans="1:3" x14ac:dyDescent="0.3">
      <c r="A121" s="3">
        <v>38961</v>
      </c>
      <c r="B121" s="17">
        <v>207.8</v>
      </c>
    </row>
    <row r="122" spans="1:3" x14ac:dyDescent="0.3">
      <c r="A122" s="3">
        <v>38991</v>
      </c>
      <c r="B122" s="17">
        <v>207.1</v>
      </c>
    </row>
    <row r="123" spans="1:3" x14ac:dyDescent="0.3">
      <c r="A123" s="3">
        <v>39022</v>
      </c>
      <c r="B123" s="17">
        <v>206.3</v>
      </c>
    </row>
    <row r="124" spans="1:3" x14ac:dyDescent="0.3">
      <c r="A124" s="3">
        <v>39052</v>
      </c>
      <c r="B124" s="17">
        <v>206.2</v>
      </c>
    </row>
    <row r="125" spans="1:3" x14ac:dyDescent="0.3">
      <c r="A125" s="3">
        <v>39083</v>
      </c>
      <c r="B125" s="17">
        <v>207.79</v>
      </c>
    </row>
    <row r="126" spans="1:3" x14ac:dyDescent="0.3">
      <c r="A126" s="3">
        <v>39114</v>
      </c>
      <c r="B126" s="17">
        <v>208.995</v>
      </c>
    </row>
    <row r="127" spans="1:3" x14ac:dyDescent="0.3">
      <c r="A127" s="3">
        <v>39142</v>
      </c>
      <c r="B127" s="17">
        <v>210.77799999999999</v>
      </c>
    </row>
    <row r="128" spans="1:3" x14ac:dyDescent="0.3">
      <c r="A128" s="3">
        <v>39173</v>
      </c>
      <c r="B128" s="17">
        <v>212.036</v>
      </c>
    </row>
    <row r="129" spans="1:3" x14ac:dyDescent="0.3">
      <c r="A129" s="3">
        <v>39203</v>
      </c>
      <c r="B129" s="17">
        <v>213.06299999999999</v>
      </c>
    </row>
    <row r="130" spans="1:3" x14ac:dyDescent="0.3">
      <c r="A130" s="3">
        <v>39234</v>
      </c>
      <c r="B130" s="17">
        <v>212.68</v>
      </c>
    </row>
    <row r="131" spans="1:3" x14ac:dyDescent="0.3">
      <c r="A131" s="3">
        <v>39264</v>
      </c>
      <c r="B131" s="17">
        <v>212.542</v>
      </c>
    </row>
    <row r="132" spans="1:3" x14ac:dyDescent="0.3">
      <c r="A132" s="3">
        <v>39295</v>
      </c>
      <c r="B132" s="17">
        <v>212.40600000000001</v>
      </c>
      <c r="C132" s="5">
        <f t="shared" ref="C132" si="7">AVERAGE(B121:B132)/AVERAGE(B109:B120)-1</f>
        <v>2.9014591081865326E-2</v>
      </c>
    </row>
    <row r="133" spans="1:3" x14ac:dyDescent="0.3">
      <c r="A133" s="3">
        <v>39326</v>
      </c>
      <c r="B133" s="17">
        <v>212.92</v>
      </c>
    </row>
    <row r="134" spans="1:3" x14ac:dyDescent="0.3">
      <c r="A134" s="3">
        <v>39356</v>
      </c>
      <c r="B134" s="17">
        <v>213.917</v>
      </c>
    </row>
    <row r="135" spans="1:3" x14ac:dyDescent="0.3">
      <c r="A135" s="3">
        <v>39387</v>
      </c>
      <c r="B135" s="17">
        <v>214.904</v>
      </c>
    </row>
    <row r="136" spans="1:3" x14ac:dyDescent="0.3">
      <c r="A136" s="3">
        <v>39417</v>
      </c>
      <c r="B136" s="17">
        <v>214.733</v>
      </c>
    </row>
    <row r="137" spans="1:3" x14ac:dyDescent="0.3">
      <c r="A137" s="3">
        <v>39448</v>
      </c>
      <c r="B137" s="17">
        <v>215.739</v>
      </c>
    </row>
    <row r="138" spans="1:3" x14ac:dyDescent="0.3">
      <c r="A138" s="3">
        <v>39479</v>
      </c>
      <c r="B138" s="17">
        <v>216.339</v>
      </c>
    </row>
    <row r="139" spans="1:3" x14ac:dyDescent="0.3">
      <c r="A139" s="3">
        <v>39508</v>
      </c>
      <c r="B139" s="17">
        <v>218.53299999999999</v>
      </c>
    </row>
    <row r="140" spans="1:3" x14ac:dyDescent="0.3">
      <c r="A140" s="3">
        <v>39539</v>
      </c>
      <c r="B140" s="17">
        <v>219.43700000000001</v>
      </c>
    </row>
    <row r="141" spans="1:3" x14ac:dyDescent="0.3">
      <c r="A141" s="3">
        <v>39569</v>
      </c>
      <c r="B141" s="17">
        <v>221.00899999999999</v>
      </c>
    </row>
    <row r="142" spans="1:3" x14ac:dyDescent="0.3">
      <c r="A142" s="3">
        <v>39600</v>
      </c>
      <c r="B142" s="17">
        <v>223.04</v>
      </c>
    </row>
    <row r="143" spans="1:3" x14ac:dyDescent="0.3">
      <c r="A143" s="3">
        <v>39630</v>
      </c>
      <c r="B143" s="17">
        <v>223.86699999999999</v>
      </c>
    </row>
    <row r="144" spans="1:3" x14ac:dyDescent="0.3">
      <c r="A144" s="3">
        <v>39661</v>
      </c>
      <c r="B144" s="17">
        <v>222.82300000000001</v>
      </c>
      <c r="C144" s="5">
        <f t="shared" ref="C144" si="8">AVERAGE(B133:B144)/AVERAGE(B121:B132)-1</f>
        <v>3.9548554428861626E-2</v>
      </c>
    </row>
    <row r="145" spans="1:3" x14ac:dyDescent="0.3">
      <c r="A145" s="3">
        <v>39692</v>
      </c>
      <c r="B145" s="17">
        <v>222.13200000000001</v>
      </c>
    </row>
    <row r="146" spans="1:3" x14ac:dyDescent="0.3">
      <c r="A146" s="3">
        <v>39722</v>
      </c>
      <c r="B146" s="17">
        <v>221.03399999999999</v>
      </c>
    </row>
    <row r="147" spans="1:3" x14ac:dyDescent="0.3">
      <c r="A147" s="3">
        <v>39753</v>
      </c>
      <c r="B147" s="17">
        <v>217.113</v>
      </c>
    </row>
    <row r="148" spans="1:3" x14ac:dyDescent="0.3">
      <c r="A148" s="3">
        <v>39783</v>
      </c>
      <c r="B148" s="17">
        <v>214.685</v>
      </c>
    </row>
    <row r="149" spans="1:3" x14ac:dyDescent="0.3">
      <c r="A149" s="3">
        <v>39814</v>
      </c>
      <c r="B149" s="17">
        <v>215.923</v>
      </c>
    </row>
    <row r="150" spans="1:3" x14ac:dyDescent="0.3">
      <c r="A150" s="3">
        <v>39845</v>
      </c>
      <c r="B150" s="17">
        <v>217.095</v>
      </c>
    </row>
    <row r="151" spans="1:3" x14ac:dyDescent="0.3">
      <c r="A151" s="3">
        <v>39873</v>
      </c>
      <c r="B151" s="17">
        <v>217.357</v>
      </c>
    </row>
    <row r="152" spans="1:3" x14ac:dyDescent="0.3">
      <c r="A152" s="3">
        <v>39904</v>
      </c>
      <c r="B152" s="17">
        <v>217.91</v>
      </c>
    </row>
    <row r="153" spans="1:3" x14ac:dyDescent="0.3">
      <c r="A153" s="3">
        <v>39934</v>
      </c>
      <c r="B153" s="17">
        <v>218.56700000000001</v>
      </c>
    </row>
    <row r="154" spans="1:3" x14ac:dyDescent="0.3">
      <c r="A154" s="3">
        <v>39965</v>
      </c>
      <c r="B154" s="17">
        <v>219.86500000000001</v>
      </c>
    </row>
    <row r="155" spans="1:3" x14ac:dyDescent="0.3">
      <c r="A155" s="3">
        <v>39995</v>
      </c>
      <c r="B155" s="17">
        <v>219.48400000000001</v>
      </c>
    </row>
    <row r="156" spans="1:3" x14ac:dyDescent="0.3">
      <c r="A156" s="3">
        <v>40026</v>
      </c>
      <c r="B156" s="17">
        <v>219.88399999999999</v>
      </c>
      <c r="C156" s="5">
        <f t="shared" ref="C156" si="9">AVERAGE(B145:B156)/AVERAGE(B133:B144)-1</f>
        <v>1.4473145781028762E-3</v>
      </c>
    </row>
    <row r="157" spans="1:3" x14ac:dyDescent="0.3">
      <c r="A157" s="3">
        <v>40057</v>
      </c>
      <c r="B157" s="17">
        <v>220.29400000000001</v>
      </c>
    </row>
    <row r="158" spans="1:3" x14ac:dyDescent="0.3">
      <c r="A158" s="3">
        <v>40087</v>
      </c>
      <c r="B158" s="17">
        <v>220.447</v>
      </c>
    </row>
    <row r="159" spans="1:3" x14ac:dyDescent="0.3">
      <c r="A159" s="3">
        <v>40118</v>
      </c>
      <c r="B159" s="17">
        <v>219.72800000000001</v>
      </c>
    </row>
    <row r="160" spans="1:3" x14ac:dyDescent="0.3">
      <c r="A160" s="3">
        <v>40148</v>
      </c>
      <c r="B160" s="17">
        <v>219.30699999999999</v>
      </c>
    </row>
    <row r="161" spans="1:3" x14ac:dyDescent="0.3">
      <c r="A161" s="3">
        <v>40179</v>
      </c>
      <c r="B161" s="17">
        <v>219.989</v>
      </c>
    </row>
    <row r="162" spans="1:3" x14ac:dyDescent="0.3">
      <c r="A162" s="3">
        <v>40210</v>
      </c>
      <c r="B162" s="17">
        <v>220.179</v>
      </c>
    </row>
    <row r="163" spans="1:3" x14ac:dyDescent="0.3">
      <c r="A163" s="3">
        <v>40238</v>
      </c>
      <c r="B163" s="17">
        <v>220.809</v>
      </c>
    </row>
    <row r="164" spans="1:3" x14ac:dyDescent="0.3">
      <c r="A164" s="3">
        <v>40269</v>
      </c>
      <c r="B164" s="17">
        <v>221.202</v>
      </c>
    </row>
    <row r="165" spans="1:3" x14ac:dyDescent="0.3">
      <c r="A165" s="3">
        <v>40299</v>
      </c>
      <c r="B165" s="17">
        <v>221.417</v>
      </c>
    </row>
    <row r="166" spans="1:3" x14ac:dyDescent="0.3">
      <c r="A166" s="3">
        <v>40330</v>
      </c>
      <c r="B166" s="17">
        <v>221.14699999999999</v>
      </c>
    </row>
    <row r="167" spans="1:3" x14ac:dyDescent="0.3">
      <c r="A167" s="3">
        <v>40360</v>
      </c>
      <c r="B167" s="17">
        <v>221.33099999999999</v>
      </c>
    </row>
    <row r="168" spans="1:3" x14ac:dyDescent="0.3">
      <c r="A168" s="3">
        <v>40391</v>
      </c>
      <c r="B168" s="17">
        <v>221.523</v>
      </c>
      <c r="C168" s="5">
        <f t="shared" ref="C168" si="10">AVERAGE(B157:B168)/AVERAGE(B145:B156)-1</f>
        <v>1.0043307088116293E-2</v>
      </c>
    </row>
    <row r="169" spans="1:3" x14ac:dyDescent="0.3">
      <c r="A169" s="3">
        <v>40422</v>
      </c>
      <c r="B169" s="17">
        <v>221.38399999999999</v>
      </c>
    </row>
    <row r="170" spans="1:3" x14ac:dyDescent="0.3">
      <c r="A170" s="3">
        <v>40452</v>
      </c>
      <c r="B170" s="17">
        <v>221.708</v>
      </c>
    </row>
    <row r="171" spans="1:3" x14ac:dyDescent="0.3">
      <c r="A171" s="3">
        <v>40483</v>
      </c>
      <c r="B171" s="17">
        <v>221.67099999999999</v>
      </c>
    </row>
    <row r="172" spans="1:3" x14ac:dyDescent="0.3">
      <c r="A172" s="3">
        <v>40513</v>
      </c>
      <c r="B172" s="17">
        <v>222.08099999999999</v>
      </c>
    </row>
    <row r="173" spans="1:3" x14ac:dyDescent="0.3">
      <c r="A173" s="3">
        <v>40544</v>
      </c>
      <c r="B173" s="17">
        <v>223.149</v>
      </c>
    </row>
    <row r="174" spans="1:3" x14ac:dyDescent="0.3">
      <c r="A174" s="3">
        <v>40575</v>
      </c>
      <c r="B174" s="17">
        <v>224.43100000000001</v>
      </c>
    </row>
    <row r="175" spans="1:3" x14ac:dyDescent="0.3">
      <c r="A175" s="3">
        <v>40603</v>
      </c>
      <c r="B175" s="17">
        <v>226.55799999999999</v>
      </c>
    </row>
    <row r="176" spans="1:3" x14ac:dyDescent="0.3">
      <c r="A176" s="3">
        <v>40634</v>
      </c>
      <c r="B176" s="17">
        <v>227.83699999999999</v>
      </c>
    </row>
    <row r="177" spans="1:3" x14ac:dyDescent="0.3">
      <c r="A177" s="3">
        <v>40664</v>
      </c>
      <c r="B177" s="17">
        <v>228.51599999999999</v>
      </c>
    </row>
    <row r="178" spans="1:3" x14ac:dyDescent="0.3">
      <c r="A178" s="3">
        <v>40695</v>
      </c>
      <c r="B178" s="17">
        <v>228.07499999999999</v>
      </c>
    </row>
    <row r="179" spans="1:3" x14ac:dyDescent="0.3">
      <c r="A179" s="3">
        <v>40725</v>
      </c>
      <c r="B179" s="17">
        <v>227.80500000000001</v>
      </c>
    </row>
    <row r="180" spans="1:3" x14ac:dyDescent="0.3">
      <c r="A180" s="3">
        <v>40756</v>
      </c>
      <c r="B180" s="17">
        <v>228.22200000000001</v>
      </c>
      <c r="C180" s="5">
        <f t="shared" ref="C180" si="11">AVERAGE(B169:B180)/AVERAGE(B157:B168)-1</f>
        <v>2.0421753942492904E-2</v>
      </c>
    </row>
    <row r="181" spans="1:3" x14ac:dyDescent="0.3">
      <c r="A181" s="3">
        <v>40787</v>
      </c>
      <c r="B181" s="17">
        <v>229.14699999999999</v>
      </c>
    </row>
    <row r="182" spans="1:3" x14ac:dyDescent="0.3">
      <c r="A182" s="3">
        <v>40817</v>
      </c>
      <c r="B182" s="17">
        <v>229.19499999999999</v>
      </c>
    </row>
    <row r="183" spans="1:3" x14ac:dyDescent="0.3">
      <c r="A183" s="3">
        <v>40848</v>
      </c>
      <c r="B183" s="17">
        <v>228.77099999999999</v>
      </c>
    </row>
    <row r="184" spans="1:3" x14ac:dyDescent="0.3">
      <c r="A184" s="3">
        <v>40878</v>
      </c>
      <c r="B184" s="17">
        <v>228.11699999999999</v>
      </c>
    </row>
    <row r="185" spans="1:3" x14ac:dyDescent="0.3">
      <c r="A185" s="3">
        <v>40909</v>
      </c>
      <c r="B185" s="17">
        <v>228.98</v>
      </c>
    </row>
    <row r="186" spans="1:3" x14ac:dyDescent="0.3">
      <c r="A186" s="3">
        <v>40940</v>
      </c>
      <c r="B186" s="17">
        <v>229.995</v>
      </c>
    </row>
    <row r="187" spans="1:3" x14ac:dyDescent="0.3">
      <c r="A187" s="3">
        <v>40969</v>
      </c>
      <c r="B187" s="17">
        <v>232.03899999999999</v>
      </c>
    </row>
    <row r="188" spans="1:3" x14ac:dyDescent="0.3">
      <c r="A188" s="3">
        <v>41000</v>
      </c>
      <c r="B188" s="17">
        <v>232.56100000000001</v>
      </c>
    </row>
    <row r="189" spans="1:3" x14ac:dyDescent="0.3">
      <c r="A189" s="3">
        <v>41030</v>
      </c>
      <c r="B189" s="17">
        <v>233.053</v>
      </c>
    </row>
    <row r="190" spans="1:3" x14ac:dyDescent="0.3">
      <c r="A190" s="3">
        <v>41061</v>
      </c>
      <c r="B190" s="17">
        <v>232.70099999999999</v>
      </c>
    </row>
    <row r="191" spans="1:3" x14ac:dyDescent="0.3">
      <c r="A191" s="3">
        <v>41091</v>
      </c>
      <c r="B191" s="17">
        <v>231.893</v>
      </c>
    </row>
    <row r="192" spans="1:3" x14ac:dyDescent="0.3">
      <c r="A192" s="3">
        <v>41122</v>
      </c>
      <c r="B192" s="17">
        <v>233.001</v>
      </c>
      <c r="C192" s="5">
        <f t="shared" ref="C192" si="12">AVERAGE(B181:B192)/AVERAGE(B169:B180)-1</f>
        <v>2.5177710973826262E-2</v>
      </c>
    </row>
    <row r="193" spans="1:3" x14ac:dyDescent="0.3">
      <c r="A193" s="3">
        <v>41153</v>
      </c>
      <c r="B193" s="17">
        <v>234.083</v>
      </c>
    </row>
    <row r="194" spans="1:3" x14ac:dyDescent="0.3">
      <c r="A194" s="3">
        <v>41183</v>
      </c>
      <c r="B194" s="17">
        <v>234.96600000000001</v>
      </c>
    </row>
    <row r="195" spans="1:3" x14ac:dyDescent="0.3">
      <c r="A195" s="3">
        <v>41214</v>
      </c>
      <c r="B195" s="17">
        <v>233.20599999999999</v>
      </c>
    </row>
    <row r="196" spans="1:3" x14ac:dyDescent="0.3">
      <c r="A196" s="3">
        <v>41244</v>
      </c>
      <c r="B196" s="17">
        <v>232.029</v>
      </c>
    </row>
    <row r="197" spans="1:3" x14ac:dyDescent="0.3">
      <c r="A197" s="3">
        <v>41275</v>
      </c>
      <c r="B197" s="17">
        <v>232.75899999999999</v>
      </c>
    </row>
    <row r="198" spans="1:3" x14ac:dyDescent="0.3">
      <c r="A198" s="3">
        <v>41306</v>
      </c>
      <c r="B198" s="17">
        <v>234.595</v>
      </c>
    </row>
    <row r="199" spans="1:3" x14ac:dyDescent="0.3">
      <c r="A199" s="3">
        <v>41334</v>
      </c>
      <c r="B199" s="17">
        <v>235.511</v>
      </c>
    </row>
    <row r="200" spans="1:3" x14ac:dyDescent="0.3">
      <c r="A200" s="3">
        <v>41365</v>
      </c>
      <c r="B200" s="17">
        <v>235.488</v>
      </c>
    </row>
    <row r="201" spans="1:3" x14ac:dyDescent="0.3">
      <c r="A201" s="3">
        <v>41395</v>
      </c>
      <c r="B201" s="17">
        <v>235.97900000000001</v>
      </c>
    </row>
    <row r="202" spans="1:3" x14ac:dyDescent="0.3">
      <c r="A202" s="3">
        <v>41426</v>
      </c>
      <c r="B202" s="17">
        <v>236.227</v>
      </c>
    </row>
    <row r="203" spans="1:3" x14ac:dyDescent="0.3">
      <c r="A203" s="3">
        <v>41456</v>
      </c>
      <c r="B203" s="17">
        <v>236.34100000000001</v>
      </c>
    </row>
    <row r="204" spans="1:3" x14ac:dyDescent="0.3">
      <c r="A204" s="3">
        <v>41487</v>
      </c>
      <c r="B204" s="17">
        <v>236.59100000000001</v>
      </c>
      <c r="C204" s="5">
        <f t="shared" ref="C204" si="13">AVERAGE(B193:B204)/AVERAGE(B181:B192)-1</f>
        <v>1.7448210892186955E-2</v>
      </c>
    </row>
    <row r="205" spans="1:3" x14ac:dyDescent="0.3">
      <c r="A205" s="3">
        <v>41518</v>
      </c>
      <c r="B205" s="17">
        <v>237.14599999999999</v>
      </c>
    </row>
    <row r="206" spans="1:3" x14ac:dyDescent="0.3">
      <c r="A206" s="3">
        <v>41548</v>
      </c>
      <c r="B206" s="17">
        <v>237</v>
      </c>
    </row>
    <row r="207" spans="1:3" x14ac:dyDescent="0.3">
      <c r="A207" s="3">
        <v>41579</v>
      </c>
      <c r="B207" s="17">
        <v>236.15299999999999</v>
      </c>
    </row>
    <row r="208" spans="1:3" x14ac:dyDescent="0.3">
      <c r="A208" s="3">
        <v>41609</v>
      </c>
      <c r="B208" s="17">
        <v>236.096</v>
      </c>
    </row>
    <row r="209" spans="1:3" x14ac:dyDescent="0.3">
      <c r="A209" s="3">
        <v>41640</v>
      </c>
      <c r="B209" s="17">
        <v>236.70699999999999</v>
      </c>
    </row>
    <row r="210" spans="1:3" x14ac:dyDescent="0.3">
      <c r="A210" s="3">
        <v>41671</v>
      </c>
      <c r="B210" s="17">
        <v>237.614</v>
      </c>
    </row>
    <row r="211" spans="1:3" x14ac:dyDescent="0.3">
      <c r="A211" s="3">
        <v>41699</v>
      </c>
      <c r="B211" s="17">
        <v>239.09200000000001</v>
      </c>
    </row>
    <row r="212" spans="1:3" x14ac:dyDescent="0.3">
      <c r="A212" s="3">
        <v>41730</v>
      </c>
      <c r="B212" s="17">
        <v>239.80799999999999</v>
      </c>
    </row>
    <row r="213" spans="1:3" x14ac:dyDescent="0.3">
      <c r="A213" s="3">
        <v>41760</v>
      </c>
      <c r="B213" s="17">
        <v>241.35</v>
      </c>
    </row>
    <row r="214" spans="1:3" x14ac:dyDescent="0.3">
      <c r="A214" s="3">
        <v>41791</v>
      </c>
      <c r="B214" s="17">
        <v>241.61600000000001</v>
      </c>
    </row>
    <row r="215" spans="1:3" x14ac:dyDescent="0.3">
      <c r="A215" s="3">
        <v>41821</v>
      </c>
      <c r="B215" s="17">
        <v>241.85</v>
      </c>
    </row>
    <row r="216" spans="1:3" x14ac:dyDescent="0.3">
      <c r="A216" s="3">
        <v>41852</v>
      </c>
      <c r="B216" s="17">
        <v>241.66</v>
      </c>
      <c r="C216" s="5">
        <f t="shared" ref="C216" si="14">AVERAGE(B205:B216)/AVERAGE(B193:B204)-1</f>
        <v>1.7147217219259936E-2</v>
      </c>
    </row>
    <row r="217" spans="1:3" x14ac:dyDescent="0.3">
      <c r="A217" s="3">
        <v>41883</v>
      </c>
      <c r="B217" s="17">
        <v>241.92</v>
      </c>
    </row>
    <row r="218" spans="1:3" x14ac:dyDescent="0.3">
      <c r="A218" s="3">
        <v>41913</v>
      </c>
      <c r="B218" s="17">
        <v>241.65</v>
      </c>
    </row>
    <row r="219" spans="1:3" x14ac:dyDescent="0.3">
      <c r="A219" s="3">
        <v>41944</v>
      </c>
      <c r="B219" s="17">
        <v>240.22</v>
      </c>
    </row>
    <row r="220" spans="1:3" x14ac:dyDescent="0.3">
      <c r="A220" s="3">
        <v>41974</v>
      </c>
      <c r="B220" s="17">
        <v>239.095</v>
      </c>
    </row>
    <row r="221" spans="1:3" x14ac:dyDescent="0.3">
      <c r="A221" s="3">
        <v>42005</v>
      </c>
      <c r="B221" s="17">
        <v>238.31800000000001</v>
      </c>
    </row>
    <row r="222" spans="1:3" x14ac:dyDescent="0.3">
      <c r="A222" s="3">
        <v>42036</v>
      </c>
      <c r="B222" s="17">
        <v>239.74799999999999</v>
      </c>
    </row>
    <row r="223" spans="1:3" x14ac:dyDescent="0.3">
      <c r="A223" s="3">
        <v>42064</v>
      </c>
      <c r="B223" s="17">
        <v>241.69</v>
      </c>
    </row>
    <row r="224" spans="1:3" x14ac:dyDescent="0.3">
      <c r="A224" s="3">
        <v>42095</v>
      </c>
      <c r="B224" s="17">
        <v>242.30199999999999</v>
      </c>
    </row>
    <row r="225" spans="1:3" x14ac:dyDescent="0.3">
      <c r="A225" s="3">
        <v>42125</v>
      </c>
      <c r="B225" s="17">
        <v>244.227</v>
      </c>
    </row>
    <row r="226" spans="1:3" x14ac:dyDescent="0.3">
      <c r="A226" s="3">
        <v>42156</v>
      </c>
      <c r="B226" s="17">
        <v>244.33199999999999</v>
      </c>
    </row>
    <row r="227" spans="1:3" x14ac:dyDescent="0.3">
      <c r="A227" s="3">
        <v>42186</v>
      </c>
      <c r="B227" s="17">
        <v>245.04</v>
      </c>
    </row>
    <row r="228" spans="1:3" x14ac:dyDescent="0.3">
      <c r="A228" s="3">
        <v>42217</v>
      </c>
      <c r="B228" s="17">
        <v>244.73699999999999</v>
      </c>
      <c r="C228" s="5">
        <f t="shared" ref="C228" si="15">AVERAGE(B217:B228)/AVERAGE(B205:B216)-1</f>
        <v>1.2974810299181128E-2</v>
      </c>
    </row>
    <row r="229" spans="1:3" x14ac:dyDescent="0.3">
      <c r="A229" s="3">
        <v>42248</v>
      </c>
      <c r="B229" s="17">
        <v>244.25700000000001</v>
      </c>
    </row>
    <row r="230" spans="1:3" x14ac:dyDescent="0.3">
      <c r="A230" s="3">
        <v>42278</v>
      </c>
      <c r="B230" s="17">
        <v>244.34100000000001</v>
      </c>
    </row>
    <row r="231" spans="1:3" x14ac:dyDescent="0.3">
      <c r="A231" s="3">
        <v>42309</v>
      </c>
      <c r="B231" s="17">
        <v>243.749</v>
      </c>
    </row>
    <row r="232" spans="1:3" x14ac:dyDescent="0.3">
      <c r="A232" s="3">
        <v>42339</v>
      </c>
      <c r="B232" s="17">
        <v>243.434</v>
      </c>
    </row>
    <row r="233" spans="1:3" x14ac:dyDescent="0.3">
      <c r="A233" s="3">
        <v>42370</v>
      </c>
      <c r="B233" s="17">
        <v>244.6</v>
      </c>
    </row>
    <row r="234" spans="1:3" x14ac:dyDescent="0.3">
      <c r="A234" s="3">
        <v>42401</v>
      </c>
      <c r="B234" s="17">
        <v>244.821</v>
      </c>
    </row>
    <row r="235" spans="1:3" x14ac:dyDescent="0.3">
      <c r="A235" s="3">
        <v>42430</v>
      </c>
      <c r="B235" s="17">
        <v>245.404</v>
      </c>
    </row>
    <row r="236" spans="1:3" x14ac:dyDescent="0.3">
      <c r="A236" s="3">
        <v>42461</v>
      </c>
      <c r="B236" s="17">
        <v>246.589</v>
      </c>
    </row>
    <row r="237" spans="1:3" x14ac:dyDescent="0.3">
      <c r="A237" s="3">
        <v>42491</v>
      </c>
      <c r="B237" s="17">
        <v>247.85499999999999</v>
      </c>
    </row>
    <row r="238" spans="1:3" x14ac:dyDescent="0.3">
      <c r="A238" s="3">
        <v>42522</v>
      </c>
      <c r="B238" s="17">
        <v>248.22800000000001</v>
      </c>
    </row>
    <row r="239" spans="1:3" x14ac:dyDescent="0.3">
      <c r="A239" s="3">
        <v>42552</v>
      </c>
      <c r="B239" s="17">
        <v>248.375</v>
      </c>
    </row>
    <row r="240" spans="1:3" x14ac:dyDescent="0.3">
      <c r="A240" s="3">
        <v>42583</v>
      </c>
      <c r="B240" s="17">
        <v>248.49799999999999</v>
      </c>
      <c r="C240" s="5">
        <f t="shared" ref="C240" si="16">AVERAGE(B229:B240)/AVERAGE(B217:B228)-1</f>
        <v>1.6144504196806242E-2</v>
      </c>
    </row>
    <row r="241" spans="1:3" x14ac:dyDescent="0.3">
      <c r="A241" s="3">
        <v>42614</v>
      </c>
      <c r="B241" s="17">
        <v>249.23400000000001</v>
      </c>
    </row>
    <row r="242" spans="1:3" x14ac:dyDescent="0.3">
      <c r="A242" s="3">
        <v>42644</v>
      </c>
      <c r="B242" s="17">
        <v>249.89699999999999</v>
      </c>
    </row>
    <row r="243" spans="1:3" x14ac:dyDescent="0.3">
      <c r="A243" s="3">
        <v>42675</v>
      </c>
      <c r="B243" s="17">
        <v>249.44800000000001</v>
      </c>
    </row>
    <row r="244" spans="1:3" x14ac:dyDescent="0.3">
      <c r="A244" s="3">
        <v>42705</v>
      </c>
      <c r="B244" s="17">
        <v>249.51599999999999</v>
      </c>
    </row>
    <row r="245" spans="1:3" x14ac:dyDescent="0.3">
      <c r="A245" s="3">
        <v>42736</v>
      </c>
      <c r="B245" s="17">
        <v>250.81399999999999</v>
      </c>
    </row>
    <row r="246" spans="1:3" x14ac:dyDescent="0.3">
      <c r="A246" s="3">
        <v>42767</v>
      </c>
      <c r="B246" s="17">
        <v>252.25200000000001</v>
      </c>
    </row>
    <row r="247" spans="1:3" x14ac:dyDescent="0.3">
      <c r="A247" s="3">
        <v>42795</v>
      </c>
      <c r="B247" s="17">
        <v>252.94900000000001</v>
      </c>
    </row>
    <row r="248" spans="1:3" x14ac:dyDescent="0.3">
      <c r="A248" s="3">
        <v>42826</v>
      </c>
      <c r="B248" s="17">
        <v>253.80600000000001</v>
      </c>
    </row>
    <row r="249" spans="1:3" x14ac:dyDescent="0.3">
      <c r="A249" s="3">
        <v>42856</v>
      </c>
      <c r="B249" s="17">
        <v>254.38</v>
      </c>
    </row>
    <row r="250" spans="1:3" x14ac:dyDescent="0.3">
      <c r="A250" s="3">
        <v>42887</v>
      </c>
      <c r="B250" s="17">
        <v>254.46899999999999</v>
      </c>
    </row>
    <row r="251" spans="1:3" x14ac:dyDescent="0.3">
      <c r="A251" s="3">
        <v>42917</v>
      </c>
      <c r="B251" s="17">
        <v>254.708</v>
      </c>
    </row>
    <row r="252" spans="1:3" x14ac:dyDescent="0.3">
      <c r="A252" s="3">
        <v>42948</v>
      </c>
      <c r="B252" s="17">
        <v>255.28200000000001</v>
      </c>
      <c r="C252" s="5">
        <f t="shared" ref="C252" si="17">AVERAGE(B241:B252)/AVERAGE(B229:B240)-1</f>
        <v>2.596612851342206E-2</v>
      </c>
    </row>
    <row r="253" spans="1:3" x14ac:dyDescent="0.3">
      <c r="A253" s="3">
        <v>42979</v>
      </c>
      <c r="B253" s="17">
        <v>256.50400000000002</v>
      </c>
    </row>
    <row r="254" spans="1:3" x14ac:dyDescent="0.3">
      <c r="A254" s="3">
        <v>43009</v>
      </c>
      <c r="B254" s="17">
        <v>257.22300000000001</v>
      </c>
    </row>
    <row r="255" spans="1:3" x14ac:dyDescent="0.3">
      <c r="A255" s="3">
        <v>43040</v>
      </c>
      <c r="B255" s="17">
        <v>257.12599999999998</v>
      </c>
    </row>
    <row r="256" spans="1:3" x14ac:dyDescent="0.3">
      <c r="A256" s="3">
        <v>43070</v>
      </c>
      <c r="B256" s="17">
        <v>257.34699999999998</v>
      </c>
    </row>
    <row r="257" spans="1:3" x14ac:dyDescent="0.3">
      <c r="A257" s="3">
        <v>43101</v>
      </c>
      <c r="B257" s="17">
        <v>258.63799999999998</v>
      </c>
    </row>
    <row r="258" spans="1:3" x14ac:dyDescent="0.3">
      <c r="A258" s="3">
        <v>43132</v>
      </c>
      <c r="B258" s="17">
        <v>259.98599999999999</v>
      </c>
    </row>
    <row r="259" spans="1:3" x14ac:dyDescent="0.3">
      <c r="A259" s="3">
        <v>43160</v>
      </c>
      <c r="B259" s="17">
        <v>260.99400000000003</v>
      </c>
    </row>
    <row r="260" spans="1:3" x14ac:dyDescent="0.3">
      <c r="A260" s="3">
        <v>43191</v>
      </c>
      <c r="B260" s="17">
        <v>262.03699999999998</v>
      </c>
    </row>
    <row r="261" spans="1:3" x14ac:dyDescent="0.3">
      <c r="A261" s="3">
        <v>43221</v>
      </c>
      <c r="B261" s="17">
        <v>263.24</v>
      </c>
    </row>
    <row r="262" spans="1:3" x14ac:dyDescent="0.3">
      <c r="A262" s="3">
        <v>43252</v>
      </c>
      <c r="B262" s="17">
        <v>263.73200000000003</v>
      </c>
    </row>
    <row r="263" spans="1:3" x14ac:dyDescent="0.3">
      <c r="A263" s="3">
        <v>43282</v>
      </c>
      <c r="B263" s="17">
        <v>263.971</v>
      </c>
    </row>
    <row r="264" spans="1:3" x14ac:dyDescent="0.3">
      <c r="A264" s="3">
        <v>43313</v>
      </c>
      <c r="B264" s="17">
        <v>264.39499999999998</v>
      </c>
      <c r="C264" s="5">
        <f t="shared" ref="C264" si="18">AVERAGE(B253:B264)/AVERAGE(B241:B252)-1</f>
        <v>3.2522619108583228E-2</v>
      </c>
    </row>
    <row r="265" spans="1:3" x14ac:dyDescent="0.3">
      <c r="A265" s="3">
        <v>43344</v>
      </c>
      <c r="B265" s="17">
        <v>265.10500000000002</v>
      </c>
      <c r="C265" s="5"/>
    </row>
    <row r="266" spans="1:3" x14ac:dyDescent="0.3">
      <c r="A266" s="3">
        <v>43374</v>
      </c>
      <c r="B266" s="17">
        <v>266.19499999999999</v>
      </c>
      <c r="C266" s="5"/>
    </row>
    <row r="267" spans="1:3" x14ac:dyDescent="0.3">
      <c r="A267" s="3">
        <v>43405</v>
      </c>
      <c r="B267" s="17">
        <v>265.65800000000002</v>
      </c>
      <c r="C267" s="5"/>
    </row>
    <row r="268" spans="1:3" x14ac:dyDescent="0.3">
      <c r="A268" s="3">
        <v>43435</v>
      </c>
      <c r="B268" s="17">
        <v>265.209</v>
      </c>
      <c r="C268" s="5"/>
    </row>
    <row r="269" spans="1:3" x14ac:dyDescent="0.3">
      <c r="A269" s="3">
        <v>43466</v>
      </c>
      <c r="B269" s="17">
        <v>265.62400000000002</v>
      </c>
      <c r="C269" s="5"/>
    </row>
    <row r="270" spans="1:3" x14ac:dyDescent="0.3">
      <c r="A270" s="3">
        <v>43497</v>
      </c>
      <c r="B270" s="17">
        <v>266.21499999999997</v>
      </c>
    </row>
    <row r="271" spans="1:3" x14ac:dyDescent="0.3">
      <c r="A271" s="3">
        <v>43525</v>
      </c>
      <c r="B271" s="17">
        <v>267.37</v>
      </c>
    </row>
    <row r="272" spans="1:3" x14ac:dyDescent="0.3">
      <c r="A272" s="3">
        <v>43556</v>
      </c>
      <c r="B272" s="17">
        <v>269.52199999999999</v>
      </c>
    </row>
    <row r="273" spans="1:3" x14ac:dyDescent="0.3">
      <c r="A273" s="3">
        <v>43586</v>
      </c>
      <c r="B273" s="17">
        <v>270.88</v>
      </c>
    </row>
    <row r="274" spans="1:3" x14ac:dyDescent="0.3">
      <c r="A274" s="3">
        <v>43617</v>
      </c>
      <c r="B274" s="17">
        <v>270.95699999999999</v>
      </c>
    </row>
    <row r="275" spans="1:3" x14ac:dyDescent="0.3">
      <c r="A275" s="3">
        <v>43647</v>
      </c>
      <c r="B275" s="17">
        <v>271.029</v>
      </c>
    </row>
    <row r="276" spans="1:3" x14ac:dyDescent="0.3">
      <c r="A276" s="3">
        <v>43678</v>
      </c>
      <c r="B276" s="17">
        <v>271.26400000000001</v>
      </c>
      <c r="C276" s="5">
        <f t="shared" ref="C276" si="19">AVERAGE(B265:B276)/AVERAGE(B253:B264)-1</f>
        <v>2.8745424682571574E-2</v>
      </c>
    </row>
    <row r="277" spans="1:3" x14ac:dyDescent="0.3">
      <c r="A277" s="3">
        <v>43709</v>
      </c>
      <c r="B277" s="17">
        <v>272.10199999999998</v>
      </c>
      <c r="C277" s="5"/>
    </row>
    <row r="278" spans="1:3" x14ac:dyDescent="0.3">
      <c r="A278" s="3">
        <v>43739</v>
      </c>
      <c r="B278" s="17">
        <v>273.524</v>
      </c>
      <c r="C278" s="5"/>
    </row>
    <row r="279" spans="1:3" x14ac:dyDescent="0.3">
      <c r="A279" s="3">
        <v>43770</v>
      </c>
      <c r="B279" s="17">
        <v>273.12799999999999</v>
      </c>
      <c r="C279" s="5"/>
    </row>
    <row r="280" spans="1:3" x14ac:dyDescent="0.3">
      <c r="A280" s="3">
        <v>43800</v>
      </c>
      <c r="B280" s="17">
        <v>272.584</v>
      </c>
      <c r="C280" s="5"/>
    </row>
    <row r="281" spans="1:3" x14ac:dyDescent="0.3">
      <c r="A281" s="3">
        <v>43831</v>
      </c>
      <c r="B281" s="17">
        <v>273.33999999999997</v>
      </c>
      <c r="C281" s="5"/>
    </row>
    <row r="282" spans="1:3" x14ac:dyDescent="0.3">
      <c r="A282" s="3">
        <v>43862</v>
      </c>
      <c r="B282" s="17">
        <v>274.41199999999998</v>
      </c>
    </row>
    <row r="283" spans="1:3" x14ac:dyDescent="0.3">
      <c r="A283" s="3">
        <v>43891</v>
      </c>
      <c r="B283" s="17">
        <v>273.995</v>
      </c>
    </row>
    <row r="284" spans="1:3" x14ac:dyDescent="0.3">
      <c r="A284" s="3">
        <v>43922</v>
      </c>
      <c r="B284" s="17">
        <v>272.91300000000001</v>
      </c>
    </row>
    <row r="285" spans="1:3" x14ac:dyDescent="0.3">
      <c r="A285" s="3">
        <v>43952</v>
      </c>
      <c r="B285" s="17">
        <v>273.06200000000001</v>
      </c>
    </row>
    <row r="286" spans="1:3" x14ac:dyDescent="0.3">
      <c r="A286" s="3">
        <v>43983</v>
      </c>
      <c r="B286" s="17">
        <v>274.15499999999997</v>
      </c>
    </row>
    <row r="287" spans="1:3" x14ac:dyDescent="0.3">
      <c r="A287" s="3">
        <v>44013</v>
      </c>
      <c r="B287" s="17">
        <v>275.59699999999998</v>
      </c>
    </row>
    <row r="288" spans="1:3" x14ac:dyDescent="0.3">
      <c r="A288" s="3">
        <v>44044</v>
      </c>
      <c r="B288" s="17">
        <v>276.44299999999998</v>
      </c>
      <c r="C288" s="5">
        <f t="shared" ref="C288" si="20">AVERAGE(B277:B288)/AVERAGE(B265:B276)-1</f>
        <v>2.184335564107065E-2</v>
      </c>
    </row>
    <row r="289" spans="1:3" x14ac:dyDescent="0.3">
      <c r="A289" s="3">
        <v>44075</v>
      </c>
      <c r="B289" s="17">
        <v>276.42200000000003</v>
      </c>
    </row>
    <row r="290" spans="1:3" x14ac:dyDescent="0.3">
      <c r="A290" s="3">
        <v>44105</v>
      </c>
      <c r="B290" s="17">
        <v>276.87599999999998</v>
      </c>
    </row>
    <row r="291" spans="1:3" x14ac:dyDescent="0.3">
      <c r="A291" s="3">
        <v>44136</v>
      </c>
      <c r="B291" s="17">
        <v>276.875</v>
      </c>
    </row>
    <row r="292" spans="1:3" x14ac:dyDescent="0.3">
      <c r="A292" s="3">
        <v>44166</v>
      </c>
      <c r="B292" s="17">
        <v>276.59300000000002</v>
      </c>
    </row>
    <row r="293" spans="1:3" x14ac:dyDescent="0.3">
      <c r="A293" s="3">
        <v>44197</v>
      </c>
      <c r="B293" s="17">
        <v>277.238</v>
      </c>
    </row>
    <row r="294" spans="1:3" x14ac:dyDescent="0.3">
      <c r="A294" s="3">
        <v>44228</v>
      </c>
      <c r="B294" s="17">
        <v>278.702</v>
      </c>
    </row>
    <row r="295" spans="1:3" x14ac:dyDescent="0.3">
      <c r="A295" s="3">
        <v>44256</v>
      </c>
      <c r="B295" s="17">
        <v>280.625</v>
      </c>
    </row>
    <row r="296" spans="1:3" x14ac:dyDescent="0.3">
      <c r="A296" s="3">
        <v>44287</v>
      </c>
      <c r="B296" s="17">
        <v>283.50700000000001</v>
      </c>
    </row>
    <row r="297" spans="1:3" x14ac:dyDescent="0.3">
      <c r="A297" s="3">
        <v>44317</v>
      </c>
      <c r="B297" s="17">
        <v>285.79300000000001</v>
      </c>
    </row>
    <row r="298" spans="1:3" x14ac:dyDescent="0.3">
      <c r="A298" s="3">
        <v>44348</v>
      </c>
      <c r="B298" s="17">
        <v>288.26299999999998</v>
      </c>
    </row>
    <row r="299" spans="1:3" x14ac:dyDescent="0.3">
      <c r="A299" s="3">
        <v>44378</v>
      </c>
      <c r="B299" s="17">
        <v>289.863</v>
      </c>
    </row>
    <row r="300" spans="1:3" x14ac:dyDescent="0.3">
      <c r="A300" s="3">
        <v>44409</v>
      </c>
      <c r="B300" s="17">
        <v>290.39299999999997</v>
      </c>
      <c r="C300" s="5">
        <f t="shared" ref="C300" si="21">AVERAGE(B289:B300)/AVERAGE(B277:B288)-1</f>
        <v>2.9189514969157671E-2</v>
      </c>
    </row>
    <row r="301" spans="1:3" x14ac:dyDescent="0.3">
      <c r="A301" s="3">
        <v>44440</v>
      </c>
      <c r="B301" s="17">
        <v>291.053</v>
      </c>
    </row>
    <row r="302" spans="1:3" x14ac:dyDescent="0.3">
      <c r="A302" s="3">
        <v>44470</v>
      </c>
      <c r="B302" s="17">
        <v>293.39699999999999</v>
      </c>
    </row>
    <row r="303" spans="1:3" x14ac:dyDescent="0.3">
      <c r="A303" s="3">
        <v>44501</v>
      </c>
      <c r="B303" s="17">
        <v>294.98599999999999</v>
      </c>
    </row>
    <row r="304" spans="1:3" x14ac:dyDescent="0.3">
      <c r="A304" s="3">
        <v>44531</v>
      </c>
      <c r="B304" s="17">
        <v>296.10199999999998</v>
      </c>
    </row>
    <row r="305" spans="1:3" x14ac:dyDescent="0.3">
      <c r="A305" s="3">
        <v>44562</v>
      </c>
      <c r="B305" s="17">
        <v>298.70499999999998</v>
      </c>
    </row>
    <row r="306" spans="1:3" x14ac:dyDescent="0.3">
      <c r="A306" s="3">
        <v>44593</v>
      </c>
      <c r="B306" s="17">
        <v>301.15800000000002</v>
      </c>
    </row>
    <row r="307" spans="1:3" x14ac:dyDescent="0.3">
      <c r="A307" s="3">
        <v>44621</v>
      </c>
      <c r="B307" s="17">
        <v>305.08199999999999</v>
      </c>
    </row>
    <row r="308" spans="1:3" x14ac:dyDescent="0.3">
      <c r="A308" s="3">
        <v>44652</v>
      </c>
      <c r="B308" s="17">
        <v>307.14499999999998</v>
      </c>
    </row>
    <row r="309" spans="1:3" x14ac:dyDescent="0.3">
      <c r="A309" s="3">
        <v>44682</v>
      </c>
      <c r="B309" s="17">
        <v>309.64499999999998</v>
      </c>
    </row>
    <row r="310" spans="1:3" x14ac:dyDescent="0.3">
      <c r="A310" s="3">
        <v>44713</v>
      </c>
      <c r="B310" s="17">
        <v>313.49599999999998</v>
      </c>
    </row>
    <row r="311" spans="1:3" x14ac:dyDescent="0.3">
      <c r="A311" s="3">
        <v>44743</v>
      </c>
      <c r="B311" s="17">
        <v>313.95100000000002</v>
      </c>
    </row>
    <row r="312" spans="1:3" x14ac:dyDescent="0.3">
      <c r="A312" s="3">
        <v>44774</v>
      </c>
      <c r="B312" s="17">
        <v>314.01299999999998</v>
      </c>
      <c r="C312" s="5">
        <f t="shared" ref="C312" si="22">AVERAGE(B301:B312)/AVERAGE(B289:B300)-1</f>
        <v>7.6182068231223088E-2</v>
      </c>
    </row>
    <row r="313" spans="1:3" x14ac:dyDescent="0.3">
      <c r="A313" s="3">
        <v>44805</v>
      </c>
      <c r="B313" s="17">
        <v>315.09399999999999</v>
      </c>
    </row>
    <row r="314" spans="1:3" x14ac:dyDescent="0.3">
      <c r="A314" s="3">
        <v>44835</v>
      </c>
      <c r="B314" s="17">
        <v>317.29899999999998</v>
      </c>
    </row>
    <row r="315" spans="1:3" x14ac:dyDescent="0.3">
      <c r="A315" s="3">
        <v>44866</v>
      </c>
      <c r="B315" s="17">
        <v>315.91899999999998</v>
      </c>
    </row>
    <row r="316" spans="1:3" x14ac:dyDescent="0.3">
      <c r="A316" s="3">
        <v>44896</v>
      </c>
      <c r="B316" s="17">
        <v>314.59899999999999</v>
      </c>
    </row>
    <row r="317" spans="1:3" x14ac:dyDescent="0.3">
      <c r="A317" s="3">
        <v>44927</v>
      </c>
      <c r="B317" s="17">
        <v>317.47699999999998</v>
      </c>
    </row>
    <row r="318" spans="1:3" x14ac:dyDescent="0.3">
      <c r="A318" s="3">
        <v>44958</v>
      </c>
      <c r="B318" s="17">
        <v>319.13</v>
      </c>
    </row>
    <row r="319" spans="1:3" x14ac:dyDescent="0.3">
      <c r="A319" s="3">
        <v>44986</v>
      </c>
      <c r="B319" s="17">
        <v>320.71499999999997</v>
      </c>
    </row>
    <row r="320" spans="1:3" x14ac:dyDescent="0.3">
      <c r="A320" s="3">
        <v>45017</v>
      </c>
      <c r="B320" s="17">
        <v>322.18700000000001</v>
      </c>
    </row>
    <row r="321" spans="1:3" x14ac:dyDescent="0.3">
      <c r="A321" s="3">
        <v>45047</v>
      </c>
      <c r="B321" s="17">
        <v>323.52499999999998</v>
      </c>
    </row>
    <row r="322" spans="1:3" x14ac:dyDescent="0.3">
      <c r="A322" s="3">
        <v>45078</v>
      </c>
      <c r="B322" s="17">
        <v>324.44799999999998</v>
      </c>
    </row>
    <row r="323" spans="1:3" x14ac:dyDescent="0.3">
      <c r="A323" s="3">
        <v>45108</v>
      </c>
      <c r="B323" s="17">
        <v>324.86500000000001</v>
      </c>
    </row>
    <row r="324" spans="1:3" x14ac:dyDescent="0.3">
      <c r="A324" s="3">
        <v>45139</v>
      </c>
      <c r="B324" s="17">
        <v>326.23399999999998</v>
      </c>
      <c r="C324" s="5">
        <f>AVERAGE(B313:B324)/AVERAGE(B301:B312)-1</f>
        <v>5.5722417665709623E-2</v>
      </c>
    </row>
    <row r="325" spans="1:3" x14ac:dyDescent="0.3">
      <c r="A325" s="3">
        <v>45170</v>
      </c>
      <c r="B325" s="17">
        <v>327.49099999999999</v>
      </c>
    </row>
    <row r="326" spans="1:3" x14ac:dyDescent="0.3">
      <c r="A326" s="3">
        <v>45200</v>
      </c>
      <c r="B326" s="17">
        <v>327.70800000000003</v>
      </c>
    </row>
    <row r="327" spans="1:3" x14ac:dyDescent="0.3">
      <c r="A327" s="3">
        <v>45231</v>
      </c>
      <c r="B327" s="17">
        <v>326.29899999999998</v>
      </c>
    </row>
    <row r="328" spans="1:3" x14ac:dyDescent="0.3">
      <c r="A328" s="3">
        <v>45261</v>
      </c>
      <c r="B328" s="17">
        <v>325.93200000000002</v>
      </c>
    </row>
    <row r="329" spans="1:3" x14ac:dyDescent="0.3">
      <c r="A329" s="3">
        <v>45292</v>
      </c>
      <c r="B329" s="17">
        <v>328.053</v>
      </c>
    </row>
    <row r="330" spans="1:3" x14ac:dyDescent="0.3">
      <c r="A330" s="3">
        <v>45323</v>
      </c>
      <c r="B330" s="17">
        <v>329.339</v>
      </c>
    </row>
    <row r="331" spans="1:3" x14ac:dyDescent="0.3">
      <c r="A331" s="3">
        <v>45352</v>
      </c>
      <c r="B331" s="17">
        <v>332.202</v>
      </c>
    </row>
    <row r="332" spans="1:3" x14ac:dyDescent="0.3">
      <c r="A332" s="3">
        <v>45383</v>
      </c>
      <c r="B332" s="17">
        <v>334.05</v>
      </c>
    </row>
    <row r="333" spans="1:3" x14ac:dyDescent="0.3">
      <c r="A333" s="3">
        <v>45413</v>
      </c>
      <c r="B333" s="17">
        <v>334.29199999999997</v>
      </c>
    </row>
    <row r="334" spans="1:3" x14ac:dyDescent="0.3">
      <c r="A334" s="3">
        <v>45444</v>
      </c>
      <c r="B334" s="17">
        <v>333.66199999999998</v>
      </c>
    </row>
    <row r="335" spans="1:3" x14ac:dyDescent="0.3">
      <c r="A335" s="3">
        <v>45474</v>
      </c>
      <c r="B335" s="17">
        <v>333.17399999999998</v>
      </c>
    </row>
    <row r="336" spans="1:3" x14ac:dyDescent="0.3">
      <c r="A336" s="3">
        <v>45505</v>
      </c>
      <c r="B336" s="17">
        <v>333.44200000000001</v>
      </c>
      <c r="C336" s="26">
        <f>AVERAGE(B325:B336)/AVERAGE(B313:B324)-1</f>
        <v>3.2318692841219132E-2</v>
      </c>
    </row>
    <row r="337" spans="1:3" x14ac:dyDescent="0.3">
      <c r="A337" s="3">
        <v>45536</v>
      </c>
      <c r="B337" s="25">
        <v>334.26499999999999</v>
      </c>
    </row>
    <row r="338" spans="1:3" x14ac:dyDescent="0.3">
      <c r="A338" s="3">
        <v>45566</v>
      </c>
      <c r="B338" s="25">
        <v>334.55799999999999</v>
      </c>
    </row>
    <row r="339" spans="1:3" x14ac:dyDescent="0.3">
      <c r="A339" s="3">
        <v>45597</v>
      </c>
      <c r="B339" s="25">
        <v>334.21800000000002</v>
      </c>
    </row>
    <row r="340" spans="1:3" x14ac:dyDescent="0.3">
      <c r="A340" s="3">
        <v>45627</v>
      </c>
      <c r="B340" s="25">
        <v>334.084</v>
      </c>
    </row>
    <row r="341" spans="1:3" x14ac:dyDescent="0.3">
      <c r="A341" s="3">
        <v>45658</v>
      </c>
      <c r="B341" s="25">
        <v>335.98899999999998</v>
      </c>
    </row>
    <row r="342" spans="1:3" x14ac:dyDescent="0.3">
      <c r="A342" s="3">
        <v>45689</v>
      </c>
      <c r="B342" s="25">
        <v>337.86799999999999</v>
      </c>
    </row>
    <row r="343" spans="1:3" x14ac:dyDescent="0.3">
      <c r="A343" s="3">
        <v>45717</v>
      </c>
      <c r="B343" s="25">
        <v>339.62700000000001</v>
      </c>
    </row>
    <row r="344" spans="1:3" x14ac:dyDescent="0.3">
      <c r="A344" s="3">
        <v>45748</v>
      </c>
      <c r="B344" s="25">
        <v>341.15899999999999</v>
      </c>
    </row>
    <row r="345" spans="1:3" x14ac:dyDescent="0.3">
      <c r="A345" s="3">
        <v>45778</v>
      </c>
      <c r="B345" s="25">
        <v>342.34300000000002</v>
      </c>
    </row>
    <row r="346" spans="1:3" x14ac:dyDescent="0.3">
      <c r="A346" s="3">
        <v>45809</v>
      </c>
      <c r="B346" s="25">
        <v>342.613</v>
      </c>
    </row>
    <row r="347" spans="1:3" x14ac:dyDescent="0.3">
      <c r="A347" s="3">
        <v>45839</v>
      </c>
      <c r="B347" s="25">
        <v>343.23399999999998</v>
      </c>
    </row>
    <row r="348" spans="1:3" x14ac:dyDescent="0.3">
      <c r="A348" s="3">
        <v>45870</v>
      </c>
      <c r="B348" s="25">
        <v>344.096</v>
      </c>
      <c r="C348" s="23">
        <f>AVERAGE(B337:B348)/AVERAGE(B325:B336)-1</f>
        <v>2.4815641545231859E-2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5"/>
  <sheetViews>
    <sheetView zoomScale="83" workbookViewId="0">
      <pane xSplit="2" ySplit="3" topLeftCell="C23" activePane="bottomRight" state="frozen"/>
      <selection pane="topRight" activeCell="B3" sqref="B3"/>
      <selection pane="bottomLeft" activeCell="B3" sqref="B3"/>
      <selection pane="bottomRight"/>
    </sheetView>
  </sheetViews>
  <sheetFormatPr defaultRowHeight="14.4" x14ac:dyDescent="0.3"/>
  <cols>
    <col min="1" max="1" width="6.88671875" customWidth="1"/>
    <col min="2" max="2" width="22.5546875" customWidth="1"/>
    <col min="3" max="3" width="11.44140625" style="5" bestFit="1" customWidth="1"/>
    <col min="4" max="4" width="15" bestFit="1" customWidth="1"/>
    <col min="5" max="5" width="26.33203125" customWidth="1"/>
    <col min="6" max="6" width="9.44140625" customWidth="1"/>
  </cols>
  <sheetData>
    <row r="1" spans="1:19" ht="21" x14ac:dyDescent="0.4">
      <c r="A1" s="21" t="s">
        <v>37</v>
      </c>
      <c r="B1" s="20"/>
      <c r="C1" s="19"/>
      <c r="D1" s="18"/>
      <c r="E1" s="18"/>
    </row>
    <row r="3" spans="1:19" ht="15.6" x14ac:dyDescent="0.3">
      <c r="B3" s="6" t="s">
        <v>20</v>
      </c>
      <c r="C3" s="7" t="s">
        <v>21</v>
      </c>
      <c r="D3" s="8" t="s">
        <v>22</v>
      </c>
      <c r="E3" s="6" t="s">
        <v>23</v>
      </c>
      <c r="Q3" s="6"/>
      <c r="R3" s="7"/>
      <c r="S3" s="8"/>
    </row>
    <row r="4" spans="1:19" ht="15.6" x14ac:dyDescent="0.3">
      <c r="A4">
        <v>2000</v>
      </c>
      <c r="B4" s="24">
        <v>2000</v>
      </c>
      <c r="C4" s="9">
        <v>2.3455027534162953E-2</v>
      </c>
      <c r="D4" s="9">
        <v>7.0000000000000007E-2</v>
      </c>
      <c r="E4" s="10">
        <f t="shared" ref="E4:E27" si="0">C4+D4</f>
        <v>9.345502753416296E-2</v>
      </c>
      <c r="G4" s="10"/>
    </row>
    <row r="5" spans="1:19" ht="15.6" x14ac:dyDescent="0.3">
      <c r="B5" s="24">
        <v>2001</v>
      </c>
      <c r="C5" s="9">
        <v>3.17357512953369E-2</v>
      </c>
      <c r="D5" s="9">
        <v>7.0000000000000007E-2</v>
      </c>
      <c r="E5" s="10">
        <f t="shared" si="0"/>
        <v>0.10173575129533691</v>
      </c>
    </row>
    <row r="6" spans="1:19" ht="15.6" x14ac:dyDescent="0.3">
      <c r="B6" s="24">
        <v>2002</v>
      </c>
      <c r="C6" s="9">
        <v>3.9837751702158419E-2</v>
      </c>
      <c r="D6" s="9">
        <v>7.0000000000000007E-2</v>
      </c>
      <c r="E6" s="10">
        <f t="shared" si="0"/>
        <v>0.10983775170215843</v>
      </c>
    </row>
    <row r="7" spans="1:19" ht="15.6" x14ac:dyDescent="0.3">
      <c r="B7" s="24">
        <v>2003</v>
      </c>
      <c r="C7" s="9">
        <v>2.2986904430203348E-2</v>
      </c>
      <c r="D7" s="9">
        <v>7.0000000000000007E-2</v>
      </c>
      <c r="E7" s="10">
        <f t="shared" si="0"/>
        <v>9.2986904430203354E-2</v>
      </c>
    </row>
    <row r="8" spans="1:19" ht="15.6" x14ac:dyDescent="0.3">
      <c r="B8" s="24">
        <v>2004</v>
      </c>
      <c r="C8" s="9">
        <v>2.1290117572290823E-2</v>
      </c>
      <c r="D8" s="9">
        <v>7.0000000000000007E-2</v>
      </c>
      <c r="E8" s="10">
        <f t="shared" si="0"/>
        <v>9.129011757229083E-2</v>
      </c>
    </row>
    <row r="9" spans="1:19" ht="15.6" x14ac:dyDescent="0.3">
      <c r="A9">
        <v>2005</v>
      </c>
      <c r="B9" s="24">
        <v>2005</v>
      </c>
      <c r="C9" s="9">
        <v>1.9246155213796801E-2</v>
      </c>
      <c r="D9" s="9">
        <v>7.0000000000000007E-2</v>
      </c>
      <c r="E9" s="10">
        <f t="shared" si="0"/>
        <v>8.9246155213796807E-2</v>
      </c>
    </row>
    <row r="10" spans="1:19" ht="15.6" x14ac:dyDescent="0.3">
      <c r="B10" s="24">
        <v>2006</v>
      </c>
      <c r="C10" s="9">
        <v>2.8738389080284144E-2</v>
      </c>
      <c r="D10" s="9">
        <v>7.0000000000000007E-2</v>
      </c>
      <c r="E10" s="10">
        <f t="shared" si="0"/>
        <v>9.873838908028415E-2</v>
      </c>
    </row>
    <row r="11" spans="1:19" ht="15.6" x14ac:dyDescent="0.3">
      <c r="B11" s="24">
        <v>2007</v>
      </c>
      <c r="C11" s="9">
        <v>3.7176769817719446E-2</v>
      </c>
      <c r="D11" s="9">
        <v>7.0000000000000007E-2</v>
      </c>
      <c r="E11" s="10">
        <f t="shared" si="0"/>
        <v>0.10717676981771945</v>
      </c>
    </row>
    <row r="12" spans="1:19" ht="15.6" x14ac:dyDescent="0.3">
      <c r="B12" s="24">
        <v>2008</v>
      </c>
      <c r="C12" s="9">
        <v>2.9014591081865326E-2</v>
      </c>
      <c r="D12" s="9">
        <v>7.0000000000000007E-2</v>
      </c>
      <c r="E12" s="10">
        <f t="shared" si="0"/>
        <v>9.9014591081865333E-2</v>
      </c>
    </row>
    <row r="13" spans="1:19" ht="15.6" x14ac:dyDescent="0.3">
      <c r="B13" s="24">
        <v>2009</v>
      </c>
      <c r="C13" s="9">
        <v>3.9548554428861626E-2</v>
      </c>
      <c r="D13" s="9">
        <v>7.0000000000000007E-2</v>
      </c>
      <c r="E13" s="10">
        <f t="shared" si="0"/>
        <v>0.10954855442886163</v>
      </c>
    </row>
    <row r="14" spans="1:19" ht="15.6" x14ac:dyDescent="0.3">
      <c r="A14">
        <v>2010</v>
      </c>
      <c r="B14" s="24">
        <v>2010</v>
      </c>
      <c r="C14" s="9">
        <v>1.4473145781028762E-3</v>
      </c>
      <c r="D14" s="9">
        <v>7.0000000000000007E-2</v>
      </c>
      <c r="E14" s="10">
        <f t="shared" si="0"/>
        <v>7.1447314578102883E-2</v>
      </c>
    </row>
    <row r="15" spans="1:19" ht="15.6" x14ac:dyDescent="0.3">
      <c r="B15" s="24">
        <v>2011</v>
      </c>
      <c r="C15" s="9">
        <v>1.0043307088116293E-2</v>
      </c>
      <c r="D15" s="9">
        <v>7.0000000000000007E-2</v>
      </c>
      <c r="E15" s="10">
        <f t="shared" si="0"/>
        <v>8.00433070881163E-2</v>
      </c>
    </row>
    <row r="16" spans="1:19" ht="15.6" x14ac:dyDescent="0.3">
      <c r="B16" s="24">
        <v>2012</v>
      </c>
      <c r="C16" s="9">
        <v>2.0421753942492904E-2</v>
      </c>
      <c r="D16" s="9">
        <v>7.0000000000000007E-2</v>
      </c>
      <c r="E16" s="10">
        <f t="shared" si="0"/>
        <v>9.0421753942492911E-2</v>
      </c>
    </row>
    <row r="17" spans="1:6" ht="15.6" x14ac:dyDescent="0.3">
      <c r="B17" s="24">
        <v>2013</v>
      </c>
      <c r="C17" s="9">
        <v>2.5177710973826262E-2</v>
      </c>
      <c r="D17" s="9">
        <v>7.0000000000000007E-2</v>
      </c>
      <c r="E17" s="10">
        <f t="shared" si="0"/>
        <v>9.5177710973826268E-2</v>
      </c>
    </row>
    <row r="18" spans="1:6" ht="15.6" x14ac:dyDescent="0.3">
      <c r="B18" s="24">
        <v>2014</v>
      </c>
      <c r="C18" s="9">
        <v>1.7448210892186955E-2</v>
      </c>
      <c r="D18" s="9">
        <v>7.0000000000000007E-2</v>
      </c>
      <c r="E18" s="10">
        <f t="shared" si="0"/>
        <v>8.7448210892186962E-2</v>
      </c>
    </row>
    <row r="19" spans="1:6" ht="15.6" x14ac:dyDescent="0.3">
      <c r="A19">
        <v>2015</v>
      </c>
      <c r="B19" s="24">
        <v>2015</v>
      </c>
      <c r="C19" s="9">
        <v>1.7147217219259936E-2</v>
      </c>
      <c r="D19" s="9">
        <v>7.0000000000000007E-2</v>
      </c>
      <c r="E19" s="10">
        <f t="shared" si="0"/>
        <v>8.7147217219259943E-2</v>
      </c>
    </row>
    <row r="20" spans="1:6" ht="15.6" x14ac:dyDescent="0.3">
      <c r="B20" s="24">
        <v>2016</v>
      </c>
      <c r="C20" s="9">
        <v>1.2974810299181128E-2</v>
      </c>
      <c r="D20" s="9">
        <v>7.0000000000000007E-2</v>
      </c>
      <c r="E20" s="10">
        <f t="shared" si="0"/>
        <v>8.2974810299181134E-2</v>
      </c>
    </row>
    <row r="21" spans="1:6" ht="15.6" x14ac:dyDescent="0.3">
      <c r="B21" s="24">
        <v>2017</v>
      </c>
      <c r="C21" s="9">
        <v>1.6144504196806242E-2</v>
      </c>
      <c r="D21" s="9">
        <v>7.0000000000000007E-2</v>
      </c>
      <c r="E21" s="10">
        <f t="shared" si="0"/>
        <v>8.6144504196806249E-2</v>
      </c>
    </row>
    <row r="22" spans="1:6" ht="15.6" x14ac:dyDescent="0.3">
      <c r="B22" s="24">
        <v>2018</v>
      </c>
      <c r="C22" s="9">
        <v>2.596612851342206E-2</v>
      </c>
      <c r="D22" s="9">
        <v>7.0000000000000007E-2</v>
      </c>
      <c r="E22" s="10">
        <f t="shared" si="0"/>
        <v>9.5966128513422067E-2</v>
      </c>
    </row>
    <row r="23" spans="1:6" ht="15.6" x14ac:dyDescent="0.3">
      <c r="B23" s="24">
        <v>2019</v>
      </c>
      <c r="C23" s="9">
        <v>3.2522619108583228E-2</v>
      </c>
      <c r="D23" s="9">
        <v>7.0000000000000007E-2</v>
      </c>
      <c r="E23" s="10">
        <f t="shared" si="0"/>
        <v>0.10252261910858324</v>
      </c>
    </row>
    <row r="24" spans="1:6" ht="15.6" x14ac:dyDescent="0.3">
      <c r="A24">
        <v>2020</v>
      </c>
      <c r="B24" s="24">
        <v>2020</v>
      </c>
      <c r="C24" s="9">
        <v>2.8745424682571574E-2</v>
      </c>
      <c r="D24" s="9">
        <v>7.0000000000000007E-2</v>
      </c>
      <c r="E24" s="10">
        <f t="shared" si="0"/>
        <v>9.8745424682571581E-2</v>
      </c>
    </row>
    <row r="25" spans="1:6" ht="15.6" x14ac:dyDescent="0.3">
      <c r="B25" s="24">
        <v>2021</v>
      </c>
      <c r="C25" s="11">
        <v>2.184335564107065E-2</v>
      </c>
      <c r="D25" s="9">
        <v>7.0000000000000007E-2</v>
      </c>
      <c r="E25" s="10">
        <f t="shared" si="0"/>
        <v>9.1843355641070656E-2</v>
      </c>
    </row>
    <row r="26" spans="1:6" ht="15.6" x14ac:dyDescent="0.3">
      <c r="B26" s="24">
        <v>2022</v>
      </c>
      <c r="C26" s="11">
        <v>2.9189514969157671E-2</v>
      </c>
      <c r="D26" s="9">
        <v>7.0000000000000007E-2</v>
      </c>
      <c r="E26" s="10">
        <f t="shared" si="0"/>
        <v>9.9189514969157677E-2</v>
      </c>
      <c r="F26" s="4"/>
    </row>
    <row r="27" spans="1:6" ht="15.6" x14ac:dyDescent="0.3">
      <c r="B27" s="24" t="s">
        <v>24</v>
      </c>
      <c r="C27" s="5">
        <f>'CPI Data'!G28</f>
        <v>7.6182068231223088E-2</v>
      </c>
      <c r="D27" s="9">
        <v>7.0000000000000007E-2</v>
      </c>
      <c r="E27" s="10">
        <f t="shared" si="0"/>
        <v>0.14618206823122309</v>
      </c>
      <c r="F27" s="10"/>
    </row>
    <row r="28" spans="1:6" ht="15.6" x14ac:dyDescent="0.3">
      <c r="B28" s="24" t="s">
        <v>25</v>
      </c>
      <c r="C28" s="11">
        <v>7.6182068231223088E-2</v>
      </c>
      <c r="D28" s="9">
        <v>7.0000000000000007E-2</v>
      </c>
      <c r="E28" s="10">
        <f>MIN(0.1,C28+D28)</f>
        <v>0.1</v>
      </c>
      <c r="F28" s="10"/>
    </row>
    <row r="29" spans="1:6" ht="15.6" x14ac:dyDescent="0.3">
      <c r="B29" s="24">
        <v>2024</v>
      </c>
      <c r="C29" s="11">
        <v>5.5722417665709623E-2</v>
      </c>
      <c r="D29" s="9">
        <v>7.0000000000000007E-2</v>
      </c>
      <c r="E29" s="10">
        <f>MIN(0.1,C29+D29)</f>
        <v>0.1</v>
      </c>
      <c r="F29" s="10"/>
    </row>
    <row r="30" spans="1:6" ht="15.6" customHeight="1" x14ac:dyDescent="0.3">
      <c r="A30">
        <v>2025</v>
      </c>
      <c r="B30" s="24">
        <v>2025</v>
      </c>
      <c r="C30" s="11">
        <v>3.2000000000000001E-2</v>
      </c>
      <c r="D30" s="9">
        <v>7.0000000000000007E-2</v>
      </c>
      <c r="E30" s="10">
        <f>MIN(0.1,C30+D30)</f>
        <v>0.1</v>
      </c>
    </row>
    <row r="31" spans="1:6" ht="15.6" customHeight="1" x14ac:dyDescent="0.3">
      <c r="B31" s="24" t="s">
        <v>38</v>
      </c>
      <c r="C31" s="11">
        <f>'CPI Data'!C348</f>
        <v>2.4815641545231859E-2</v>
      </c>
      <c r="D31" s="9">
        <v>7.0000000000000007E-2</v>
      </c>
      <c r="E31" s="28">
        <f>MIN(0.1,C31+D31)</f>
        <v>9.4815641545231866E-2</v>
      </c>
      <c r="F31" s="28">
        <v>0.06</v>
      </c>
    </row>
    <row r="32" spans="1:6" ht="15.6" customHeight="1" x14ac:dyDescent="0.3">
      <c r="B32" s="24"/>
      <c r="C32" s="11"/>
      <c r="D32" s="9"/>
    </row>
    <row r="33" spans="1:5" s="22" customFormat="1" ht="45" customHeight="1" x14ac:dyDescent="0.3">
      <c r="A33" s="45" t="s">
        <v>26</v>
      </c>
      <c r="B33" s="45"/>
      <c r="C33" s="45"/>
      <c r="D33" s="45"/>
      <c r="E33" s="45"/>
    </row>
    <row r="34" spans="1:5" s="22" customFormat="1" ht="91.2" customHeight="1" x14ac:dyDescent="0.3">
      <c r="A34" s="45" t="s">
        <v>45</v>
      </c>
      <c r="B34" s="45"/>
      <c r="C34" s="45"/>
      <c r="D34" s="45"/>
      <c r="E34" s="45"/>
    </row>
    <row r="35" spans="1:5" s="22" customFormat="1" ht="73.8" customHeight="1" x14ac:dyDescent="0.3">
      <c r="A35" s="45" t="s">
        <v>27</v>
      </c>
      <c r="B35" s="45"/>
      <c r="C35" s="45"/>
      <c r="D35" s="45"/>
      <c r="E35" s="45"/>
    </row>
  </sheetData>
  <mergeCells count="3">
    <mergeCell ref="A35:E35"/>
    <mergeCell ref="A33:E33"/>
    <mergeCell ref="A34:E3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D49D6-EE0A-45FE-BC48-C6DF851C1806}">
  <dimension ref="C3:N34"/>
  <sheetViews>
    <sheetView tabSelected="1" zoomScale="60" zoomScaleNormal="90" workbookViewId="0">
      <selection activeCell="C3" sqref="C3:J3"/>
    </sheetView>
  </sheetViews>
  <sheetFormatPr defaultRowHeight="14.4" x14ac:dyDescent="0.3"/>
  <cols>
    <col min="3" max="3" width="18.109375" customWidth="1"/>
    <col min="4" max="4" width="13.109375" customWidth="1"/>
    <col min="5" max="5" width="26.44140625" customWidth="1"/>
    <col min="6" max="7" width="9.109375" customWidth="1"/>
    <col min="8" max="8" width="18.5546875" customWidth="1"/>
    <col min="11" max="11" width="34.88671875" customWidth="1"/>
    <col min="12" max="12" width="34.33203125" customWidth="1"/>
    <col min="14" max="14" width="9.109375" customWidth="1"/>
  </cols>
  <sheetData>
    <row r="3" spans="3:14" ht="31.2" x14ac:dyDescent="0.6">
      <c r="C3" s="63" t="s">
        <v>41</v>
      </c>
      <c r="D3" s="63"/>
      <c r="E3" s="63"/>
      <c r="F3" s="63"/>
      <c r="G3" s="63"/>
      <c r="H3" s="63"/>
      <c r="I3" s="63"/>
      <c r="J3" s="63"/>
    </row>
    <row r="5" spans="3:14" ht="15" thickBot="1" x14ac:dyDescent="0.35"/>
    <row r="6" spans="3:14" ht="25.8" x14ac:dyDescent="0.5">
      <c r="C6" s="68" t="s">
        <v>20</v>
      </c>
      <c r="D6" s="70" t="s">
        <v>28</v>
      </c>
      <c r="E6" s="40" t="s">
        <v>39</v>
      </c>
      <c r="F6" s="39"/>
    </row>
    <row r="7" spans="3:14" ht="63" customHeight="1" x14ac:dyDescent="0.3">
      <c r="C7" s="69"/>
      <c r="D7" s="71"/>
      <c r="E7" s="38" t="s">
        <v>40</v>
      </c>
    </row>
    <row r="8" spans="3:14" ht="18" x14ac:dyDescent="0.3">
      <c r="C8" s="29">
        <v>2023</v>
      </c>
      <c r="D8" s="31">
        <v>45170</v>
      </c>
      <c r="E8" s="33">
        <v>327.49099999999999</v>
      </c>
    </row>
    <row r="9" spans="3:14" ht="18" x14ac:dyDescent="0.3">
      <c r="C9" s="29">
        <v>2023</v>
      </c>
      <c r="D9" s="31">
        <v>45200</v>
      </c>
      <c r="E9" s="33">
        <v>327.70800000000003</v>
      </c>
    </row>
    <row r="10" spans="3:14" ht="18" x14ac:dyDescent="0.3">
      <c r="C10" s="29">
        <v>2023</v>
      </c>
      <c r="D10" s="31">
        <v>45231</v>
      </c>
      <c r="E10" s="33">
        <v>326.29899999999998</v>
      </c>
    </row>
    <row r="11" spans="3:14" ht="18.600000000000001" thickBot="1" x14ac:dyDescent="0.35">
      <c r="C11" s="29">
        <v>2023</v>
      </c>
      <c r="D11" s="31">
        <v>45261</v>
      </c>
      <c r="E11" s="33">
        <v>325.93200000000002</v>
      </c>
    </row>
    <row r="12" spans="3:14" ht="18" x14ac:dyDescent="0.3">
      <c r="C12" s="29">
        <v>2024</v>
      </c>
      <c r="D12" s="31">
        <v>45292</v>
      </c>
      <c r="E12" s="33">
        <v>328.053</v>
      </c>
      <c r="F12" s="64" t="s">
        <v>29</v>
      </c>
      <c r="G12" s="64"/>
      <c r="H12" s="65"/>
    </row>
    <row r="13" spans="3:14" ht="18" x14ac:dyDescent="0.3">
      <c r="C13" s="29">
        <v>2024</v>
      </c>
      <c r="D13" s="31">
        <v>45323</v>
      </c>
      <c r="E13" s="33">
        <v>329.339</v>
      </c>
      <c r="F13" s="66"/>
      <c r="G13" s="66"/>
      <c r="H13" s="67"/>
    </row>
    <row r="14" spans="3:14" ht="18" x14ac:dyDescent="0.3">
      <c r="C14" s="29">
        <v>2024</v>
      </c>
      <c r="D14" s="31">
        <v>45352</v>
      </c>
      <c r="E14" s="33">
        <v>332.202</v>
      </c>
      <c r="F14" s="72"/>
      <c r="G14" s="72"/>
      <c r="H14" s="74"/>
    </row>
    <row r="15" spans="3:14" ht="18.600000000000001" thickBot="1" x14ac:dyDescent="0.35">
      <c r="C15" s="29">
        <v>2024</v>
      </c>
      <c r="D15" s="31">
        <v>45383</v>
      </c>
      <c r="E15" s="33">
        <v>334.05</v>
      </c>
      <c r="F15" s="73"/>
      <c r="G15" s="73"/>
      <c r="H15" s="75"/>
    </row>
    <row r="16" spans="3:14" ht="18" x14ac:dyDescent="0.3">
      <c r="C16" s="29">
        <v>2024</v>
      </c>
      <c r="D16" s="31">
        <v>45413</v>
      </c>
      <c r="E16" s="33">
        <v>334.29199999999997</v>
      </c>
      <c r="I16" s="46"/>
      <c r="J16" s="47"/>
      <c r="K16" s="47"/>
      <c r="L16" s="47"/>
      <c r="M16" s="47"/>
      <c r="N16" s="48"/>
    </row>
    <row r="17" spans="3:14" ht="18" x14ac:dyDescent="0.3">
      <c r="C17" s="29">
        <v>2024</v>
      </c>
      <c r="D17" s="31">
        <v>45444</v>
      </c>
      <c r="E17" s="33">
        <v>333.66199999999998</v>
      </c>
      <c r="I17" s="49"/>
      <c r="J17" s="50"/>
      <c r="K17" s="50"/>
      <c r="L17" s="50"/>
      <c r="M17" s="50"/>
      <c r="N17" s="51"/>
    </row>
    <row r="18" spans="3:14" ht="18" x14ac:dyDescent="0.3">
      <c r="C18" s="29">
        <v>2024</v>
      </c>
      <c r="D18" s="31">
        <v>45474</v>
      </c>
      <c r="E18" s="33">
        <v>333.17399999999998</v>
      </c>
      <c r="I18" s="49"/>
      <c r="J18" s="50"/>
      <c r="K18" s="50"/>
      <c r="L18" s="50"/>
      <c r="M18" s="50"/>
      <c r="N18" s="51"/>
    </row>
    <row r="19" spans="3:14" ht="18" x14ac:dyDescent="0.3">
      <c r="C19" s="29">
        <v>2024</v>
      </c>
      <c r="D19" s="31">
        <v>45505</v>
      </c>
      <c r="E19" s="33">
        <v>333.44200000000001</v>
      </c>
      <c r="I19" s="49"/>
      <c r="J19" s="50"/>
      <c r="K19" s="50"/>
      <c r="L19" s="50"/>
      <c r="M19" s="50"/>
      <c r="N19" s="51"/>
    </row>
    <row r="20" spans="3:14" ht="18" x14ac:dyDescent="0.3">
      <c r="C20" s="29">
        <v>2024</v>
      </c>
      <c r="D20" s="31">
        <v>45536</v>
      </c>
      <c r="E20" s="34">
        <v>334.26499999999999</v>
      </c>
      <c r="I20" s="49"/>
      <c r="J20" s="50"/>
      <c r="K20" s="50"/>
      <c r="L20" s="50"/>
      <c r="M20" s="50"/>
      <c r="N20" s="51"/>
    </row>
    <row r="21" spans="3:14" ht="18" x14ac:dyDescent="0.3">
      <c r="C21" s="29">
        <v>2024</v>
      </c>
      <c r="D21" s="31">
        <v>45566</v>
      </c>
      <c r="E21" s="34">
        <v>334.55799999999999</v>
      </c>
      <c r="I21" s="49"/>
      <c r="J21" s="50"/>
      <c r="K21" s="50"/>
      <c r="L21" s="50"/>
      <c r="M21" s="50"/>
      <c r="N21" s="51"/>
    </row>
    <row r="22" spans="3:14" ht="18" x14ac:dyDescent="0.3">
      <c r="C22" s="29">
        <v>2024</v>
      </c>
      <c r="D22" s="31">
        <v>45597</v>
      </c>
      <c r="E22" s="34">
        <v>334.21800000000002</v>
      </c>
      <c r="I22" s="49"/>
      <c r="J22" s="50"/>
      <c r="K22" s="50"/>
      <c r="L22" s="50"/>
      <c r="M22" s="50"/>
      <c r="N22" s="51"/>
    </row>
    <row r="23" spans="3:14" ht="18.600000000000001" thickBot="1" x14ac:dyDescent="0.35">
      <c r="C23" s="29">
        <v>2024</v>
      </c>
      <c r="D23" s="31">
        <v>45627</v>
      </c>
      <c r="E23" s="34">
        <v>334.084</v>
      </c>
      <c r="I23" s="52"/>
      <c r="J23" s="53"/>
      <c r="K23" s="53"/>
      <c r="L23" s="53"/>
      <c r="M23" s="53"/>
      <c r="N23" s="54"/>
    </row>
    <row r="24" spans="3:14" ht="18" x14ac:dyDescent="0.3">
      <c r="C24" s="29">
        <v>2025</v>
      </c>
      <c r="D24" s="31">
        <v>45658</v>
      </c>
      <c r="E24" s="34">
        <v>335.98899999999998</v>
      </c>
      <c r="F24" s="55" t="s">
        <v>30</v>
      </c>
      <c r="G24" s="55"/>
      <c r="H24" s="56"/>
    </row>
    <row r="25" spans="3:14" ht="18" x14ac:dyDescent="0.3">
      <c r="C25" s="29">
        <v>2025</v>
      </c>
      <c r="D25" s="31">
        <v>45689</v>
      </c>
      <c r="E25" s="34">
        <v>337.86799999999999</v>
      </c>
      <c r="F25" s="57"/>
      <c r="G25" s="57"/>
      <c r="H25" s="58"/>
    </row>
    <row r="26" spans="3:14" ht="18" x14ac:dyDescent="0.3">
      <c r="C26" s="29">
        <v>2025</v>
      </c>
      <c r="D26" s="31">
        <v>45717</v>
      </c>
      <c r="E26" s="34">
        <v>339.62700000000001</v>
      </c>
      <c r="F26" s="59"/>
      <c r="G26" s="59"/>
      <c r="H26" s="60"/>
    </row>
    <row r="27" spans="3:14" ht="18.600000000000001" thickBot="1" x14ac:dyDescent="0.35">
      <c r="C27" s="29">
        <v>2025</v>
      </c>
      <c r="D27" s="31">
        <v>45748</v>
      </c>
      <c r="E27" s="34">
        <v>341.15899999999999</v>
      </c>
      <c r="F27" s="61"/>
      <c r="G27" s="61"/>
      <c r="H27" s="62"/>
    </row>
    <row r="28" spans="3:14" ht="18" x14ac:dyDescent="0.3">
      <c r="C28" s="29">
        <v>2025</v>
      </c>
      <c r="D28" s="31">
        <v>45778</v>
      </c>
      <c r="E28" s="34">
        <v>342.34300000000002</v>
      </c>
    </row>
    <row r="29" spans="3:14" ht="18" x14ac:dyDescent="0.3">
      <c r="C29" s="29">
        <v>2025</v>
      </c>
      <c r="D29" s="31">
        <v>45809</v>
      </c>
      <c r="E29" s="34">
        <v>342.613</v>
      </c>
    </row>
    <row r="30" spans="3:14" ht="18" x14ac:dyDescent="0.3">
      <c r="C30" s="29">
        <v>2025</v>
      </c>
      <c r="D30" s="31">
        <v>45839</v>
      </c>
      <c r="E30" s="34">
        <v>343.23399999999998</v>
      </c>
    </row>
    <row r="31" spans="3:14" ht="18.600000000000001" thickBot="1" x14ac:dyDescent="0.35">
      <c r="C31" s="30">
        <v>2025</v>
      </c>
      <c r="D31" s="32">
        <v>45870</v>
      </c>
      <c r="E31" s="35">
        <v>344.096</v>
      </c>
    </row>
    <row r="33" spans="7:7" x14ac:dyDescent="0.3">
      <c r="G33" s="36"/>
    </row>
    <row r="34" spans="7:7" x14ac:dyDescent="0.3">
      <c r="G34" s="36"/>
    </row>
  </sheetData>
  <mergeCells count="9">
    <mergeCell ref="I16:N23"/>
    <mergeCell ref="F24:H25"/>
    <mergeCell ref="F26:H27"/>
    <mergeCell ref="C3:J3"/>
    <mergeCell ref="F12:H13"/>
    <mergeCell ref="C6:C7"/>
    <mergeCell ref="D6:D7"/>
    <mergeCell ref="F14:G15"/>
    <mergeCell ref="H14:H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osted_x0020_to xmlns="2f119d7b-84ae-485e-90b2-f8bb54fe4be9" xsi:nil="true"/>
    <PublishingExpirationDate xmlns="http://schemas.microsoft.com/sharepoint/v3" xsi:nil="true"/>
    <Subtopics xmlns="2f119d7b-84ae-485e-90b2-f8bb54fe4be9" xsi:nil="true"/>
    <Demographic xmlns="2f119d7b-84ae-485e-90b2-f8bb54fe4be9" xsi:nil="true"/>
    <PublishingStartDate xmlns="http://schemas.microsoft.com/sharepoint/v3" xsi:nil="true"/>
    <Topic_x0020_area xmlns="2f119d7b-84ae-485e-90b2-f8bb54fe4b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C7B12AE804049AF890919B65DCAA1" ma:contentTypeVersion="9" ma:contentTypeDescription="Create a new document." ma:contentTypeScope="" ma:versionID="4ea9a14a3a496b8d908ccdc5e188100c">
  <xsd:schema xmlns:xsd="http://www.w3.org/2001/XMLSchema" xmlns:xs="http://www.w3.org/2001/XMLSchema" xmlns:p="http://schemas.microsoft.com/office/2006/metadata/properties" xmlns:ns1="http://schemas.microsoft.com/sharepoint/v3" xmlns:ns2="2f119d7b-84ae-485e-90b2-f8bb54fe4be9" xmlns:ns3="c11a4dd1-9999-41de-ad6b-508521c3559d" targetNamespace="http://schemas.microsoft.com/office/2006/metadata/properties" ma:root="true" ma:fieldsID="59e3ea66ea2ee84ff8cf1250dfcbfdba" ns1:_="" ns2:_="" ns3:_="">
    <xsd:import namespace="http://schemas.microsoft.com/sharepoint/v3"/>
    <xsd:import namespace="2f119d7b-84ae-485e-90b2-f8bb54fe4be9"/>
    <xsd:import namespace="c11a4dd1-9999-41de-ad6b-508521c3559d"/>
    <xsd:element name="properties">
      <xsd:complexType>
        <xsd:sequence>
          <xsd:element name="documentManagement">
            <xsd:complexType>
              <xsd:all>
                <xsd:element ref="ns2:Topic_x0020_area" minOccurs="0"/>
                <xsd:element ref="ns2:Subtopics" minOccurs="0"/>
                <xsd:element ref="ns2:Demographic" minOccurs="0"/>
                <xsd:element ref="ns2:Posted_x0020_to"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119d7b-84ae-485e-90b2-f8bb54fe4be9" elementFormDefault="qualified">
    <xsd:import namespace="http://schemas.microsoft.com/office/2006/documentManagement/types"/>
    <xsd:import namespace="http://schemas.microsoft.com/office/infopath/2007/PartnerControls"/>
    <xsd:element name="Topic_x0020_area" ma:index="2" nillable="true" ma:displayName="Topic area" ma:format="Dropdown" ma:internalName="Topic_x0020_area">
      <xsd:simpleType>
        <xsd:restriction base="dms:Choice">
          <xsd:enumeration value="Economic forecast"/>
          <xsd:enumeration value="Revenue forecast"/>
          <xsd:enumeration value="Corrections forecast"/>
          <xsd:enumeration value="Youth forecast"/>
          <xsd:enumeration value="Demographic forecast"/>
          <xsd:enumeration value="Highway Cost Allocation"/>
        </xsd:restriction>
      </xsd:simpleType>
    </xsd:element>
    <xsd:element name="Subtopics" ma:index="3" nillable="true" ma:displayName="Sub-topic" ma:format="Dropdown" ma:internalName="Subtopics">
      <xsd:simpleType>
        <xsd:restriction base="dms:Choice">
          <xsd:enumeration value="Corrections"/>
          <xsd:enumeration value="Youth Authority"/>
        </xsd:restriction>
      </xsd:simpleType>
    </xsd:element>
    <xsd:element name="Demographic" ma:index="4" nillable="true" ma:displayName="Demographic" ma:format="Dropdown" ma:internalName="Demographic">
      <xsd:simpleType>
        <xsd:restriction base="dms:Choice">
          <xsd:enumeration value="Demographic Forecast"/>
          <xsd:enumeration value="Census Data"/>
        </xsd:restriction>
      </xsd:simpleType>
    </xsd:element>
    <xsd:element name="Posted_x0020_to" ma:index="5" nillable="true" ma:displayName="Posted to" ma:format="Dropdown" ma:internalName="Posted_x0020_to">
      <xsd:simpleType>
        <xsd:union memberTypes="dms:Text">
          <xsd:simpleType>
            <xsd:restriction base="dms:Choice">
              <xsd:enumeration value="Current"/>
              <xsd:enumeration value="Archiv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3981E2-5AB9-40EB-87C5-207E32B9698E}">
  <ds:schemaRefs>
    <ds:schemaRef ds:uri="http://schemas.openxmlformats.org/package/2006/metadata/core-properties"/>
    <ds:schemaRef ds:uri="c3f41b76-c789-4873-a146-768022af3836"/>
    <ds:schemaRef ds:uri="http://purl.org/dc/terms/"/>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82246C1-7BC7-4818-B376-55FCE6E88516}">
  <ds:schemaRefs>
    <ds:schemaRef ds:uri="http://schemas.microsoft.com/sharepoint/v3/contenttype/forms"/>
  </ds:schemaRefs>
</ds:datastoreItem>
</file>

<file path=customXml/itemProps3.xml><?xml version="1.0" encoding="utf-8"?>
<ds:datastoreItem xmlns:ds="http://schemas.openxmlformats.org/officeDocument/2006/customXml" ds:itemID="{4E7BA82C-2C65-4F6C-B559-0D2A595E9C2F}"/>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CPI Data</vt:lpstr>
      <vt:lpstr>Maximum Annual Increase</vt:lpstr>
      <vt:lpstr>2026 Calculation</vt:lpstr>
    </vt:vector>
  </TitlesOfParts>
  <Manager/>
  <Company>State of Oregon - DAS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LEHNER Joshua * COO</dc:creator>
  <cp:keywords/>
  <dc:description/>
  <cp:lastModifiedBy>MACIAS Jordan * DAS</cp:lastModifiedBy>
  <cp:revision/>
  <dcterms:created xsi:type="dcterms:W3CDTF">2019-02-28T20:29:54Z</dcterms:created>
  <dcterms:modified xsi:type="dcterms:W3CDTF">2025-10-02T01:59:46Z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2024-04-04T20:27:38Z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4093e79d-3e38-4e1d-a828-1f3d64f21c19</vt:lpwstr>
  </property>
  <property fmtid="{D5CDD505-2E9C-101B-9397-08002B2CF9AE}" pid="8" name="MSIP_Label_09b73270-2993-4076-be47-9c78f42a1e84_ContentBits">
    <vt:lpwstr>0</vt:lpwstr>
  </property>
  <property fmtid="{D5CDD505-2E9C-101B-9397-08002B2CF9AE}" pid="9" name="ContentTypeId">
    <vt:lpwstr>0x01010084FC7B12AE804049AF890919B65DCAA1</vt:lpwstr>
  </property>
</Properties>
</file>