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2955" windowWidth="11550" windowHeight="12240" activeTab="0"/>
  </bookViews>
  <sheets>
    <sheet name="Appendix 7" sheetId="1" r:id="rId1"/>
    <sheet name="Appendix 8" sheetId="2" r:id="rId2"/>
    <sheet name="Appendix 9" sheetId="3" r:id="rId3"/>
    <sheet name="Appendix 10" sheetId="4" r:id="rId4"/>
    <sheet name="Appendix 11" sheetId="5" r:id="rId5"/>
    <sheet name="Appendix 12" sheetId="6" r:id="rId6"/>
    <sheet name="Appendix 13" sheetId="7" r:id="rId7"/>
    <sheet name="Appendix 15" sheetId="8" r:id="rId8"/>
    <sheet name="Appendix 16" sheetId="9" r:id="rId9"/>
    <sheet name="Sheet1" sheetId="10" r:id="rId10"/>
  </sheets>
  <definedNames>
    <definedName name="_xlnm.Print_Area" localSheetId="7">'Appendix 15'!$A$1:$G$14</definedName>
    <definedName name="_xlnm.Print_Titles" localSheetId="3">'Appendix 10'!$2:$2</definedName>
    <definedName name="_xlnm.Print_Titles" localSheetId="4">'Appendix 11'!$1:$1</definedName>
    <definedName name="_xlnm.Print_Titles" localSheetId="5">'Appendix 12'!$1:$1</definedName>
    <definedName name="_xlnm.Print_Titles" localSheetId="0">'Appendix 7'!$1:$1</definedName>
    <definedName name="_xlnm.Print_Titles" localSheetId="1">'Appendix 8'!$1:$1</definedName>
    <definedName name="_xlnm.Print_Titles" localSheetId="2">'Appendix 9'!$1:$1</definedName>
  </definedNames>
  <calcPr fullCalcOnLoad="1"/>
</workbook>
</file>

<file path=xl/sharedStrings.xml><?xml version="1.0" encoding="utf-8"?>
<sst xmlns="http://schemas.openxmlformats.org/spreadsheetml/2006/main" count="1753" uniqueCount="875">
  <si>
    <t>Item</t>
  </si>
  <si>
    <t>Amount</t>
  </si>
  <si>
    <t>Cost</t>
  </si>
  <si>
    <t>Material Category</t>
  </si>
  <si>
    <t>Standard Reuse Rate</t>
  </si>
  <si>
    <t>Deconstruction Reuse Rate</t>
  </si>
  <si>
    <t>Design for Disassembly Reuse Rate</t>
  </si>
  <si>
    <t>Percent Obtainable from Salvage</t>
  </si>
  <si>
    <t>RS Means</t>
  </si>
  <si>
    <t>www.homedepot.com</t>
  </si>
  <si>
    <t>Estimate from various online retailers</t>
  </si>
  <si>
    <t>Cost data are in between current costs for Northwest Natural Gas and Cascade Natural Gas</t>
  </si>
  <si>
    <t>RS Means (class A shingles)</t>
  </si>
  <si>
    <t>Standard Waste Factor</t>
  </si>
  <si>
    <t>Detailed Cut List Waste Factor</t>
  </si>
  <si>
    <t>Pre-Mfg. Waste Factor</t>
  </si>
  <si>
    <t>Foundation Concrete</t>
  </si>
  <si>
    <t>Foundation Other Mtl.</t>
  </si>
  <si>
    <t>Floor Lumber</t>
  </si>
  <si>
    <t>Floor Engineered Wood</t>
  </si>
  <si>
    <t>Floor Hardware</t>
  </si>
  <si>
    <t>Wall Lumber</t>
  </si>
  <si>
    <t>Wall Engineered Wood</t>
  </si>
  <si>
    <t>Wall Hardware</t>
  </si>
  <si>
    <t>Drywall</t>
  </si>
  <si>
    <t>Insulation</t>
  </si>
  <si>
    <t>Other Roofing Mtl.</t>
  </si>
  <si>
    <t>Cement Siding Shingles</t>
  </si>
  <si>
    <t>Other Siding Mtl.</t>
  </si>
  <si>
    <t>Paints and Adhesives</t>
  </si>
  <si>
    <t>Electrical Wire</t>
  </si>
  <si>
    <t>Electrical Fixtures</t>
  </si>
  <si>
    <t>Doors (exterior)</t>
  </si>
  <si>
    <t>Windows</t>
  </si>
  <si>
    <t>Packaging</t>
  </si>
  <si>
    <t>Ceramic Tile</t>
  </si>
  <si>
    <t>Hardwood Flooring</t>
  </si>
  <si>
    <t>Miscellaneous</t>
  </si>
  <si>
    <t>Ducting</t>
  </si>
  <si>
    <t>Porch Lumber</t>
  </si>
  <si>
    <t>Glass Wool Insulation</t>
  </si>
  <si>
    <t>SIPs</t>
  </si>
  <si>
    <t>ICFs</t>
  </si>
  <si>
    <t>Stawbales</t>
  </si>
  <si>
    <t>Wood Beams</t>
  </si>
  <si>
    <t>Thermal Curtains</t>
  </si>
  <si>
    <t>Appliances</t>
  </si>
  <si>
    <t>Dishwasher</t>
  </si>
  <si>
    <t>Dryer (gas or electric)</t>
  </si>
  <si>
    <t>Microwave</t>
  </si>
  <si>
    <t>Gas Range</t>
  </si>
  <si>
    <t>Refrigerator</t>
  </si>
  <si>
    <t>Water Heater</t>
  </si>
  <si>
    <t>Kitchen Cabinets</t>
  </si>
  <si>
    <t>Medicine Cabinets</t>
  </si>
  <si>
    <t>Other Cabinets</t>
  </si>
  <si>
    <t>Countertops</t>
  </si>
  <si>
    <t>Doors (interior)</t>
  </si>
  <si>
    <t>Faucets</t>
  </si>
  <si>
    <t>Toilets</t>
  </si>
  <si>
    <t>Sinks</t>
  </si>
  <si>
    <t>Carpet</t>
  </si>
  <si>
    <t>Linoleum floors</t>
  </si>
  <si>
    <t>Tile floors</t>
  </si>
  <si>
    <t>Timber Frame</t>
  </si>
  <si>
    <t>Furnace</t>
  </si>
  <si>
    <t>Water Heater, tankless</t>
  </si>
  <si>
    <t>Mouldings</t>
  </si>
  <si>
    <t>Plumbing pipe</t>
  </si>
  <si>
    <t>Steel Roofing</t>
  </si>
  <si>
    <t>Roof Lumber</t>
  </si>
  <si>
    <t>Annual Replacement Rate</t>
  </si>
  <si>
    <t>Failure Rate</t>
  </si>
  <si>
    <t>Outside Water Damate Rate</t>
  </si>
  <si>
    <t>Inside Water Damage Rate</t>
  </si>
  <si>
    <t>Installation Failure Rate</t>
  </si>
  <si>
    <t>Remodeling Rate</t>
  </si>
  <si>
    <t>Foundation</t>
  </si>
  <si>
    <t>6 mil black poly-sheeting</t>
  </si>
  <si>
    <t>ft2-6mil</t>
  </si>
  <si>
    <t>HDPE</t>
  </si>
  <si>
    <t>#4 (1/2) reinforcing steel</t>
  </si>
  <si>
    <t>lf#4</t>
  </si>
  <si>
    <t>Steel</t>
  </si>
  <si>
    <t>1/2x10 J-style anchor bolts</t>
  </si>
  <si>
    <t>PieceHardware</t>
  </si>
  <si>
    <t>Slotted plate washers</t>
  </si>
  <si>
    <t>1/2" cut washer</t>
  </si>
  <si>
    <t xml:space="preserve">1/2" nut </t>
  </si>
  <si>
    <t>Plastic Foundation vents</t>
  </si>
  <si>
    <t>3x6 PT plate</t>
  </si>
  <si>
    <t>lf3x6pt</t>
  </si>
  <si>
    <t>Softwood</t>
  </si>
  <si>
    <t>Wood</t>
  </si>
  <si>
    <t>2500 PSI Concrete</t>
  </si>
  <si>
    <t>yd3</t>
  </si>
  <si>
    <t>Concrete</t>
  </si>
  <si>
    <t>Post Base CBQ66 (with screws)</t>
  </si>
  <si>
    <t>Post Base CBQ46 (with screws)</t>
  </si>
  <si>
    <t>3/4 minus gravel</t>
  </si>
  <si>
    <t>Gravel</t>
  </si>
  <si>
    <t>Sill Seal-50</t>
  </si>
  <si>
    <t>rlSillSeal</t>
  </si>
  <si>
    <t>Foamed PE</t>
  </si>
  <si>
    <t>Other Plastic</t>
  </si>
  <si>
    <t>4" sch 40 PVC  or polyethelene</t>
  </si>
  <si>
    <t>lfPVC4ft40mil</t>
  </si>
  <si>
    <t>Main Floor: Floor Package</t>
  </si>
  <si>
    <t>2x10 DF Joist</t>
  </si>
  <si>
    <t>lf2x10</t>
  </si>
  <si>
    <t>9-1/2" I-Joist</t>
  </si>
  <si>
    <t>lf-ijoist</t>
  </si>
  <si>
    <t>I-Joist</t>
  </si>
  <si>
    <t>Plywood/Fiberboard</t>
  </si>
  <si>
    <t>2x10 Rim</t>
  </si>
  <si>
    <t>3/4 T&amp;G OSB or Plywood</t>
  </si>
  <si>
    <t>sht3/4cdx</t>
  </si>
  <si>
    <t>Plywood</t>
  </si>
  <si>
    <t>4x8 DF Beam</t>
  </si>
  <si>
    <t>lf4x8</t>
  </si>
  <si>
    <t>Beam Pocket</t>
  </si>
  <si>
    <t>Cardboard</t>
  </si>
  <si>
    <t>1-1/8 T&amp;G OSB or Plywood</t>
  </si>
  <si>
    <t>sht1-1/8cdx</t>
  </si>
  <si>
    <t>4X4 #2 DF</t>
  </si>
  <si>
    <t>lf4x4</t>
  </si>
  <si>
    <t>4X6 #2 DF</t>
  </si>
  <si>
    <t>lf4x6</t>
  </si>
  <si>
    <t>OSB</t>
  </si>
  <si>
    <t>sht1/2cdx</t>
  </si>
  <si>
    <t>4x10 #2 DF</t>
  </si>
  <si>
    <t>lf4x10</t>
  </si>
  <si>
    <t>2-3/8 ring shank Gun nails</t>
  </si>
  <si>
    <t>bx50#</t>
  </si>
  <si>
    <t>Sub-Floor Adhesive</t>
  </si>
  <si>
    <t>tbs</t>
  </si>
  <si>
    <t>Adhesive</t>
  </si>
  <si>
    <t>Paint</t>
  </si>
  <si>
    <t>R-30 unfaced insulation</t>
  </si>
  <si>
    <t>Fiberglass</t>
  </si>
  <si>
    <t>Main Floor: Exterior Wall Package</t>
  </si>
  <si>
    <t>4x10 Select Structural</t>
  </si>
  <si>
    <t>6x6 DF Select Structural</t>
  </si>
  <si>
    <t>lf6x6</t>
  </si>
  <si>
    <t>4x6 DF #1</t>
  </si>
  <si>
    <t>HUC 410</t>
  </si>
  <si>
    <t>2x6 2&amp;btr plate</t>
  </si>
  <si>
    <t>lf2x6</t>
  </si>
  <si>
    <t>2x6x92-5/8 Studs</t>
  </si>
  <si>
    <t>2x4 2&amp;btr plates</t>
  </si>
  <si>
    <t>lf2x4</t>
  </si>
  <si>
    <t>2x4x92-5/8 studs</t>
  </si>
  <si>
    <t>4x10 2&amp;btr</t>
  </si>
  <si>
    <t>2x6 Trimmers</t>
  </si>
  <si>
    <t>2x4 Trimmers</t>
  </si>
  <si>
    <t>2x6 2&amp;btr window plates</t>
  </si>
  <si>
    <t>2x6 Cripples</t>
  </si>
  <si>
    <t>1/2 OSB</t>
  </si>
  <si>
    <t>3-1/4 vc gun nails</t>
  </si>
  <si>
    <t>8d VC Gun nails</t>
  </si>
  <si>
    <t>Main Floor: Interior Wall Package</t>
  </si>
  <si>
    <t>2x3 plates</t>
  </si>
  <si>
    <t>lf2x3</t>
  </si>
  <si>
    <t>2x3x92-5/8 studs</t>
  </si>
  <si>
    <t>2x3 Trimmers</t>
  </si>
  <si>
    <t>5/8 type X Exterior Drywall</t>
  </si>
  <si>
    <t>shtGypsumBoard5/8</t>
  </si>
  <si>
    <t>Gypsum Plasterboard</t>
  </si>
  <si>
    <t>2nd Floor: Floor Package</t>
  </si>
  <si>
    <t>6x10 Select Structural DF</t>
  </si>
  <si>
    <t>lf6x10</t>
  </si>
  <si>
    <t>HUC610</t>
  </si>
  <si>
    <t>6x14 Select Structural DF</t>
  </si>
  <si>
    <t>lf6x14</t>
  </si>
  <si>
    <t>Huc612</t>
  </si>
  <si>
    <t>4" Nails/Screws</t>
  </si>
  <si>
    <t>3x6 T&amp;G Decking</t>
  </si>
  <si>
    <t>lf3x6</t>
  </si>
  <si>
    <t>lf-rimjoist</t>
  </si>
  <si>
    <t>16" open Web Truss</t>
  </si>
  <si>
    <t>3/4 Edge Gold</t>
  </si>
  <si>
    <t>shtEdgeGold</t>
  </si>
  <si>
    <t>2x6 df (garage ceiling rafters)</t>
  </si>
  <si>
    <t>Lu26</t>
  </si>
  <si>
    <t>2nd Floor: Exterior Wall Package</t>
  </si>
  <si>
    <t>6x6 Select Structural DF</t>
  </si>
  <si>
    <t>HUC410</t>
  </si>
  <si>
    <t>2x4x92-5/8 Studs</t>
  </si>
  <si>
    <t>2nd Floor: Interior Wall Package</t>
  </si>
  <si>
    <t>2x3x92-5/8 Studs</t>
  </si>
  <si>
    <t>Hardware</t>
  </si>
  <si>
    <t>Dry Wall Clips</t>
  </si>
  <si>
    <t xml:space="preserve">HdU2 (nuts, bolts, washers (2eabolt) </t>
  </si>
  <si>
    <t>SSTB16</t>
  </si>
  <si>
    <t>5/8 nut &amp; washer</t>
  </si>
  <si>
    <t>Strongtie hanger screws</t>
  </si>
  <si>
    <t>Siding</t>
  </si>
  <si>
    <t>5/4x4 primed spf</t>
  </si>
  <si>
    <t>lf5/4x4</t>
  </si>
  <si>
    <t>1x3 primed spf</t>
  </si>
  <si>
    <t>lf1x2</t>
  </si>
  <si>
    <t>5/4x6 primed spf</t>
  </si>
  <si>
    <t>lf5/4x6</t>
  </si>
  <si>
    <t>lf5/4x8</t>
  </si>
  <si>
    <t>2x2 primed spf</t>
  </si>
  <si>
    <t>lf2x2</t>
  </si>
  <si>
    <t>2x8 primed spf</t>
  </si>
  <si>
    <t>lf2x8</t>
  </si>
  <si>
    <t>cement fiber siding-lap</t>
  </si>
  <si>
    <t>sfCementSiding1/4</t>
  </si>
  <si>
    <t>cement fiber siding panel</t>
  </si>
  <si>
    <t>Wood Siding</t>
  </si>
  <si>
    <t>sfcedarsiding</t>
  </si>
  <si>
    <t>Weather-resistive barrier</t>
  </si>
  <si>
    <t>sidewinder caulk</t>
  </si>
  <si>
    <t>1" metal z-flashing</t>
  </si>
  <si>
    <t>Porch</t>
  </si>
  <si>
    <t>4x12 #2</t>
  </si>
  <si>
    <t>lf4x12</t>
  </si>
  <si>
    <t>6x12 #2</t>
  </si>
  <si>
    <t>lf6x12</t>
  </si>
  <si>
    <t>6x6x10 std &amp; btr</t>
  </si>
  <si>
    <t xml:space="preserve">abu66 w/ anchor bolt </t>
  </si>
  <si>
    <t>epc66</t>
  </si>
  <si>
    <t>huc412</t>
  </si>
  <si>
    <t>porch soffit</t>
  </si>
  <si>
    <t>sqft1/2plywood</t>
  </si>
  <si>
    <t>Roof</t>
  </si>
  <si>
    <t>2x4 std &amp; btr (trusses estimate)</t>
  </si>
  <si>
    <t>1/2 cdx</t>
  </si>
  <si>
    <t>1/2 ACX or T1-11</t>
  </si>
  <si>
    <t>Fire Treated Ply 1/2</t>
  </si>
  <si>
    <t>2x8 spf</t>
  </si>
  <si>
    <t>N17 galv gun staples</t>
  </si>
  <si>
    <t>#15 felt</t>
  </si>
  <si>
    <t>sffelt</t>
  </si>
  <si>
    <t>LDPE</t>
  </si>
  <si>
    <t>Tyvek</t>
  </si>
  <si>
    <t>Asphalt Shingles</t>
  </si>
  <si>
    <t>sfshingle</t>
  </si>
  <si>
    <t>Asphalt</t>
  </si>
  <si>
    <t>sqftsteel</t>
  </si>
  <si>
    <t>Soffit</t>
  </si>
  <si>
    <t>Soffit Backing (2x2)</t>
  </si>
  <si>
    <t>Metal Vents 4" aluminum round</t>
  </si>
  <si>
    <t>R30 Under Floor</t>
  </si>
  <si>
    <t>R21 Fiberglass Batt</t>
  </si>
  <si>
    <t>R15 Fiberglass Batt</t>
  </si>
  <si>
    <t>R38 Blown Fiberglass</t>
  </si>
  <si>
    <t>1" Pipe Insulation</t>
  </si>
  <si>
    <t>Interior</t>
  </si>
  <si>
    <t xml:space="preserve">1/2 gypsum wall board </t>
  </si>
  <si>
    <t>shtGypsumBoard1/2</t>
  </si>
  <si>
    <t xml:space="preserve">5/8 gypsum wall board </t>
  </si>
  <si>
    <t>1/2 gypsum wall board paperless</t>
  </si>
  <si>
    <t>Joint tape</t>
  </si>
  <si>
    <t>rlJointTape</t>
  </si>
  <si>
    <t>Joint compound</t>
  </si>
  <si>
    <t>bx4.5gal</t>
  </si>
  <si>
    <t>Topping compound</t>
  </si>
  <si>
    <t>PVA Primer</t>
  </si>
  <si>
    <t>gal</t>
  </si>
  <si>
    <t>1-3/4" drywall screws</t>
  </si>
  <si>
    <t>1/2" underlayment</t>
  </si>
  <si>
    <t>shtUnderlayment1/2</t>
  </si>
  <si>
    <t>shtUnderlayment1/4</t>
  </si>
  <si>
    <t>Wood flooring</t>
  </si>
  <si>
    <t>sfWoodFloor</t>
  </si>
  <si>
    <t>sfCeramicTile</t>
  </si>
  <si>
    <t>Ceramic Tiles</t>
  </si>
  <si>
    <t>Inert</t>
  </si>
  <si>
    <t>Carpeting</t>
  </si>
  <si>
    <t>sfCarpet</t>
  </si>
  <si>
    <t>Carpet Padding</t>
  </si>
  <si>
    <t>sfCarpetPadding</t>
  </si>
  <si>
    <t>kg</t>
  </si>
  <si>
    <t>Moulding</t>
  </si>
  <si>
    <t>lfMounding</t>
  </si>
  <si>
    <t>Wainscotting</t>
  </si>
  <si>
    <t>lfWainscotting</t>
  </si>
  <si>
    <t>Linoleum Floor</t>
  </si>
  <si>
    <t>sfLinoleum</t>
  </si>
  <si>
    <t>Linoleum</t>
  </si>
  <si>
    <t>Sink</t>
  </si>
  <si>
    <t>Bathtubs</t>
  </si>
  <si>
    <t>Bathtub</t>
  </si>
  <si>
    <t>Toilet</t>
  </si>
  <si>
    <t>Faucet</t>
  </si>
  <si>
    <t>Plumbing Pipe</t>
  </si>
  <si>
    <t>lfPlumbingPipe</t>
  </si>
  <si>
    <t>Trim</t>
  </si>
  <si>
    <t>Base 3.25" beveled</t>
  </si>
  <si>
    <t>Window Surround-3.25" beveled casing</t>
  </si>
  <si>
    <t>Base 2.25" beveled</t>
  </si>
  <si>
    <t>Window Surround-2.25" beveled casing</t>
  </si>
  <si>
    <t>Window surround-1x4</t>
  </si>
  <si>
    <t>lf1x4</t>
  </si>
  <si>
    <t>Window sill-1x6</t>
  </si>
  <si>
    <t>lf1x6</t>
  </si>
  <si>
    <t>Door Casing- 2.25" beveled</t>
  </si>
  <si>
    <t>Door Jambs (1x4)</t>
  </si>
  <si>
    <t>Drywall window surround</t>
  </si>
  <si>
    <t>Metal Corners</t>
  </si>
  <si>
    <t>Electrical</t>
  </si>
  <si>
    <t>Romex wire</t>
  </si>
  <si>
    <t>ftRomex</t>
  </si>
  <si>
    <t>Electronics</t>
  </si>
  <si>
    <t>Boxes and covers</t>
  </si>
  <si>
    <t>ElecBoxes</t>
  </si>
  <si>
    <t>PS</t>
  </si>
  <si>
    <t>Switches and plugs</t>
  </si>
  <si>
    <t>ElecSwitches</t>
  </si>
  <si>
    <t>Doors/Windows</t>
  </si>
  <si>
    <t>Exterior Doors</t>
  </si>
  <si>
    <t>OutDoor</t>
  </si>
  <si>
    <t>Interior Doors</t>
  </si>
  <si>
    <t>InDoor</t>
  </si>
  <si>
    <t>sfWindows</t>
  </si>
  <si>
    <t>Glass</t>
  </si>
  <si>
    <t>Garage Door</t>
  </si>
  <si>
    <t>GarageDoor</t>
  </si>
  <si>
    <t>Cardboard Packaging</t>
  </si>
  <si>
    <t>kgCardboard</t>
  </si>
  <si>
    <t>LDPE Packaging</t>
  </si>
  <si>
    <t>kgLDPE</t>
  </si>
  <si>
    <t>PS Packaging</t>
  </si>
  <si>
    <t>kgPS</t>
  </si>
  <si>
    <t>PP Packaging</t>
  </si>
  <si>
    <t>PP</t>
  </si>
  <si>
    <t>Appliance</t>
  </si>
  <si>
    <t>Stove</t>
  </si>
  <si>
    <t>Air Conditioner</t>
  </si>
  <si>
    <t>Scenarios</t>
  </si>
  <si>
    <t>SIPs- Walls</t>
  </si>
  <si>
    <t>sfSIPs</t>
  </si>
  <si>
    <t>SIPs - Roof</t>
  </si>
  <si>
    <t>ICFs - Walls</t>
  </si>
  <si>
    <t>sfICFs</t>
  </si>
  <si>
    <t>Straw Bale</t>
  </si>
  <si>
    <t>sfStrawbale</t>
  </si>
  <si>
    <t>Strawbale</t>
  </si>
  <si>
    <t>Wood Beam</t>
  </si>
  <si>
    <t>lfWoodBeam</t>
  </si>
  <si>
    <t>sfThermalCurtain</t>
  </si>
  <si>
    <t>Thermal Curtains - Hardware</t>
  </si>
  <si>
    <t>Ducts</t>
  </si>
  <si>
    <t>lfDucting</t>
  </si>
  <si>
    <t>Process Name</t>
  </si>
  <si>
    <t>Unit</t>
  </si>
  <si>
    <t>Geog.</t>
  </si>
  <si>
    <t>Source of Data</t>
  </si>
  <si>
    <t>melamine formaldehyde resin, at plant</t>
  </si>
  <si>
    <t>RER</t>
  </si>
  <si>
    <t>Ecoinvent 2.01</t>
  </si>
  <si>
    <t>Corrugated board, fresh fiber, single wall, printed black</t>
  </si>
  <si>
    <t>Calculated based on Ecoinvent 2.01</t>
  </si>
  <si>
    <t>fibre cement facing tile, at plant</t>
  </si>
  <si>
    <t>CH</t>
  </si>
  <si>
    <t>ceramic tiles, at regional storage</t>
  </si>
  <si>
    <t>Transport, passenger car, 1 occupant, per pkm</t>
  </si>
  <si>
    <t>pkm</t>
  </si>
  <si>
    <t>concrete, normal, at plant, kg</t>
  </si>
  <si>
    <t>diesel, burned in building machine</t>
  </si>
  <si>
    <t>MJ</t>
  </si>
  <si>
    <t>GLO</t>
  </si>
  <si>
    <t>Electricity, US, low voltage, at grid, supply mix, kWh</t>
  </si>
  <si>
    <t>kWh</t>
  </si>
  <si>
    <t>US</t>
  </si>
  <si>
    <t>LDPE, extruded (film)</t>
  </si>
  <si>
    <t>PE, extruded (film)</t>
  </si>
  <si>
    <t>PVC, extruded (film)</t>
  </si>
  <si>
    <t>glass wool mat, at plant</t>
  </si>
  <si>
    <t>gravel, unspecified, at mine</t>
  </si>
  <si>
    <t>gypsum plaster board, at plant</t>
  </si>
  <si>
    <t>sawn timber, hardwood, planed, kiln dried, u=10%, at plant, per kg</t>
  </si>
  <si>
    <t>Composite wood I-joist</t>
  </si>
  <si>
    <t>PS, injection molded</t>
  </si>
  <si>
    <t>Inner Door, Wood, per Kg</t>
  </si>
  <si>
    <t>Transport, lorry, &gt;16t, fleet average</t>
  </si>
  <si>
    <t>tkm</t>
  </si>
  <si>
    <t>Natural gas combustion, total emissions, per MJ</t>
  </si>
  <si>
    <t>Outer Door, Aluminum, per Kg</t>
  </si>
  <si>
    <t>base plaster, at plant</t>
  </si>
  <si>
    <t>Plywood, at plywood plant</t>
  </si>
  <si>
    <t>Transport, lorry, 3.6 - 16t, fleet average</t>
  </si>
  <si>
    <t>Surfaced dried lumber, at ,mill</t>
  </si>
  <si>
    <t>Steel product, un- and low-alloyed</t>
  </si>
  <si>
    <t>PS, stretch blow molded</t>
  </si>
  <si>
    <t>vinyl acetate, at plant</t>
  </si>
  <si>
    <t>cable, connector for computer, without plugs, at plant, kg</t>
  </si>
  <si>
    <t>fleece, polyethylene, at plant</t>
  </si>
  <si>
    <t>medium density fibreboard, at plant, kg</t>
  </si>
  <si>
    <t>sanitary ceramics, at regional storage</t>
  </si>
  <si>
    <t>Steel product, chromium steel 18/8</t>
  </si>
  <si>
    <t>flat glass, coated, at plant</t>
  </si>
  <si>
    <t>As OSB and PS Foam</t>
  </si>
  <si>
    <t>As Concrete and PS Foam</t>
  </si>
  <si>
    <t>straw IP, at farm</t>
  </si>
  <si>
    <t>As PS Foam</t>
  </si>
  <si>
    <t>Energy</t>
  </si>
  <si>
    <t>Material Type</t>
  </si>
  <si>
    <t>Percent Recycled</t>
  </si>
  <si>
    <t>Percent Incinerated</t>
  </si>
  <si>
    <t>Percent Landfilled</t>
  </si>
  <si>
    <t>General</t>
  </si>
  <si>
    <t>Aluminum</t>
  </si>
  <si>
    <t>Metals</t>
  </si>
  <si>
    <t>Paper</t>
  </si>
  <si>
    <t>Plastic</t>
  </si>
  <si>
    <t>PET</t>
  </si>
  <si>
    <t>Organics</t>
  </si>
  <si>
    <t>Sand</t>
  </si>
  <si>
    <t>Brick</t>
  </si>
  <si>
    <t>Steel Products</t>
  </si>
  <si>
    <t>Roofing/Tar</t>
  </si>
  <si>
    <t>Municipal Waste</t>
  </si>
  <si>
    <t>Cost Reference</t>
  </si>
  <si>
    <t>Weight per Amount (Kg)</t>
  </si>
  <si>
    <t>lf4x14</t>
  </si>
  <si>
    <t>lf2x12</t>
  </si>
  <si>
    <t>lf5/4x2</t>
  </si>
  <si>
    <t>Passenger Car</t>
  </si>
  <si>
    <t>worker-days</t>
  </si>
  <si>
    <t>PE Film</t>
  </si>
  <si>
    <t>Paints</t>
  </si>
  <si>
    <t>Cement Siding</t>
  </si>
  <si>
    <t>Rebar</t>
  </si>
  <si>
    <t>PT</t>
  </si>
  <si>
    <t>Glu-lam</t>
  </si>
  <si>
    <t>lf3.25x12</t>
  </si>
  <si>
    <t>Joint Compound</t>
  </si>
  <si>
    <t>I-joist</t>
  </si>
  <si>
    <t>rim joist</t>
  </si>
  <si>
    <t>Steel hardware</t>
  </si>
  <si>
    <t>Fiberglass insulation</t>
  </si>
  <si>
    <t>lfInsulation</t>
  </si>
  <si>
    <t>Fiberglass Insulation</t>
  </si>
  <si>
    <t>sfR30Insulation</t>
  </si>
  <si>
    <t>sfR21Insulation</t>
  </si>
  <si>
    <t>sfR15Insulation</t>
  </si>
  <si>
    <t>PVC Film</t>
  </si>
  <si>
    <t>lf1x12</t>
  </si>
  <si>
    <t>Estimate based on RS Means</t>
  </si>
  <si>
    <t>Cement Roofing</t>
  </si>
  <si>
    <t>sfCementRoofing1/2</t>
  </si>
  <si>
    <t>Gyspum Board</t>
  </si>
  <si>
    <t>Joint Tape</t>
  </si>
  <si>
    <t>Wood Flooring</t>
  </si>
  <si>
    <t>RS Means (need to know type of flooring)</t>
  </si>
  <si>
    <t>Romex Wire</t>
  </si>
  <si>
    <t>Electrical Boxes</t>
  </si>
  <si>
    <t>Electrical Switches</t>
  </si>
  <si>
    <t>Garage Doors</t>
  </si>
  <si>
    <t>DieselEquipment</t>
  </si>
  <si>
    <t>HoursEquip</t>
  </si>
  <si>
    <t>Flooring</t>
  </si>
  <si>
    <t>Electricity</t>
  </si>
  <si>
    <t>kwh</t>
  </si>
  <si>
    <t>MMBTUelec</t>
  </si>
  <si>
    <t>MMBTUgas</t>
  </si>
  <si>
    <t>Mjelec</t>
  </si>
  <si>
    <t>Mjgas</t>
  </si>
  <si>
    <t>RS Means, but not 100% sure</t>
  </si>
  <si>
    <t>Woodbeam</t>
  </si>
  <si>
    <t>Transportation</t>
  </si>
  <si>
    <t>kgkm</t>
  </si>
  <si>
    <t>Furnishings</t>
  </si>
  <si>
    <t>ft2Furnished</t>
  </si>
  <si>
    <t>Sill Seal</t>
  </si>
  <si>
    <t>Therm</t>
  </si>
  <si>
    <t>Fixtures</t>
  </si>
  <si>
    <t>Plumbing Pipe (PEX)</t>
  </si>
  <si>
    <t>Steel Sheeting</t>
  </si>
  <si>
    <t>sfR38blownInsulation</t>
  </si>
  <si>
    <t>Roof Vent</t>
  </si>
  <si>
    <t>roofvent</t>
  </si>
  <si>
    <t>ronshomeandhardware.com, several other hardware websites</t>
  </si>
  <si>
    <t>Stucco</t>
  </si>
  <si>
    <t>sfstucco</t>
  </si>
  <si>
    <t>Years to Replacement</t>
  </si>
  <si>
    <t>N/A</t>
  </si>
  <si>
    <t>Category</t>
  </si>
  <si>
    <t>Standard Scenario</t>
  </si>
  <si>
    <t xml:space="preserve">Intermediate Framing </t>
  </si>
  <si>
    <t>Advanced Floor Framing</t>
  </si>
  <si>
    <t>Advanced Framing (w/ drywall clips)</t>
  </si>
  <si>
    <t xml:space="preserve">Detailed Framing Cut List   </t>
  </si>
  <si>
    <t>Off-site Pre-fabricated Components</t>
  </si>
  <si>
    <t>Deconstruction</t>
  </si>
  <si>
    <t>Design Using Salvaged Materials</t>
  </si>
  <si>
    <t>Home-owner Maintenance Training</t>
  </si>
  <si>
    <t>Proper Installation</t>
  </si>
  <si>
    <t>Restoration</t>
  </si>
  <si>
    <t>Multi-family Housing</t>
  </si>
  <si>
    <t>Smaller Space Efficient Homes</t>
  </si>
  <si>
    <t>Insulating Concrete Forms (ICFs)</t>
  </si>
  <si>
    <t>Structural Insulated Panels (SIPs)</t>
  </si>
  <si>
    <t>Reusable Packaging</t>
  </si>
  <si>
    <t>Reduced Packaging</t>
  </si>
  <si>
    <t>Dematerialization &amp; Design for Simp.</t>
  </si>
  <si>
    <t>Extra Scenario Space 2</t>
  </si>
  <si>
    <t>Extra Scenario Space 3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</si>
  <si>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</si>
  <si>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</si>
  <si>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</si>
  <si>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</si>
  <si>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</si>
  <si>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</si>
  <si>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</si>
  <si>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</si>
  <si>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</si>
  <si>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</si>
  <si>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1A11</t>
  </si>
  <si>
    <t>1A12</t>
  </si>
  <si>
    <t>1A13</t>
  </si>
  <si>
    <t>1A14</t>
  </si>
  <si>
    <t>1A15</t>
  </si>
  <si>
    <t>1A16</t>
  </si>
  <si>
    <t>1A17</t>
  </si>
  <si>
    <t>1A18</t>
  </si>
  <si>
    <t>1A19</t>
  </si>
  <si>
    <t>1A20</t>
  </si>
  <si>
    <t>1A21</t>
  </si>
  <si>
    <t>1A22</t>
  </si>
  <si>
    <t>1A23</t>
  </si>
  <si>
    <t>1A24</t>
  </si>
  <si>
    <t>1A25</t>
  </si>
  <si>
    <t>1A26</t>
  </si>
  <si>
    <t>1A27</t>
  </si>
  <si>
    <t>1A28</t>
  </si>
  <si>
    <t>1A29</t>
  </si>
  <si>
    <t>1A30</t>
  </si>
  <si>
    <t>1A31</t>
  </si>
  <si>
    <t>1A32</t>
  </si>
  <si>
    <t>1A33</t>
  </si>
  <si>
    <t>1A34</t>
  </si>
  <si>
    <t>1A35</t>
  </si>
  <si>
    <t>1A36</t>
  </si>
  <si>
    <t>1A37</t>
  </si>
  <si>
    <t>1A38</t>
  </si>
  <si>
    <t>1A39</t>
  </si>
  <si>
    <t>1A40</t>
  </si>
  <si>
    <t>1A41</t>
  </si>
  <si>
    <t>1A42</t>
  </si>
  <si>
    <t>1A43</t>
  </si>
  <si>
    <t>1A44</t>
  </si>
  <si>
    <t>1A45</t>
  </si>
  <si>
    <t>1A46</t>
  </si>
  <si>
    <t>1A47</t>
  </si>
  <si>
    <t>1A48</t>
  </si>
  <si>
    <t>1A49</t>
  </si>
  <si>
    <t>1A50</t>
  </si>
  <si>
    <t>1A51</t>
  </si>
  <si>
    <t>1A52</t>
  </si>
  <si>
    <t>1A53</t>
  </si>
  <si>
    <t>1A54</t>
  </si>
  <si>
    <t>1A55</t>
  </si>
  <si>
    <t>1A56</t>
  </si>
  <si>
    <t>1A57</t>
  </si>
  <si>
    <t>1A58</t>
  </si>
  <si>
    <t>1A59</t>
  </si>
  <si>
    <t>1A60</t>
  </si>
  <si>
    <t>1A61</t>
  </si>
  <si>
    <t>1A62</t>
  </si>
  <si>
    <t>1A63</t>
  </si>
  <si>
    <t>1A64</t>
  </si>
  <si>
    <t>Rim Joist</t>
  </si>
  <si>
    <t>1A65</t>
  </si>
  <si>
    <t>1A66</t>
  </si>
  <si>
    <t>1A67</t>
  </si>
  <si>
    <t>1A68</t>
  </si>
  <si>
    <t>1A69</t>
  </si>
  <si>
    <t>1A70</t>
  </si>
  <si>
    <t>1A71</t>
  </si>
  <si>
    <t>1A72</t>
  </si>
  <si>
    <t>1A73</t>
  </si>
  <si>
    <t>1A74</t>
  </si>
  <si>
    <t>1A75</t>
  </si>
  <si>
    <t>1A76</t>
  </si>
  <si>
    <t>1A77</t>
  </si>
  <si>
    <t>1A78</t>
  </si>
  <si>
    <t>1A79</t>
  </si>
  <si>
    <t>1A80</t>
  </si>
  <si>
    <t>1A81</t>
  </si>
  <si>
    <t>1A82</t>
  </si>
  <si>
    <t>1A83</t>
  </si>
  <si>
    <t>1A84</t>
  </si>
  <si>
    <t>1A85</t>
  </si>
  <si>
    <t>1A86</t>
  </si>
  <si>
    <t>1A87</t>
  </si>
  <si>
    <t>1A88</t>
  </si>
  <si>
    <t>1A89</t>
  </si>
  <si>
    <t>1A90</t>
  </si>
  <si>
    <t>1A91</t>
  </si>
  <si>
    <t>1A92</t>
  </si>
  <si>
    <t>1A93</t>
  </si>
  <si>
    <t>1A94</t>
  </si>
  <si>
    <t>1A95</t>
  </si>
  <si>
    <t>1A96</t>
  </si>
  <si>
    <t>1A97</t>
  </si>
  <si>
    <t>1A98</t>
  </si>
  <si>
    <t>1A99</t>
  </si>
  <si>
    <t>1A100</t>
  </si>
  <si>
    <t>1A101</t>
  </si>
  <si>
    <t>1A102</t>
  </si>
  <si>
    <t>1A103</t>
  </si>
  <si>
    <t>1A104</t>
  </si>
  <si>
    <t>1A105</t>
  </si>
  <si>
    <t>1A106</t>
  </si>
  <si>
    <t>1A107</t>
  </si>
  <si>
    <t>1A108</t>
  </si>
  <si>
    <t>1A109</t>
  </si>
  <si>
    <t>1A110</t>
  </si>
  <si>
    <t>1A111</t>
  </si>
  <si>
    <t>1A112</t>
  </si>
  <si>
    <t>1A113</t>
  </si>
  <si>
    <t>1A114</t>
  </si>
  <si>
    <t>1A115</t>
  </si>
  <si>
    <t>1A116</t>
  </si>
  <si>
    <t>1A117</t>
  </si>
  <si>
    <t>1A118</t>
  </si>
  <si>
    <t>1A119</t>
  </si>
  <si>
    <t>1A120</t>
  </si>
  <si>
    <t>1A121</t>
  </si>
  <si>
    <t>1A122</t>
  </si>
  <si>
    <t>1A123</t>
  </si>
  <si>
    <t>1A124</t>
  </si>
  <si>
    <t>1A125</t>
  </si>
  <si>
    <t>1A126</t>
  </si>
  <si>
    <t>1A127</t>
  </si>
  <si>
    <t>1A128</t>
  </si>
  <si>
    <t>1A129</t>
  </si>
  <si>
    <t>1A130</t>
  </si>
  <si>
    <t>1A131</t>
  </si>
  <si>
    <t>1A132</t>
  </si>
  <si>
    <t>1A133</t>
  </si>
  <si>
    <t>1A134</t>
  </si>
  <si>
    <t>1A135</t>
  </si>
  <si>
    <t>1A136</t>
  </si>
  <si>
    <t>1A137</t>
  </si>
  <si>
    <t>1A138</t>
  </si>
  <si>
    <t>1A139</t>
  </si>
  <si>
    <t>1A140</t>
  </si>
  <si>
    <t>1A141</t>
  </si>
  <si>
    <t>1A142</t>
  </si>
  <si>
    <t>1A143</t>
  </si>
  <si>
    <t>1A144</t>
  </si>
  <si>
    <t>1A145</t>
  </si>
  <si>
    <t>1A146</t>
  </si>
  <si>
    <t>1A147</t>
  </si>
  <si>
    <t>1A148</t>
  </si>
  <si>
    <t>1A149</t>
  </si>
  <si>
    <t>1A150</t>
  </si>
  <si>
    <t>1A151</t>
  </si>
  <si>
    <t>1A152</t>
  </si>
  <si>
    <t>1A153</t>
  </si>
  <si>
    <t>1A154</t>
  </si>
  <si>
    <t>1A155</t>
  </si>
  <si>
    <t>1A156</t>
  </si>
  <si>
    <t>1A157</t>
  </si>
  <si>
    <t>1A158</t>
  </si>
  <si>
    <t>1A159</t>
  </si>
  <si>
    <t>1A160</t>
  </si>
  <si>
    <t>1A161</t>
  </si>
  <si>
    <t>1A162</t>
  </si>
  <si>
    <t>1A163</t>
  </si>
  <si>
    <t>1A164</t>
  </si>
  <si>
    <t>1A165</t>
  </si>
  <si>
    <t>1A166</t>
  </si>
  <si>
    <t>1A167</t>
  </si>
  <si>
    <t>1A168</t>
  </si>
  <si>
    <t>1A169</t>
  </si>
  <si>
    <t>1A170</t>
  </si>
  <si>
    <t>1A171</t>
  </si>
  <si>
    <t>1A172</t>
  </si>
  <si>
    <t>1A173</t>
  </si>
  <si>
    <t>1A174</t>
  </si>
  <si>
    <t>1A175</t>
  </si>
  <si>
    <t>1A176</t>
  </si>
  <si>
    <t>Electirical</t>
  </si>
  <si>
    <t>1A177</t>
  </si>
  <si>
    <t>1A178</t>
  </si>
  <si>
    <t>1A179</t>
  </si>
  <si>
    <t>1A180</t>
  </si>
  <si>
    <t>1A181</t>
  </si>
  <si>
    <t>1A182</t>
  </si>
  <si>
    <t>1A183</t>
  </si>
  <si>
    <t>1A184</t>
  </si>
  <si>
    <t>1A185</t>
  </si>
  <si>
    <t>1A186</t>
  </si>
  <si>
    <t>1A187</t>
  </si>
  <si>
    <t>1A188</t>
  </si>
  <si>
    <t>1A189</t>
  </si>
  <si>
    <t>1A190</t>
  </si>
  <si>
    <t>1A191</t>
  </si>
  <si>
    <t>1A192</t>
  </si>
  <si>
    <t>1A193</t>
  </si>
  <si>
    <t>1A194</t>
  </si>
  <si>
    <t>1A196</t>
  </si>
  <si>
    <t>1A197</t>
  </si>
  <si>
    <t>1A198</t>
  </si>
  <si>
    <t>1A199</t>
  </si>
  <si>
    <t>1A</t>
  </si>
  <si>
    <t>Stage Total</t>
  </si>
  <si>
    <t>GWP 100a 2007, without biogenic CO2 (kg CO2 Eq.)</t>
  </si>
  <si>
    <t>Non-Renewable Energy (MJ)</t>
  </si>
  <si>
    <t>Human Health (DALYs)</t>
  </si>
  <si>
    <t>Ecosystem Quality (PDF*m2*yr)</t>
  </si>
  <si>
    <t>USLCI (contains "dummy" processes)</t>
  </si>
  <si>
    <t>Resource Depletion (MJ)</t>
  </si>
  <si>
    <t>Life Cycle Inventory Data</t>
  </si>
  <si>
    <t>Results Associated with Each Life Cycle Inventory Data Process (Standard Home)</t>
  </si>
  <si>
    <t>Process</t>
  </si>
  <si>
    <t>Cost (USD)</t>
  </si>
  <si>
    <t>Waste (kg)</t>
  </si>
  <si>
    <t>Description</t>
  </si>
  <si>
    <t>window area (WFA)</t>
  </si>
  <si>
    <t>Total Energy Use (mmBtu)</t>
  </si>
  <si>
    <t>Percent reduction</t>
  </si>
  <si>
    <t>373.5 (16.5%)</t>
  </si>
  <si>
    <t>Base building with 26% wall framing, U-0.61, 8.2 ft walls</t>
  </si>
  <si>
    <t>Int Frame Wall</t>
  </si>
  <si>
    <t>Base building with intermediate framing,considered our "standard practice house" with 23% wall framing.  , U-0.58</t>
  </si>
  <si>
    <t>I-Joist Floor</t>
  </si>
  <si>
    <t>Wall framing is Floor framing 24 o.c. I-joist</t>
  </si>
  <si>
    <t>Adv Frame</t>
  </si>
  <si>
    <t>18% wall framing, U-0.55, 24 oc, I-joist floor</t>
  </si>
  <si>
    <t>Small House</t>
  </si>
  <si>
    <t xml:space="preserve">1633 sf, 18.4% window to floor area, walls 25% framing factor </t>
  </si>
  <si>
    <t>Townhomes</t>
  </si>
  <si>
    <t>4-units modeled as one building</t>
  </si>
  <si>
    <t>individual units</t>
  </si>
  <si>
    <t>SIPS</t>
  </si>
  <si>
    <t xml:space="preserve">Wall: 6.5" overall at R-23; Roof: 12.25" at R-46, using roof panels increases the conditioned volume by 5,555 and the roof also has more heat loss surface. Air leakage reduction to 5.0 AcH@5.0. No credit for ducts inside. </t>
  </si>
  <si>
    <t>ICF</t>
  </si>
  <si>
    <t>ICF with 2.5-inches of EPS foam, continuous R-value of R-24 for wall assembly. Air leakage reduction to 5.0 AcH@5.0.</t>
  </si>
  <si>
    <t>Timberframe</t>
  </si>
  <si>
    <t>SIPs panels applied outside timberframe to eliminate thermal bridge, standard framed floor 16 in. o.c., volume and roof area same as SIPS, window to floor area 16%</t>
  </si>
  <si>
    <t>One Story</t>
  </si>
  <si>
    <t>alternate with slightly more windows</t>
  </si>
  <si>
    <t>356 (15.7%)</t>
  </si>
  <si>
    <t>Utility Chase</t>
  </si>
  <si>
    <t xml:space="preserve">intermediate floor is framed with 18-inch open-web trusses that accommodate duct and plumbing runs, removable  panels allow access for repairing and updating utilities. Adds 650 cu ft to building volume and walls are 6 inches taller. Increasing building volume and wall height increased energy use by 2%. </t>
  </si>
  <si>
    <t>Strawbale 17.5 inch</t>
  </si>
  <si>
    <t xml:space="preserve">17.5 inch strawbale outside of timberframe structure, wall u- value 0.27, wall area increased but ceiling and floor area as well as volume held constant. </t>
  </si>
  <si>
    <t>380(16.8%)</t>
  </si>
  <si>
    <t>Scenario</t>
  </si>
  <si>
    <t>Aluminum product manufacturing</t>
  </si>
  <si>
    <t>BEES</t>
  </si>
  <si>
    <t>nylon 6, at plant</t>
  </si>
  <si>
    <t>HDPE, extruded (pipe)</t>
  </si>
  <si>
    <t>Linoleum Flooring</t>
  </si>
  <si>
    <t>PE, extruded (pipe)</t>
  </si>
  <si>
    <t>PP, injection molded</t>
  </si>
  <si>
    <t>Calculated based on Ecoinvent 2.14</t>
  </si>
  <si>
    <t>stucco, at plant</t>
  </si>
  <si>
    <t>Cedar Siding</t>
  </si>
  <si>
    <t>DEQ Advisory Committee</t>
  </si>
  <si>
    <t>Residential Buildings: An Evaluation of Waste Prevention Practices Using Lifecycle Analysis</t>
  </si>
  <si>
    <t>Name</t>
  </si>
  <si>
    <t>Organization</t>
  </si>
  <si>
    <t>Alisa Kane</t>
  </si>
  <si>
    <t>City of Portland, Bureau of Planning and Sustainability</t>
  </si>
  <si>
    <t>Amy Roth</t>
  </si>
  <si>
    <t>Oregon DEQ</t>
  </si>
  <si>
    <t>Andre DeBar</t>
  </si>
  <si>
    <t xml:space="preserve">DeBar Archietechture </t>
  </si>
  <si>
    <t>Aurora Ambrose</t>
  </si>
  <si>
    <t>De la tierra, inc.</t>
  </si>
  <si>
    <t>Babe O'Sullivan</t>
  </si>
  <si>
    <t>City of Portland, Solid Waste and Recycling</t>
  </si>
  <si>
    <t>Bill Mason</t>
  </si>
  <si>
    <t>Brad Guy</t>
  </si>
  <si>
    <t>Deconstruction and Material Reuse Consultant</t>
  </si>
  <si>
    <t>Brady Peeks</t>
  </si>
  <si>
    <t>ODOE, Manager, Building Technologies</t>
  </si>
  <si>
    <t>Brian D'Agostine</t>
  </si>
  <si>
    <t>Conservation Services Group</t>
  </si>
  <si>
    <t>Bruce Sullivan</t>
  </si>
  <si>
    <t>Earth Advantage</t>
  </si>
  <si>
    <t>Bryce Jacobson</t>
  </si>
  <si>
    <t>Metro</t>
  </si>
  <si>
    <t>Casey Slezak</t>
  </si>
  <si>
    <t>Carpenter</t>
  </si>
  <si>
    <t>Charles DeMo</t>
  </si>
  <si>
    <t>Contractor</t>
  </si>
  <si>
    <t>Chris Humphries</t>
  </si>
  <si>
    <t>Ecologistics</t>
  </si>
  <si>
    <t>Cory Fulton</t>
  </si>
  <si>
    <t>Environmental Engineer</t>
  </si>
  <si>
    <t>Cylvia Hayes</t>
  </si>
  <si>
    <t>3E - Strategies</t>
  </si>
  <si>
    <t>David Allaway</t>
  </si>
  <si>
    <t>David Bonn</t>
  </si>
  <si>
    <t>Bonn Design</t>
  </si>
  <si>
    <t>Eden Bruckman</t>
  </si>
  <si>
    <t>Cascadia Region Green Building Council</t>
  </si>
  <si>
    <t>Eeshoo Rehani</t>
  </si>
  <si>
    <t>LRS Architects</t>
  </si>
  <si>
    <t xml:space="preserve">Erin Moore </t>
  </si>
  <si>
    <t>Assistant Professor of Architecture, University of Oregon</t>
  </si>
  <si>
    <t>Gabrielle Schieffer</t>
  </si>
  <si>
    <t>OR Building Codes Division</t>
  </si>
  <si>
    <t>Gary Fox</t>
  </si>
  <si>
    <t>HBA Green Building Council; Gary Fox Construction</t>
  </si>
  <si>
    <t>Greg Olsen</t>
  </si>
  <si>
    <t>Olson and Jones Construction</t>
  </si>
  <si>
    <t>Jake Gundersen</t>
  </si>
  <si>
    <t>Orange Design Build</t>
  </si>
  <si>
    <t>Jeff Jones</t>
  </si>
  <si>
    <t>Jim Kitchen</t>
  </si>
  <si>
    <t>Interworks, LLC</t>
  </si>
  <si>
    <t>Joel Banslaben</t>
  </si>
  <si>
    <t>Seattle Public Utilities</t>
  </si>
  <si>
    <t>John Huey</t>
  </si>
  <si>
    <t>Miranda Homes</t>
  </si>
  <si>
    <t>Julie Daniel</t>
  </si>
  <si>
    <t>Director of BRING</t>
  </si>
  <si>
    <t>Justin Valls</t>
  </si>
  <si>
    <t>Energy Analyst</t>
  </si>
  <si>
    <t>Kendall Youngblood</t>
  </si>
  <si>
    <t>Energy Trust of Oregon- New Homes &amp; Products</t>
  </si>
  <si>
    <t>Larry Giardina</t>
  </si>
  <si>
    <t>City of Ashland</t>
  </si>
  <si>
    <t>Leslie Kochan</t>
  </si>
  <si>
    <t>Matt Kirkpatrick</t>
  </si>
  <si>
    <t>Architect</t>
  </si>
  <si>
    <t>Melissa Winters</t>
  </si>
  <si>
    <t>EPA Region 10</t>
  </si>
  <si>
    <t>Michele Pak</t>
  </si>
  <si>
    <t>BRING / Contractor</t>
  </si>
  <si>
    <t>Mike Reilly</t>
  </si>
  <si>
    <t>ReSource, Central Oregon Environmental Center</t>
  </si>
  <si>
    <t>Monte Dammarell</t>
  </si>
  <si>
    <t>Real Estate Appraiser</t>
  </si>
  <si>
    <t>Monty Moore</t>
  </si>
  <si>
    <t>Neil Kelly</t>
  </si>
  <si>
    <t>Paul Schmitz</t>
  </si>
  <si>
    <t>Deconstruction Contractor</t>
  </si>
  <si>
    <t>Peter Reppe</t>
  </si>
  <si>
    <t>SOLARC Architecture/Engineering</t>
  </si>
  <si>
    <t>Rick Barnett</t>
  </si>
  <si>
    <t>Greenbuilder/Consultant</t>
  </si>
  <si>
    <t>Rob Boydstun</t>
  </si>
  <si>
    <t>Rob Delmar</t>
  </si>
  <si>
    <t>ODOE, Building Technologies</t>
  </si>
  <si>
    <t>Roy McCormack</t>
  </si>
  <si>
    <t>Saskia van Gendt</t>
  </si>
  <si>
    <t>EPA Region 9</t>
  </si>
  <si>
    <t>Sean Cryan</t>
  </si>
  <si>
    <t>Mithun Architecture</t>
  </si>
  <si>
    <t>Shari Harris-Dunning</t>
  </si>
  <si>
    <t>Stephanie Manzo</t>
  </si>
  <si>
    <t>PV System Design &amp; Marketing, Sunlight Solar Energy, Inc</t>
  </si>
  <si>
    <t>Stephen Aiguier</t>
  </si>
  <si>
    <t>Greenhammer Construction</t>
  </si>
  <si>
    <t>Sunny Harmeson</t>
  </si>
  <si>
    <t>SunWest Builders</t>
  </si>
  <si>
    <t xml:space="preserve">Wendy Anderson </t>
  </si>
  <si>
    <t>Placeholder</t>
  </si>
  <si>
    <t>Asphalt Roofing Shingles</t>
  </si>
  <si>
    <t>Adaptability: Design for Disassembly</t>
  </si>
  <si>
    <t>Adaptability: Utility Chase</t>
  </si>
  <si>
    <t>Adaptability: Reduced Remodeling</t>
  </si>
  <si>
    <t>Flashing and Rainscreening</t>
  </si>
  <si>
    <t>Durable Roofing, Flooring and Siding</t>
  </si>
  <si>
    <t>Single-Story Homes</t>
  </si>
  <si>
    <t>1. Original Materials Production</t>
  </si>
  <si>
    <t>Large Appliances</t>
  </si>
  <si>
    <t>Kg</t>
  </si>
  <si>
    <t>Based on Ecoinvent 2.01</t>
  </si>
  <si>
    <t>Amount Used (Original and Replacement Mtls.)</t>
  </si>
  <si>
    <t>Natural Gas (Therms) for Space Heating, Water Heating and Cooking</t>
  </si>
  <si>
    <t>Electricity (kWh) for Lights and Appliances</t>
  </si>
  <si>
    <t>Standard Home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</si>
</sst>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"/>
    <numFmt numFmtId="167" formatCode="&quot;$&quot;#,##0"/>
    <numFmt numFmtId="168" formatCode="0.000"/>
    <numFmt numFmtId="169" formatCode="&quot;&quot;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name val="Swis721 Lt BT"/>
      <family val="2"/>
    </font>
    <font>
      <sz val="9"/>
      <name val="Swis721 Lt BT"/>
      <family val="2"/>
    </font>
    <font>
      <b/>
      <sz val="8"/>
      <name val="Swis721 Lt BT"/>
      <family val="2"/>
    </font>
    <font>
      <b/>
      <sz val="10"/>
      <name val="Arial"/>
      <family val="2"/>
    </font>
    <font>
      <sz val="9"/>
      <color indexed="8"/>
      <name val="Swis721 Lt BT"/>
      <family val="2"/>
    </font>
    <font>
      <sz val="11"/>
      <color indexed="8"/>
      <name val="Calibri"/>
      <family val="2"/>
    </font>
    <font>
      <b/>
      <sz val="10"/>
      <name val="Swis721 Lt BT"/>
      <family val="2"/>
    </font>
    <font>
      <sz val="10"/>
      <name val="Swis721 Lt BT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color indexed="8"/>
      <name val="Swis721 Lt BT"/>
      <family val="2"/>
    </font>
    <font>
      <sz val="11"/>
      <color indexed="8"/>
      <name val="Swis721 Lt BT"/>
      <family val="2"/>
    </font>
    <font>
      <b/>
      <sz val="11"/>
      <name val="Swis721 Lt BT"/>
      <family val="2"/>
    </font>
    <font>
      <sz val="11"/>
      <name val="Swis721 Lt BT"/>
      <family val="2"/>
    </font>
    <font>
      <b/>
      <sz val="11"/>
      <color indexed="9"/>
      <name val="Swis721 Lt BT"/>
      <family val="2"/>
    </font>
    <font>
      <b/>
      <sz val="11"/>
      <color indexed="8"/>
      <name val="Swis721 Lt BT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Swis721 Lt BT"/>
      <family val="2"/>
    </font>
    <font>
      <sz val="8"/>
      <color theme="1"/>
      <name val="Swis721 Lt BT"/>
      <family val="2"/>
    </font>
    <font>
      <sz val="11"/>
      <color theme="1"/>
      <name val="Swis721 Lt BT"/>
      <family val="2"/>
    </font>
    <font>
      <b/>
      <sz val="11"/>
      <color theme="0"/>
      <name val="Swis721 Lt BT"/>
      <family val="2"/>
    </font>
    <font>
      <b/>
      <sz val="11"/>
      <color theme="1"/>
      <name val="Swis721 Lt B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textRotation="90" wrapText="1"/>
    </xf>
    <xf numFmtId="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5" borderId="10" xfId="0" applyNumberFormat="1" applyFont="1" applyFill="1" applyBorder="1" applyAlignment="1">
      <alignment horizontal="right" vertical="center" wrapText="1"/>
    </xf>
    <xf numFmtId="164" fontId="9" fillId="0" borderId="10" xfId="57" applyNumberFormat="1" applyFont="1" applyBorder="1" applyAlignment="1">
      <alignment horizontal="center"/>
    </xf>
    <xf numFmtId="164" fontId="9" fillId="0" borderId="10" xfId="57" applyNumberFormat="1" applyFont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65" fontId="11" fillId="0" borderId="12" xfId="0" applyNumberFormat="1" applyFont="1" applyBorder="1" applyAlignment="1">
      <alignment wrapText="1"/>
    </xf>
    <xf numFmtId="165" fontId="11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0" fontId="4" fillId="36" borderId="10" xfId="0" applyFont="1" applyFill="1" applyBorder="1" applyAlignment="1">
      <alignment horizontal="center" wrapText="1"/>
    </xf>
    <xf numFmtId="2" fontId="4" fillId="36" borderId="10" xfId="0" applyNumberFormat="1" applyFont="1" applyFill="1" applyBorder="1" applyAlignment="1">
      <alignment horizontal="center" textRotation="90" wrapText="1"/>
    </xf>
    <xf numFmtId="11" fontId="4" fillId="36" borderId="10" xfId="0" applyNumberFormat="1" applyFont="1" applyFill="1" applyBorder="1" applyAlignment="1">
      <alignment horizontal="center" textRotation="90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11" fontId="53" fillId="0" borderId="10" xfId="0" applyNumberFormat="1" applyFont="1" applyBorder="1" applyAlignment="1">
      <alignment horizontal="center"/>
    </xf>
    <xf numFmtId="1" fontId="5" fillId="36" borderId="10" xfId="0" applyNumberFormat="1" applyFont="1" applyFill="1" applyBorder="1" applyAlignment="1">
      <alignment horizontal="center" wrapText="1"/>
    </xf>
    <xf numFmtId="1" fontId="5" fillId="36" borderId="10" xfId="0" applyNumberFormat="1" applyFont="1" applyFill="1" applyBorder="1" applyAlignment="1">
      <alignment horizontal="center" textRotation="90" wrapText="1"/>
    </xf>
    <xf numFmtId="165" fontId="5" fillId="36" borderId="10" xfId="0" applyNumberFormat="1" applyFont="1" applyFill="1" applyBorder="1" applyAlignment="1">
      <alignment horizontal="center" textRotation="90" wrapText="1"/>
    </xf>
    <xf numFmtId="166" fontId="5" fillId="36" borderId="10" xfId="0" applyNumberFormat="1" applyFont="1" applyFill="1" applyBorder="1" applyAlignment="1">
      <alignment horizontal="center" textRotation="90" wrapText="1"/>
    </xf>
    <xf numFmtId="167" fontId="5" fillId="36" borderId="10" xfId="0" applyNumberFormat="1" applyFont="1" applyFill="1" applyBorder="1" applyAlignment="1">
      <alignment horizontal="center" textRotation="90" wrapText="1"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54" fillId="0" borderId="0" xfId="0" applyFont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1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168" fontId="53" fillId="0" borderId="10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5" fillId="38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 tint="-0.149959996342659"/>
      </font>
      <fill>
        <patternFill patternType="none">
          <bgColor indexed="65"/>
        </patternFill>
      </fill>
    </dxf>
    <dxf>
      <font>
        <color theme="0" tint="-0.24993999302387238"/>
      </font>
      <fill>
        <patternFill patternType="solid">
          <bgColor theme="6" tint="0.7999799847602844"/>
        </patternFill>
      </fill>
    </dxf>
    <dxf>
      <font>
        <b/>
        <i val="0"/>
        <color theme="1" tint="0.04998999834060669"/>
      </font>
      <fill>
        <patternFill>
          <bgColor theme="7" tint="0.7999799847602844"/>
        </patternFill>
      </fill>
    </dxf>
    <dxf>
      <font>
        <color theme="0" tint="-0.24993999302387238"/>
      </font>
      <fill>
        <patternFill patternType="solid">
          <bgColor theme="0" tint="-0.04997999966144562"/>
        </patternFill>
      </fill>
    </dxf>
    <dxf>
      <font>
        <b/>
        <i val="0"/>
        <color auto="1"/>
      </font>
      <fill>
        <patternFill patternType="solid">
          <bgColor theme="6" tint="0.7999799847602844"/>
        </patternFill>
      </fill>
    </dxf>
    <dxf>
      <font>
        <color theme="0" tint="-0.149959996342659"/>
      </font>
      <fill>
        <patternFill patternType="none">
          <bgColor indexed="65"/>
        </patternFill>
      </fill>
    </dxf>
    <dxf>
      <font>
        <color theme="0" tint="-0.24993999302387238"/>
      </font>
      <fill>
        <patternFill patternType="solid">
          <bgColor theme="6" tint="0.7999799847602844"/>
        </patternFill>
      </fill>
    </dxf>
    <dxf>
      <font>
        <b/>
        <i val="0"/>
        <color theme="1" tint="0.04998999834060669"/>
      </font>
      <fill>
        <patternFill>
          <bgColor theme="7" tint="0.7999799847602844"/>
        </patternFill>
      </fill>
    </dxf>
    <dxf>
      <font>
        <color theme="0" tint="-0.24993999302387238"/>
      </font>
      <fill>
        <patternFill patternType="solid">
          <bgColor theme="0" tint="-0.04997999966144562"/>
        </patternFill>
      </fill>
    </dxf>
    <dxf>
      <font>
        <b/>
        <i val="0"/>
        <color auto="1"/>
      </font>
      <fill>
        <patternFill patternType="solid">
          <bgColor theme="6" tint="0.7999799847602844"/>
        </patternFill>
      </fill>
    </dxf>
    <dxf>
      <numFmt numFmtId="169" formatCode="&quot;&quot;"/>
    </dxf>
    <dxf>
      <font>
        <b/>
        <i val="0"/>
        <color auto="1"/>
      </font>
      <fill>
        <patternFill patternType="solid">
          <bgColor theme="6" tint="0.7999799847602844"/>
        </patternFill>
      </fill>
      <border/>
    </dxf>
    <dxf>
      <font>
        <color theme="0" tint="-0.24993999302387238"/>
      </font>
      <fill>
        <patternFill patternType="solid">
          <bgColor theme="0" tint="-0.04997999966144562"/>
        </patternFill>
      </fill>
      <border/>
    </dxf>
    <dxf>
      <font>
        <b/>
        <i val="0"/>
        <color theme="1" tint="0.04998999834060669"/>
      </font>
      <fill>
        <patternFill>
          <bgColor theme="7" tint="0.7999799847602844"/>
        </patternFill>
      </fill>
      <border/>
    </dxf>
    <dxf>
      <font>
        <color theme="0" tint="-0.24993999302387238"/>
      </font>
      <fill>
        <patternFill patternType="solid">
          <bgColor theme="6" tint="0.7999799847602844"/>
        </patternFill>
      </fill>
      <border/>
    </dxf>
    <dxf>
      <font>
        <color theme="0" tint="-0.149959996342659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workbookViewId="0" topLeftCell="A1">
      <selection activeCell="H6" sqref="H6"/>
    </sheetView>
  </sheetViews>
  <sheetFormatPr defaultColWidth="9.140625" defaultRowHeight="15"/>
  <cols>
    <col min="1" max="1" width="21.57421875" style="0" customWidth="1"/>
  </cols>
  <sheetData>
    <row r="1" spans="1:8" ht="81" customHeight="1">
      <c r="A1" s="1" t="s">
        <v>3</v>
      </c>
      <c r="B1" s="3" t="s">
        <v>4</v>
      </c>
      <c r="C1" s="3" t="s">
        <v>5</v>
      </c>
      <c r="D1" s="3" t="s">
        <v>6</v>
      </c>
      <c r="E1" s="3" t="s">
        <v>13</v>
      </c>
      <c r="F1" s="3" t="s">
        <v>14</v>
      </c>
      <c r="G1" s="3" t="s">
        <v>15</v>
      </c>
      <c r="H1" s="3" t="s">
        <v>7</v>
      </c>
    </row>
    <row r="2" spans="1:8" ht="18" customHeight="1">
      <c r="A2" s="2" t="s">
        <v>16</v>
      </c>
      <c r="B2" s="4">
        <v>0</v>
      </c>
      <c r="C2" s="4">
        <v>0</v>
      </c>
      <c r="D2" s="4">
        <v>0</v>
      </c>
      <c r="E2" s="4">
        <v>0.15</v>
      </c>
      <c r="F2" s="4">
        <v>0.15</v>
      </c>
      <c r="G2" s="4">
        <v>0.15</v>
      </c>
      <c r="H2" s="4">
        <v>0</v>
      </c>
    </row>
    <row r="3" spans="1:8" ht="18" customHeight="1">
      <c r="A3" s="2" t="s">
        <v>17</v>
      </c>
      <c r="B3" s="4">
        <v>0</v>
      </c>
      <c r="C3" s="4">
        <v>0</v>
      </c>
      <c r="D3" s="4">
        <v>0</v>
      </c>
      <c r="E3" s="4">
        <v>0.15</v>
      </c>
      <c r="F3" s="4">
        <v>0.15</v>
      </c>
      <c r="G3" s="4">
        <v>0.15</v>
      </c>
      <c r="H3" s="4">
        <v>0.1</v>
      </c>
    </row>
    <row r="4" spans="1:8" ht="18" customHeight="1">
      <c r="A4" s="2" t="s">
        <v>18</v>
      </c>
      <c r="B4" s="4">
        <v>0</v>
      </c>
      <c r="C4" s="4">
        <v>0.8</v>
      </c>
      <c r="D4" s="4">
        <v>0.9</v>
      </c>
      <c r="E4" s="4">
        <v>0.15</v>
      </c>
      <c r="F4" s="4">
        <v>0.05</v>
      </c>
      <c r="G4" s="4">
        <v>0.05</v>
      </c>
      <c r="H4" s="4">
        <v>0.9</v>
      </c>
    </row>
    <row r="5" spans="1:8" ht="18" customHeight="1">
      <c r="A5" s="2" t="s">
        <v>19</v>
      </c>
      <c r="B5" s="4">
        <v>0</v>
      </c>
      <c r="C5" s="4">
        <v>0.4</v>
      </c>
      <c r="D5" s="4">
        <v>0.5</v>
      </c>
      <c r="E5" s="4">
        <v>0.15</v>
      </c>
      <c r="F5" s="4">
        <v>0.05</v>
      </c>
      <c r="G5" s="4">
        <v>0.05</v>
      </c>
      <c r="H5" s="4">
        <v>0.9</v>
      </c>
    </row>
    <row r="6" spans="1:8" ht="18" customHeight="1">
      <c r="A6" s="2" t="s">
        <v>20</v>
      </c>
      <c r="B6" s="4">
        <v>0</v>
      </c>
      <c r="C6" s="4">
        <v>0</v>
      </c>
      <c r="D6" s="4">
        <v>0.25</v>
      </c>
      <c r="E6" s="4">
        <v>0.05</v>
      </c>
      <c r="F6" s="4">
        <v>0.05</v>
      </c>
      <c r="G6" s="4">
        <v>0.05</v>
      </c>
      <c r="H6" s="4">
        <v>0</v>
      </c>
    </row>
    <row r="7" spans="1:8" ht="18" customHeight="1">
      <c r="A7" s="2" t="s">
        <v>21</v>
      </c>
      <c r="B7" s="4">
        <v>0</v>
      </c>
      <c r="C7" s="4">
        <v>0.6</v>
      </c>
      <c r="D7" s="4">
        <v>0.7</v>
      </c>
      <c r="E7" s="4">
        <v>0.15</v>
      </c>
      <c r="F7" s="4">
        <v>0.05</v>
      </c>
      <c r="G7" s="4">
        <v>0.05</v>
      </c>
      <c r="H7" s="4">
        <v>0.9</v>
      </c>
    </row>
    <row r="8" spans="1:8" ht="18" customHeight="1">
      <c r="A8" s="2" t="s">
        <v>22</v>
      </c>
      <c r="B8" s="4">
        <v>0</v>
      </c>
      <c r="C8" s="4">
        <v>0.4</v>
      </c>
      <c r="D8" s="4">
        <v>0.5</v>
      </c>
      <c r="E8" s="4">
        <v>0.15</v>
      </c>
      <c r="F8" s="4">
        <v>0.05</v>
      </c>
      <c r="G8" s="4">
        <v>0.05</v>
      </c>
      <c r="H8" s="4">
        <v>0.9</v>
      </c>
    </row>
    <row r="9" spans="1:8" ht="18" customHeight="1">
      <c r="A9" s="2" t="s">
        <v>23</v>
      </c>
      <c r="B9" s="4">
        <v>0</v>
      </c>
      <c r="C9" s="4">
        <v>0</v>
      </c>
      <c r="D9" s="4">
        <v>0.1</v>
      </c>
      <c r="E9" s="4">
        <v>0.05</v>
      </c>
      <c r="F9" s="4">
        <v>0.05</v>
      </c>
      <c r="G9" s="4">
        <v>0.05</v>
      </c>
      <c r="H9" s="4">
        <v>0</v>
      </c>
    </row>
    <row r="10" spans="1:8" ht="18" customHeight="1">
      <c r="A10" s="2" t="s">
        <v>24</v>
      </c>
      <c r="B10" s="4">
        <v>0</v>
      </c>
      <c r="C10" s="4">
        <v>0</v>
      </c>
      <c r="D10" s="4">
        <v>0.1</v>
      </c>
      <c r="E10" s="4">
        <v>0.15</v>
      </c>
      <c r="F10" s="4">
        <v>0.15</v>
      </c>
      <c r="G10" s="4">
        <v>0.15</v>
      </c>
      <c r="H10" s="4">
        <v>1</v>
      </c>
    </row>
    <row r="11" spans="1:8" ht="18" customHeight="1">
      <c r="A11" s="2" t="s">
        <v>25</v>
      </c>
      <c r="B11" s="4">
        <v>0</v>
      </c>
      <c r="C11" s="4">
        <v>0.5</v>
      </c>
      <c r="D11" s="4">
        <v>0.6</v>
      </c>
      <c r="E11" s="4">
        <v>0.15</v>
      </c>
      <c r="F11" s="4">
        <v>0.15</v>
      </c>
      <c r="G11" s="4">
        <v>0.15</v>
      </c>
      <c r="H11" s="4">
        <v>1</v>
      </c>
    </row>
    <row r="12" spans="1:8" ht="18" customHeight="1">
      <c r="A12" s="2" t="s">
        <v>860</v>
      </c>
      <c r="B12" s="4">
        <v>0</v>
      </c>
      <c r="C12" s="4">
        <v>0</v>
      </c>
      <c r="D12" s="4">
        <v>0</v>
      </c>
      <c r="E12" s="4">
        <v>0.05</v>
      </c>
      <c r="F12" s="4">
        <v>0.05</v>
      </c>
      <c r="G12" s="4">
        <v>0.05</v>
      </c>
      <c r="H12" s="4">
        <v>0</v>
      </c>
    </row>
    <row r="13" spans="1:8" ht="18" customHeight="1">
      <c r="A13" s="2" t="s">
        <v>26</v>
      </c>
      <c r="B13" s="4">
        <v>0</v>
      </c>
      <c r="C13" s="4">
        <v>0.6</v>
      </c>
      <c r="D13" s="4">
        <v>0.7</v>
      </c>
      <c r="E13" s="4">
        <v>0.15</v>
      </c>
      <c r="F13" s="4">
        <v>0.15</v>
      </c>
      <c r="G13" s="4">
        <v>0.15</v>
      </c>
      <c r="H13" s="4">
        <v>0</v>
      </c>
    </row>
    <row r="14" spans="1:8" ht="18" customHeight="1">
      <c r="A14" s="2" t="s">
        <v>27</v>
      </c>
      <c r="B14" s="4">
        <v>0</v>
      </c>
      <c r="C14" s="4">
        <v>0.8</v>
      </c>
      <c r="D14" s="4">
        <v>0.9</v>
      </c>
      <c r="E14" s="4">
        <v>0.05</v>
      </c>
      <c r="F14" s="4">
        <v>0.05</v>
      </c>
      <c r="G14" s="4">
        <v>0.05</v>
      </c>
      <c r="H14" s="4">
        <v>1</v>
      </c>
    </row>
    <row r="15" spans="1:8" ht="18" customHeight="1">
      <c r="A15" s="2" t="s">
        <v>28</v>
      </c>
      <c r="B15" s="4">
        <v>0</v>
      </c>
      <c r="C15" s="4">
        <v>0.6</v>
      </c>
      <c r="D15" s="4">
        <v>0.7</v>
      </c>
      <c r="E15" s="4">
        <v>0.05</v>
      </c>
      <c r="F15" s="4">
        <v>0.05</v>
      </c>
      <c r="G15" s="4">
        <v>0.05</v>
      </c>
      <c r="H15" s="4">
        <v>1</v>
      </c>
    </row>
    <row r="16" spans="1:8" ht="18" customHeight="1">
      <c r="A16" s="2" t="s">
        <v>29</v>
      </c>
      <c r="B16" s="4">
        <v>0</v>
      </c>
      <c r="C16" s="4">
        <v>0</v>
      </c>
      <c r="D16" s="4">
        <v>0</v>
      </c>
      <c r="E16" s="4">
        <v>0.15</v>
      </c>
      <c r="F16" s="4">
        <v>0.15</v>
      </c>
      <c r="G16" s="4">
        <v>0.15</v>
      </c>
      <c r="H16" s="4">
        <v>0</v>
      </c>
    </row>
    <row r="17" spans="1:8" ht="18" customHeight="1">
      <c r="A17" s="2" t="s">
        <v>30</v>
      </c>
      <c r="B17" s="4">
        <v>0</v>
      </c>
      <c r="C17" s="4">
        <v>0</v>
      </c>
      <c r="D17" s="4">
        <v>0</v>
      </c>
      <c r="E17" s="4">
        <v>0.05</v>
      </c>
      <c r="F17" s="4">
        <v>0.05</v>
      </c>
      <c r="G17" s="4">
        <v>0.05</v>
      </c>
      <c r="H17" s="4">
        <v>0</v>
      </c>
    </row>
    <row r="18" spans="1:8" ht="18" customHeight="1">
      <c r="A18" s="2" t="s">
        <v>31</v>
      </c>
      <c r="B18" s="4">
        <v>0</v>
      </c>
      <c r="C18" s="4">
        <v>1</v>
      </c>
      <c r="D18" s="4">
        <v>1</v>
      </c>
      <c r="E18" s="4">
        <v>0.05</v>
      </c>
      <c r="F18" s="4">
        <v>0.05</v>
      </c>
      <c r="G18" s="4">
        <v>0.05</v>
      </c>
      <c r="H18" s="4">
        <v>0.9</v>
      </c>
    </row>
    <row r="19" spans="1:8" ht="18" customHeight="1">
      <c r="A19" s="2" t="s">
        <v>32</v>
      </c>
      <c r="B19" s="4">
        <v>0</v>
      </c>
      <c r="C19" s="4">
        <v>0.9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</row>
    <row r="20" spans="1:8" ht="18" customHeight="1">
      <c r="A20" s="2" t="s">
        <v>33</v>
      </c>
      <c r="B20" s="4">
        <v>0</v>
      </c>
      <c r="C20" s="4">
        <v>0.9</v>
      </c>
      <c r="D20" s="4">
        <v>1</v>
      </c>
      <c r="E20" s="4">
        <v>0.05</v>
      </c>
      <c r="F20" s="4">
        <v>0.05</v>
      </c>
      <c r="G20" s="4">
        <v>0.05</v>
      </c>
      <c r="H20" s="4">
        <v>0</v>
      </c>
    </row>
    <row r="21" spans="1:8" ht="18" customHeight="1">
      <c r="A21" s="2" t="s">
        <v>34</v>
      </c>
      <c r="B21" s="4">
        <v>0</v>
      </c>
      <c r="C21" s="4">
        <v>0</v>
      </c>
      <c r="D21" s="4">
        <v>0</v>
      </c>
      <c r="E21" s="4">
        <v>0.15</v>
      </c>
      <c r="F21" s="4">
        <v>0.15</v>
      </c>
      <c r="G21" s="4">
        <v>0.15</v>
      </c>
      <c r="H21" s="4">
        <v>0</v>
      </c>
    </row>
    <row r="22" spans="1:8" ht="18" customHeight="1">
      <c r="A22" s="2" t="s">
        <v>35</v>
      </c>
      <c r="B22" s="4">
        <v>0</v>
      </c>
      <c r="C22" s="4">
        <v>0</v>
      </c>
      <c r="D22" s="4">
        <v>0.1</v>
      </c>
      <c r="E22" s="4">
        <v>0.15</v>
      </c>
      <c r="F22" s="4">
        <v>0.15</v>
      </c>
      <c r="G22" s="4">
        <v>0.15</v>
      </c>
      <c r="H22" s="4">
        <v>1</v>
      </c>
    </row>
    <row r="23" spans="1:8" ht="18" customHeight="1">
      <c r="A23" s="2" t="s">
        <v>36</v>
      </c>
      <c r="B23" s="4">
        <v>0</v>
      </c>
      <c r="C23" s="4">
        <v>0.75</v>
      </c>
      <c r="D23" s="4">
        <v>0.85</v>
      </c>
      <c r="E23" s="4">
        <v>0.15</v>
      </c>
      <c r="F23" s="4">
        <v>0.15</v>
      </c>
      <c r="G23" s="4">
        <v>0.15</v>
      </c>
      <c r="H23" s="4">
        <v>1</v>
      </c>
    </row>
    <row r="24" spans="1:8" ht="18" customHeight="1">
      <c r="A24" s="2" t="s">
        <v>37</v>
      </c>
      <c r="B24" s="4">
        <v>0</v>
      </c>
      <c r="C24" s="4">
        <v>0</v>
      </c>
      <c r="D24" s="4">
        <v>0</v>
      </c>
      <c r="E24" s="4">
        <v>0.15</v>
      </c>
      <c r="F24" s="4">
        <v>0.15</v>
      </c>
      <c r="G24" s="4">
        <v>0.15</v>
      </c>
      <c r="H24" s="4">
        <v>0</v>
      </c>
    </row>
    <row r="25" spans="1:8" ht="18" customHeight="1">
      <c r="A25" s="2" t="s">
        <v>38</v>
      </c>
      <c r="B25" s="4">
        <v>0</v>
      </c>
      <c r="C25" s="4">
        <v>0</v>
      </c>
      <c r="D25" s="4">
        <v>0</v>
      </c>
      <c r="E25" s="4">
        <v>0.15</v>
      </c>
      <c r="F25" s="4">
        <v>0.15</v>
      </c>
      <c r="G25" s="4">
        <v>0.15</v>
      </c>
      <c r="H25" s="4">
        <v>0</v>
      </c>
    </row>
    <row r="26" spans="1:8" ht="18" customHeight="1">
      <c r="A26" s="2" t="s">
        <v>39</v>
      </c>
      <c r="B26" s="4">
        <v>0</v>
      </c>
      <c r="C26" s="4">
        <v>0</v>
      </c>
      <c r="D26" s="4">
        <v>0</v>
      </c>
      <c r="E26" s="4">
        <v>0.15</v>
      </c>
      <c r="F26" s="4">
        <v>0.05</v>
      </c>
      <c r="G26" s="4">
        <v>0.15</v>
      </c>
      <c r="H26" s="4">
        <v>1</v>
      </c>
    </row>
    <row r="27" spans="1:8" ht="18" customHeight="1">
      <c r="A27" s="2" t="s">
        <v>40</v>
      </c>
      <c r="B27" s="4">
        <v>0</v>
      </c>
      <c r="C27" s="4">
        <v>0.5</v>
      </c>
      <c r="D27" s="4">
        <v>0.6</v>
      </c>
      <c r="E27" s="4">
        <v>0.15</v>
      </c>
      <c r="F27" s="4">
        <v>0.15</v>
      </c>
      <c r="G27" s="4">
        <v>0.15</v>
      </c>
      <c r="H27" s="4">
        <v>1</v>
      </c>
    </row>
    <row r="28" spans="1:8" ht="18" customHeight="1">
      <c r="A28" s="2" t="s">
        <v>41</v>
      </c>
      <c r="B28" s="4">
        <v>0</v>
      </c>
      <c r="C28" s="4">
        <v>0</v>
      </c>
      <c r="D28" s="4">
        <v>0</v>
      </c>
      <c r="E28" s="4">
        <v>0.15</v>
      </c>
      <c r="F28" s="4">
        <v>0.15</v>
      </c>
      <c r="G28" s="4">
        <v>0.15</v>
      </c>
      <c r="H28" s="4">
        <v>0</v>
      </c>
    </row>
    <row r="29" spans="1:8" ht="18" customHeight="1">
      <c r="A29" s="2" t="s">
        <v>42</v>
      </c>
      <c r="B29" s="4">
        <v>0</v>
      </c>
      <c r="C29" s="4">
        <v>0</v>
      </c>
      <c r="D29" s="4">
        <v>0</v>
      </c>
      <c r="E29" s="4">
        <v>0.15</v>
      </c>
      <c r="F29" s="4">
        <v>0.15</v>
      </c>
      <c r="G29" s="4">
        <v>0.15</v>
      </c>
      <c r="H29" s="4">
        <v>0</v>
      </c>
    </row>
    <row r="30" spans="1:8" ht="18" customHeight="1">
      <c r="A30" s="2" t="s">
        <v>43</v>
      </c>
      <c r="B30" s="4">
        <v>0</v>
      </c>
      <c r="C30" s="4">
        <v>0</v>
      </c>
      <c r="D30" s="4">
        <v>0</v>
      </c>
      <c r="E30" s="4">
        <v>0.05</v>
      </c>
      <c r="F30" s="4">
        <v>0.05</v>
      </c>
      <c r="G30" s="4">
        <v>0.05</v>
      </c>
      <c r="H30" s="4">
        <v>0</v>
      </c>
    </row>
    <row r="31" spans="1:8" ht="18" customHeight="1">
      <c r="A31" s="2" t="s">
        <v>44</v>
      </c>
      <c r="B31" s="4">
        <v>0</v>
      </c>
      <c r="C31" s="4">
        <v>0.8</v>
      </c>
      <c r="D31" s="4">
        <v>0.9</v>
      </c>
      <c r="E31" s="4">
        <v>0.15</v>
      </c>
      <c r="F31" s="4">
        <v>0.05</v>
      </c>
      <c r="G31" s="4">
        <v>0.15</v>
      </c>
      <c r="H31" s="4">
        <v>0.9</v>
      </c>
    </row>
    <row r="32" spans="1:8" ht="18" customHeight="1">
      <c r="A32" s="2" t="s">
        <v>45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</row>
    <row r="33" spans="1:8" ht="18" customHeight="1">
      <c r="A33" s="2" t="s">
        <v>46</v>
      </c>
      <c r="B33" s="4">
        <v>0</v>
      </c>
      <c r="C33" s="4">
        <v>1</v>
      </c>
      <c r="D33" s="4">
        <v>1</v>
      </c>
      <c r="E33" s="4">
        <v>0</v>
      </c>
      <c r="F33" s="4">
        <v>0</v>
      </c>
      <c r="G33" s="4">
        <v>0</v>
      </c>
      <c r="H33" s="4">
        <v>1</v>
      </c>
    </row>
    <row r="34" spans="1:8" ht="18" customHeight="1">
      <c r="A34" s="2" t="s">
        <v>47</v>
      </c>
      <c r="B34" s="4">
        <v>0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4">
        <v>1</v>
      </c>
    </row>
    <row r="35" spans="1:8" ht="18" customHeight="1">
      <c r="A35" s="2" t="s">
        <v>48</v>
      </c>
      <c r="B35" s="4">
        <v>0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1</v>
      </c>
    </row>
    <row r="36" spans="1:8" ht="18" customHeight="1">
      <c r="A36" s="2" t="s">
        <v>49</v>
      </c>
      <c r="B36" s="4">
        <v>0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1</v>
      </c>
    </row>
    <row r="37" spans="1:8" ht="18" customHeight="1">
      <c r="A37" s="2" t="s">
        <v>50</v>
      </c>
      <c r="B37" s="4">
        <v>0</v>
      </c>
      <c r="C37" s="4">
        <v>1</v>
      </c>
      <c r="D37" s="4">
        <v>1</v>
      </c>
      <c r="E37" s="4">
        <v>0</v>
      </c>
      <c r="F37" s="4">
        <v>0</v>
      </c>
      <c r="G37" s="4">
        <v>0</v>
      </c>
      <c r="H37" s="4">
        <v>1</v>
      </c>
    </row>
    <row r="38" spans="1:8" ht="18" customHeight="1">
      <c r="A38" s="2" t="s">
        <v>51</v>
      </c>
      <c r="B38" s="4">
        <v>0</v>
      </c>
      <c r="C38" s="4">
        <v>1</v>
      </c>
      <c r="D38" s="4">
        <v>1</v>
      </c>
      <c r="E38" s="4">
        <v>0</v>
      </c>
      <c r="F38" s="4">
        <v>0</v>
      </c>
      <c r="G38" s="4">
        <v>0</v>
      </c>
      <c r="H38" s="4">
        <v>1</v>
      </c>
    </row>
    <row r="39" spans="1:8" ht="18" customHeight="1">
      <c r="A39" s="2" t="s">
        <v>52</v>
      </c>
      <c r="B39" s="4">
        <v>0</v>
      </c>
      <c r="C39" s="4">
        <v>1</v>
      </c>
      <c r="D39" s="4">
        <v>1</v>
      </c>
      <c r="E39" s="4">
        <v>0</v>
      </c>
      <c r="F39" s="4">
        <v>0</v>
      </c>
      <c r="G39" s="4">
        <v>0</v>
      </c>
      <c r="H39" s="4">
        <v>1</v>
      </c>
    </row>
    <row r="40" spans="1:8" ht="18" customHeight="1">
      <c r="A40" s="2" t="s">
        <v>53</v>
      </c>
      <c r="B40" s="4">
        <v>0</v>
      </c>
      <c r="C40" s="4">
        <v>0.9</v>
      </c>
      <c r="D40" s="4">
        <v>1</v>
      </c>
      <c r="E40" s="4">
        <v>0.15</v>
      </c>
      <c r="F40" s="4">
        <v>0.15</v>
      </c>
      <c r="G40" s="4">
        <v>0.15</v>
      </c>
      <c r="H40" s="4">
        <v>1</v>
      </c>
    </row>
    <row r="41" spans="1:8" ht="18" customHeight="1">
      <c r="A41" s="2" t="s">
        <v>54</v>
      </c>
      <c r="B41" s="4">
        <v>0</v>
      </c>
      <c r="C41" s="4">
        <v>0.9</v>
      </c>
      <c r="D41" s="4">
        <v>1</v>
      </c>
      <c r="E41" s="4">
        <v>0.15</v>
      </c>
      <c r="F41" s="4">
        <v>0.15</v>
      </c>
      <c r="G41" s="4">
        <v>0.15</v>
      </c>
      <c r="H41" s="4">
        <v>1</v>
      </c>
    </row>
    <row r="42" spans="1:8" ht="18" customHeight="1">
      <c r="A42" s="2" t="s">
        <v>55</v>
      </c>
      <c r="B42" s="4">
        <v>0</v>
      </c>
      <c r="C42" s="4">
        <v>0.9</v>
      </c>
      <c r="D42" s="4">
        <v>1</v>
      </c>
      <c r="E42" s="4">
        <v>0.15</v>
      </c>
      <c r="F42" s="4">
        <v>0.15</v>
      </c>
      <c r="G42" s="4">
        <v>0.15</v>
      </c>
      <c r="H42" s="4">
        <v>1</v>
      </c>
    </row>
    <row r="43" spans="1:8" ht="18" customHeight="1">
      <c r="A43" s="2" t="s">
        <v>56</v>
      </c>
      <c r="B43" s="4">
        <v>0</v>
      </c>
      <c r="C43" s="4">
        <v>0.5</v>
      </c>
      <c r="D43" s="4">
        <v>0.6</v>
      </c>
      <c r="E43" s="4">
        <v>0.15</v>
      </c>
      <c r="F43" s="4">
        <v>0.15</v>
      </c>
      <c r="G43" s="4">
        <v>0.15</v>
      </c>
      <c r="H43" s="4">
        <v>1</v>
      </c>
    </row>
    <row r="44" spans="1:8" ht="18" customHeight="1">
      <c r="A44" s="2" t="s">
        <v>57</v>
      </c>
      <c r="B44" s="4">
        <v>0</v>
      </c>
      <c r="C44" s="4">
        <v>0.9</v>
      </c>
      <c r="D44" s="4">
        <v>1</v>
      </c>
      <c r="E44" s="4">
        <v>0</v>
      </c>
      <c r="F44" s="4">
        <v>0</v>
      </c>
      <c r="G44" s="4">
        <v>0</v>
      </c>
      <c r="H44" s="4">
        <v>1</v>
      </c>
    </row>
    <row r="45" spans="1:8" ht="18" customHeight="1">
      <c r="A45" s="2" t="s">
        <v>58</v>
      </c>
      <c r="B45" s="4">
        <v>0</v>
      </c>
      <c r="C45" s="4">
        <v>0.9</v>
      </c>
      <c r="D45" s="4">
        <v>1</v>
      </c>
      <c r="E45" s="4">
        <v>0</v>
      </c>
      <c r="F45" s="4">
        <v>0</v>
      </c>
      <c r="G45" s="4">
        <v>0</v>
      </c>
      <c r="H45" s="4">
        <v>1</v>
      </c>
    </row>
    <row r="46" spans="1:8" ht="18" customHeight="1">
      <c r="A46" s="2" t="s">
        <v>59</v>
      </c>
      <c r="B46" s="4">
        <v>0</v>
      </c>
      <c r="C46" s="4">
        <v>0.9</v>
      </c>
      <c r="D46" s="4">
        <v>1</v>
      </c>
      <c r="E46" s="4">
        <v>0</v>
      </c>
      <c r="F46" s="4">
        <v>0</v>
      </c>
      <c r="G46" s="4">
        <v>0</v>
      </c>
      <c r="H46" s="4">
        <v>1</v>
      </c>
    </row>
    <row r="47" spans="1:8" ht="18" customHeight="1">
      <c r="A47" s="2" t="s">
        <v>60</v>
      </c>
      <c r="B47" s="4">
        <v>0</v>
      </c>
      <c r="C47" s="4">
        <v>0.9</v>
      </c>
      <c r="D47" s="4">
        <v>1</v>
      </c>
      <c r="E47" s="4">
        <v>0</v>
      </c>
      <c r="F47" s="4">
        <v>0</v>
      </c>
      <c r="G47" s="4">
        <v>0</v>
      </c>
      <c r="H47" s="4">
        <v>1</v>
      </c>
    </row>
    <row r="48" spans="1:8" ht="18" customHeight="1">
      <c r="A48" s="2" t="s">
        <v>61</v>
      </c>
      <c r="B48" s="4">
        <v>0</v>
      </c>
      <c r="C48" s="4">
        <v>0</v>
      </c>
      <c r="D48" s="4">
        <v>0</v>
      </c>
      <c r="E48" s="4">
        <v>0.15</v>
      </c>
      <c r="F48" s="4">
        <v>0.15</v>
      </c>
      <c r="G48" s="4">
        <v>0.15</v>
      </c>
      <c r="H48" s="4">
        <v>0</v>
      </c>
    </row>
    <row r="49" spans="1:8" ht="18" customHeight="1">
      <c r="A49" s="2" t="s">
        <v>62</v>
      </c>
      <c r="B49" s="4">
        <v>0</v>
      </c>
      <c r="C49" s="4">
        <v>0.75</v>
      </c>
      <c r="D49" s="4">
        <v>0.85</v>
      </c>
      <c r="E49" s="4">
        <v>0.15</v>
      </c>
      <c r="F49" s="4">
        <v>0.15</v>
      </c>
      <c r="G49" s="4">
        <v>0.15</v>
      </c>
      <c r="H49" s="4">
        <v>0</v>
      </c>
    </row>
    <row r="50" spans="1:8" ht="18" customHeight="1">
      <c r="A50" s="2" t="s">
        <v>63</v>
      </c>
      <c r="B50" s="4">
        <v>0</v>
      </c>
      <c r="C50" s="4">
        <v>0</v>
      </c>
      <c r="D50" s="4">
        <v>0.1</v>
      </c>
      <c r="E50" s="4">
        <v>0.15</v>
      </c>
      <c r="F50" s="4">
        <v>0.15</v>
      </c>
      <c r="G50" s="4">
        <v>0.15</v>
      </c>
      <c r="H50" s="4">
        <v>1</v>
      </c>
    </row>
    <row r="51" spans="1:8" ht="15">
      <c r="A51" s="2" t="s">
        <v>65</v>
      </c>
      <c r="B51" s="4">
        <v>0</v>
      </c>
      <c r="C51" s="4">
        <v>1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</row>
    <row r="52" spans="1:8" ht="15">
      <c r="A52" s="2" t="s">
        <v>66</v>
      </c>
      <c r="B52" s="4">
        <v>0</v>
      </c>
      <c r="C52" s="4">
        <v>1</v>
      </c>
      <c r="D52" s="4">
        <v>1</v>
      </c>
      <c r="E52" s="4">
        <v>0</v>
      </c>
      <c r="F52" s="4">
        <v>0</v>
      </c>
      <c r="G52" s="4">
        <v>0</v>
      </c>
      <c r="H52" s="4">
        <v>1</v>
      </c>
    </row>
    <row r="53" spans="1:8" ht="15">
      <c r="A53" s="2" t="s">
        <v>859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5">
      <c r="A54" s="2" t="s">
        <v>67</v>
      </c>
      <c r="B54" s="4">
        <v>0</v>
      </c>
      <c r="C54" s="4">
        <v>0.9</v>
      </c>
      <c r="D54" s="4">
        <v>1</v>
      </c>
      <c r="E54" s="4">
        <v>0</v>
      </c>
      <c r="F54" s="4">
        <v>0</v>
      </c>
      <c r="G54" s="4">
        <v>0</v>
      </c>
      <c r="H54" s="4">
        <v>0.9</v>
      </c>
    </row>
    <row r="55" spans="1:8" ht="15">
      <c r="A55" s="2" t="s">
        <v>68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5">
      <c r="A56" s="2" t="s">
        <v>69</v>
      </c>
      <c r="B56" s="4">
        <v>0</v>
      </c>
      <c r="C56" s="4">
        <v>0.9</v>
      </c>
      <c r="D56" s="4">
        <v>1</v>
      </c>
      <c r="E56" s="4">
        <v>0.15</v>
      </c>
      <c r="F56" s="4">
        <v>0.15</v>
      </c>
      <c r="G56" s="4">
        <v>0.15</v>
      </c>
      <c r="H56" s="4">
        <v>1</v>
      </c>
    </row>
    <row r="57" spans="1:8" ht="15">
      <c r="A57" s="2" t="s">
        <v>70</v>
      </c>
      <c r="B57" s="4">
        <v>0</v>
      </c>
      <c r="C57" s="4">
        <v>0.9</v>
      </c>
      <c r="D57" s="4">
        <v>1</v>
      </c>
      <c r="E57" s="4">
        <v>0.15</v>
      </c>
      <c r="F57" s="4">
        <v>0.05</v>
      </c>
      <c r="G57" s="4">
        <v>0.05</v>
      </c>
      <c r="H57" s="4">
        <v>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&amp;L&amp;8Life Cycle Asssessment Phase 1 Report&amp;R&amp;8Appendix 7: Reuse Rates, Waste Factors and
Availability of Salvaged Materials by Material Type</oddHeader>
    <oddFooter>&amp;L&amp;8Oregon Department of Environmental Quality&amp;R&amp;8 09-LQ-107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1">
      <selection activeCell="D36" sqref="D36"/>
    </sheetView>
  </sheetViews>
  <sheetFormatPr defaultColWidth="9.140625" defaultRowHeight="15"/>
  <cols>
    <col min="1" max="1" width="24.421875" style="0" customWidth="1"/>
    <col min="2" max="8" width="8.7109375" style="0" customWidth="1"/>
  </cols>
  <sheetData>
    <row r="1" spans="1:8" ht="81" customHeight="1">
      <c r="A1" s="1" t="s">
        <v>3</v>
      </c>
      <c r="B1" s="3" t="s">
        <v>71</v>
      </c>
      <c r="C1" s="17" t="s">
        <v>479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</row>
    <row r="2" spans="1:8" ht="15">
      <c r="A2" s="5" t="s">
        <v>16</v>
      </c>
      <c r="B2" s="6">
        <v>0</v>
      </c>
      <c r="C2" s="18" t="s">
        <v>480</v>
      </c>
      <c r="D2" s="6">
        <v>0</v>
      </c>
      <c r="E2" s="6">
        <v>0</v>
      </c>
      <c r="F2" s="6">
        <v>0</v>
      </c>
      <c r="G2" s="6">
        <v>0</v>
      </c>
      <c r="H2" s="6">
        <v>0</v>
      </c>
    </row>
    <row r="3" spans="1:8" ht="15">
      <c r="A3" s="5" t="s">
        <v>17</v>
      </c>
      <c r="B3" s="6">
        <v>0</v>
      </c>
      <c r="C3" s="18" t="s">
        <v>480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  <row r="4" spans="1:8" ht="15">
      <c r="A4" s="5" t="s">
        <v>18</v>
      </c>
      <c r="B4" s="6">
        <v>0.009135</v>
      </c>
      <c r="C4" s="18">
        <v>109.46907498631636</v>
      </c>
      <c r="D4" s="6">
        <v>0.001</v>
      </c>
      <c r="E4" s="6">
        <v>0.0031</v>
      </c>
      <c r="F4" s="6">
        <v>0.0044</v>
      </c>
      <c r="G4" s="6">
        <v>0.000635</v>
      </c>
      <c r="H4" s="6">
        <v>0</v>
      </c>
    </row>
    <row r="5" spans="1:8" ht="15">
      <c r="A5" s="5" t="s">
        <v>19</v>
      </c>
      <c r="B5" s="6">
        <v>0.009135</v>
      </c>
      <c r="C5" s="18">
        <v>109.46907498631636</v>
      </c>
      <c r="D5" s="6">
        <v>0.001</v>
      </c>
      <c r="E5" s="6">
        <v>0.0031</v>
      </c>
      <c r="F5" s="6">
        <v>0.0044</v>
      </c>
      <c r="G5" s="6">
        <v>0.000635</v>
      </c>
      <c r="H5" s="6">
        <v>0</v>
      </c>
    </row>
    <row r="6" spans="1:8" ht="15">
      <c r="A6" s="5" t="s">
        <v>20</v>
      </c>
      <c r="B6" s="6">
        <v>0.009135</v>
      </c>
      <c r="C6" s="18">
        <v>109.46907498631636</v>
      </c>
      <c r="D6" s="6">
        <v>0.001</v>
      </c>
      <c r="E6" s="6">
        <v>0.0031</v>
      </c>
      <c r="F6" s="6">
        <v>0.0044</v>
      </c>
      <c r="G6" s="6">
        <v>0.000635</v>
      </c>
      <c r="H6" s="6">
        <v>0</v>
      </c>
    </row>
    <row r="7" spans="1:8" ht="15">
      <c r="A7" s="5" t="s">
        <v>21</v>
      </c>
      <c r="B7" s="6">
        <v>0.010965</v>
      </c>
      <c r="C7" s="18">
        <v>91.19927040583674</v>
      </c>
      <c r="D7" s="6">
        <v>0.001</v>
      </c>
      <c r="E7" s="6">
        <v>0.0031</v>
      </c>
      <c r="F7" s="6">
        <v>0.0044</v>
      </c>
      <c r="G7" s="6">
        <v>0.000635</v>
      </c>
      <c r="H7" s="6">
        <v>0.00183</v>
      </c>
    </row>
    <row r="8" spans="1:8" ht="15">
      <c r="A8" s="5" t="s">
        <v>22</v>
      </c>
      <c r="B8" s="6">
        <v>0.010965</v>
      </c>
      <c r="C8" s="18">
        <v>91.19927040583674</v>
      </c>
      <c r="D8" s="6">
        <v>0.001</v>
      </c>
      <c r="E8" s="6">
        <v>0.0031</v>
      </c>
      <c r="F8" s="6">
        <v>0.0044</v>
      </c>
      <c r="G8" s="6">
        <v>0.000635</v>
      </c>
      <c r="H8" s="6">
        <v>0.00183</v>
      </c>
    </row>
    <row r="9" spans="1:8" ht="15">
      <c r="A9" s="5" t="s">
        <v>23</v>
      </c>
      <c r="B9" s="6">
        <v>0.010965</v>
      </c>
      <c r="C9" s="18">
        <v>91.19927040583674</v>
      </c>
      <c r="D9" s="6">
        <v>0.001</v>
      </c>
      <c r="E9" s="6">
        <v>0.0031</v>
      </c>
      <c r="F9" s="6">
        <v>0.0044</v>
      </c>
      <c r="G9" s="6">
        <v>0.000635</v>
      </c>
      <c r="H9" s="6">
        <v>0.00183</v>
      </c>
    </row>
    <row r="10" spans="1:8" ht="15">
      <c r="A10" s="5" t="s">
        <v>24</v>
      </c>
      <c r="B10" s="6">
        <v>0.015795</v>
      </c>
      <c r="C10" s="18">
        <v>63.31117442228553</v>
      </c>
      <c r="D10" s="6">
        <v>0.004</v>
      </c>
      <c r="E10" s="6">
        <v>0.0031</v>
      </c>
      <c r="F10" s="6">
        <v>0.0044</v>
      </c>
      <c r="G10" s="6">
        <v>0.000635</v>
      </c>
      <c r="H10" s="6">
        <v>0.00366</v>
      </c>
    </row>
    <row r="11" spans="1:8" ht="15">
      <c r="A11" s="5" t="s">
        <v>25</v>
      </c>
      <c r="B11" s="6">
        <v>0.012830000000000001</v>
      </c>
      <c r="C11" s="18">
        <v>77.9423226812159</v>
      </c>
      <c r="D11" s="6">
        <v>0.001</v>
      </c>
      <c r="E11" s="6">
        <v>0.0031</v>
      </c>
      <c r="F11" s="6">
        <v>0.0044</v>
      </c>
      <c r="G11" s="6">
        <v>0.0025</v>
      </c>
      <c r="H11" s="6">
        <v>0.00183</v>
      </c>
    </row>
    <row r="12" spans="1:8" ht="15">
      <c r="A12" s="5" t="s">
        <v>860</v>
      </c>
      <c r="B12" s="6">
        <v>0.053000000000000005</v>
      </c>
      <c r="C12" s="18">
        <v>18.867924528301884</v>
      </c>
      <c r="D12" s="6">
        <v>0.05</v>
      </c>
      <c r="E12" s="6">
        <v>0</v>
      </c>
      <c r="F12" s="6">
        <v>0</v>
      </c>
      <c r="G12" s="6">
        <v>0.003</v>
      </c>
      <c r="H12" s="6">
        <v>0</v>
      </c>
    </row>
    <row r="13" spans="1:8" ht="15">
      <c r="A13" s="5" t="s">
        <v>26</v>
      </c>
      <c r="B13" s="6">
        <v>0.023</v>
      </c>
      <c r="C13" s="18">
        <v>43.47826086956522</v>
      </c>
      <c r="D13" s="6">
        <v>0.02</v>
      </c>
      <c r="E13" s="6">
        <v>0</v>
      </c>
      <c r="F13" s="6">
        <v>0</v>
      </c>
      <c r="G13" s="6">
        <v>0.003</v>
      </c>
      <c r="H13" s="6">
        <v>0</v>
      </c>
    </row>
    <row r="14" spans="1:8" ht="15">
      <c r="A14" s="5" t="s">
        <v>27</v>
      </c>
      <c r="B14" s="6">
        <v>0.0325</v>
      </c>
      <c r="C14" s="18">
        <v>30.769230769230766</v>
      </c>
      <c r="D14" s="6">
        <v>0.02</v>
      </c>
      <c r="E14" s="6">
        <v>0</v>
      </c>
      <c r="F14" s="6">
        <v>0</v>
      </c>
      <c r="G14" s="6">
        <v>0.0025</v>
      </c>
      <c r="H14" s="6">
        <v>0.01</v>
      </c>
    </row>
    <row r="15" spans="1:8" ht="15">
      <c r="A15" s="5" t="s">
        <v>28</v>
      </c>
      <c r="B15" s="6">
        <v>0.052500000000000005</v>
      </c>
      <c r="C15" s="18">
        <v>19.047619047619047</v>
      </c>
      <c r="D15" s="6">
        <v>0.04</v>
      </c>
      <c r="E15" s="6">
        <v>0</v>
      </c>
      <c r="F15" s="6">
        <v>0</v>
      </c>
      <c r="G15" s="6">
        <v>0.0025</v>
      </c>
      <c r="H15" s="6">
        <v>0.01</v>
      </c>
    </row>
    <row r="16" spans="1:8" ht="15">
      <c r="A16" s="5" t="s">
        <v>29</v>
      </c>
      <c r="B16" s="6">
        <v>0.10813500000000001</v>
      </c>
      <c r="C16" s="18">
        <v>9.247699634715863</v>
      </c>
      <c r="D16" s="6">
        <v>0.05</v>
      </c>
      <c r="E16" s="6">
        <v>0.0031</v>
      </c>
      <c r="F16" s="6">
        <v>0.0044</v>
      </c>
      <c r="G16" s="6">
        <v>0.000635</v>
      </c>
      <c r="H16" s="6">
        <v>0.05</v>
      </c>
    </row>
    <row r="17" spans="1:8" ht="15">
      <c r="A17" s="5" t="s">
        <v>30</v>
      </c>
      <c r="B17" s="6">
        <v>0.010230000000000001</v>
      </c>
      <c r="C17" s="18">
        <v>97.75171065493645</v>
      </c>
      <c r="D17" s="6">
        <v>0.001</v>
      </c>
      <c r="E17" s="6">
        <v>0</v>
      </c>
      <c r="F17" s="6">
        <v>0.0044</v>
      </c>
      <c r="G17" s="6">
        <v>0.003</v>
      </c>
      <c r="H17" s="6">
        <v>0.00183</v>
      </c>
    </row>
    <row r="18" spans="1:8" ht="15">
      <c r="A18" s="5" t="s">
        <v>31</v>
      </c>
      <c r="B18" s="6">
        <v>0.026549999999999997</v>
      </c>
      <c r="C18" s="18">
        <v>37.664783427495294</v>
      </c>
      <c r="D18" s="6">
        <v>0.01</v>
      </c>
      <c r="E18" s="6">
        <v>0</v>
      </c>
      <c r="F18" s="6">
        <v>0.0044</v>
      </c>
      <c r="G18" s="6">
        <v>0.003</v>
      </c>
      <c r="H18" s="6">
        <v>0.00915</v>
      </c>
    </row>
    <row r="19" spans="1:8" ht="15">
      <c r="A19" s="5" t="s">
        <v>32</v>
      </c>
      <c r="B19" s="6">
        <v>0.03066</v>
      </c>
      <c r="C19" s="18">
        <v>32.615786040443574</v>
      </c>
      <c r="D19" s="6">
        <v>0.02</v>
      </c>
      <c r="E19" s="6">
        <v>0</v>
      </c>
      <c r="F19" s="6">
        <v>0</v>
      </c>
      <c r="G19" s="6">
        <v>0.00066</v>
      </c>
      <c r="H19" s="6">
        <v>0.01</v>
      </c>
    </row>
    <row r="20" spans="1:8" ht="15">
      <c r="A20" s="5" t="s">
        <v>33</v>
      </c>
      <c r="B20" s="6">
        <v>0.03066</v>
      </c>
      <c r="C20" s="18">
        <v>32.615786040443574</v>
      </c>
      <c r="D20" s="6">
        <v>0.02</v>
      </c>
      <c r="E20" s="6">
        <v>0</v>
      </c>
      <c r="F20" s="6">
        <v>0</v>
      </c>
      <c r="G20" s="6">
        <v>0.00066</v>
      </c>
      <c r="H20" s="6">
        <v>0.01</v>
      </c>
    </row>
    <row r="21" spans="1:8" ht="15">
      <c r="A21" s="5" t="s">
        <v>34</v>
      </c>
      <c r="B21" s="6">
        <v>0</v>
      </c>
      <c r="C21" s="18" t="s">
        <v>480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ht="15">
      <c r="A22" s="5" t="s">
        <v>35</v>
      </c>
      <c r="B22" s="6">
        <v>0.03333</v>
      </c>
      <c r="C22" s="18">
        <v>30.003000300030003</v>
      </c>
      <c r="D22" s="6">
        <v>0.02</v>
      </c>
      <c r="E22" s="6">
        <v>0</v>
      </c>
      <c r="F22" s="6">
        <v>0</v>
      </c>
      <c r="G22" s="6">
        <v>0</v>
      </c>
      <c r="H22" s="6">
        <v>0.01333</v>
      </c>
    </row>
    <row r="23" spans="1:8" ht="15">
      <c r="A23" s="5" t="s">
        <v>36</v>
      </c>
      <c r="B23" s="6">
        <v>0.018135000000000002</v>
      </c>
      <c r="C23" s="18">
        <v>55.14199062586159</v>
      </c>
      <c r="D23" s="6">
        <v>0.005</v>
      </c>
      <c r="E23" s="6">
        <v>0.0031</v>
      </c>
      <c r="F23" s="6">
        <v>0.0044</v>
      </c>
      <c r="G23" s="6">
        <v>0.000635</v>
      </c>
      <c r="H23" s="6">
        <v>0.005</v>
      </c>
    </row>
    <row r="24" spans="1:8" ht="15">
      <c r="A24" s="5" t="s">
        <v>37</v>
      </c>
      <c r="B24" s="6">
        <v>0</v>
      </c>
      <c r="C24" s="18" t="s">
        <v>480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5">
      <c r="A25" s="5" t="s">
        <v>38</v>
      </c>
      <c r="B25" s="6">
        <v>0.00683</v>
      </c>
      <c r="C25" s="18">
        <v>146.41288433382138</v>
      </c>
      <c r="D25" s="6">
        <v>0.005</v>
      </c>
      <c r="E25" s="6">
        <v>0</v>
      </c>
      <c r="F25" s="6">
        <v>0</v>
      </c>
      <c r="G25" s="6">
        <v>0</v>
      </c>
      <c r="H25" s="6">
        <v>0.00183</v>
      </c>
    </row>
    <row r="26" spans="1:8" ht="15">
      <c r="A26" s="5" t="s">
        <v>39</v>
      </c>
      <c r="B26" s="6">
        <v>0.025</v>
      </c>
      <c r="C26" s="18">
        <v>40</v>
      </c>
      <c r="D26" s="6">
        <v>0.005</v>
      </c>
      <c r="E26" s="6">
        <v>0.01</v>
      </c>
      <c r="F26" s="6">
        <v>0</v>
      </c>
      <c r="G26" s="6">
        <v>0</v>
      </c>
      <c r="H26" s="6">
        <v>0.01</v>
      </c>
    </row>
    <row r="27" spans="1:8" ht="15">
      <c r="A27" s="5" t="s">
        <v>40</v>
      </c>
      <c r="B27" s="6">
        <v>0.03333</v>
      </c>
      <c r="C27" s="18">
        <v>30.003000300030003</v>
      </c>
      <c r="D27" s="6">
        <v>0.01</v>
      </c>
      <c r="E27" s="6">
        <v>0.0031</v>
      </c>
      <c r="F27" s="6">
        <v>0.0044</v>
      </c>
      <c r="G27" s="6">
        <v>0.014</v>
      </c>
      <c r="H27" s="6">
        <v>0.00183</v>
      </c>
    </row>
    <row r="28" spans="1:8" ht="15">
      <c r="A28" s="5" t="s">
        <v>41</v>
      </c>
      <c r="B28" s="6">
        <v>0.010965</v>
      </c>
      <c r="C28" s="18">
        <v>91.19927040583674</v>
      </c>
      <c r="D28" s="6">
        <v>0.001</v>
      </c>
      <c r="E28" s="6">
        <v>0.0031</v>
      </c>
      <c r="F28" s="6">
        <v>0.0044</v>
      </c>
      <c r="G28" s="6">
        <v>0.000635</v>
      </c>
      <c r="H28" s="6">
        <v>0.00183</v>
      </c>
    </row>
    <row r="29" spans="1:8" ht="15">
      <c r="A29" s="5" t="s">
        <v>42</v>
      </c>
      <c r="B29" s="6">
        <v>0.00383</v>
      </c>
      <c r="C29" s="18">
        <v>261.0966057441253</v>
      </c>
      <c r="D29" s="6">
        <v>0.002</v>
      </c>
      <c r="E29" s="6">
        <v>0</v>
      </c>
      <c r="F29" s="6">
        <v>0</v>
      </c>
      <c r="G29" s="6">
        <v>0</v>
      </c>
      <c r="H29" s="6">
        <v>0.00183</v>
      </c>
    </row>
    <row r="30" spans="1:8" ht="15">
      <c r="A30" s="5" t="s">
        <v>43</v>
      </c>
      <c r="B30" s="6">
        <v>0.010965</v>
      </c>
      <c r="C30" s="18">
        <v>91.19927040583674</v>
      </c>
      <c r="D30" s="6">
        <v>0.001</v>
      </c>
      <c r="E30" s="6">
        <v>0.0031</v>
      </c>
      <c r="F30" s="6">
        <v>0.0044</v>
      </c>
      <c r="G30" s="6">
        <v>0.000635</v>
      </c>
      <c r="H30" s="6">
        <v>0.00183</v>
      </c>
    </row>
    <row r="31" spans="1:8" ht="15">
      <c r="A31" s="5" t="s">
        <v>44</v>
      </c>
      <c r="B31" s="6">
        <v>0.010965</v>
      </c>
      <c r="C31" s="18">
        <v>91.19927040583674</v>
      </c>
      <c r="D31" s="6">
        <v>0.001</v>
      </c>
      <c r="E31" s="6">
        <v>0.0031</v>
      </c>
      <c r="F31" s="6">
        <v>0.0044</v>
      </c>
      <c r="G31" s="6">
        <v>0.000635</v>
      </c>
      <c r="H31" s="6">
        <v>0.00183</v>
      </c>
    </row>
    <row r="32" spans="1:8" ht="15">
      <c r="A32" s="5" t="s">
        <v>45</v>
      </c>
      <c r="B32" s="6">
        <v>0.048135</v>
      </c>
      <c r="C32" s="18">
        <v>20.77490391606939</v>
      </c>
      <c r="D32" s="6">
        <v>0.01</v>
      </c>
      <c r="E32" s="6">
        <v>0.0031</v>
      </c>
      <c r="F32" s="6">
        <v>0.0044</v>
      </c>
      <c r="G32" s="6">
        <v>0.000635</v>
      </c>
      <c r="H32" s="6">
        <v>0.03</v>
      </c>
    </row>
    <row r="33" spans="1:8" ht="15">
      <c r="A33" s="5" t="s">
        <v>46</v>
      </c>
      <c r="B33" s="6">
        <v>0.07</v>
      </c>
      <c r="C33" s="18">
        <v>14.285714285714285</v>
      </c>
      <c r="D33" s="6">
        <v>0.03</v>
      </c>
      <c r="E33" s="6">
        <v>0</v>
      </c>
      <c r="F33" s="6">
        <v>0</v>
      </c>
      <c r="G33" s="6">
        <v>0</v>
      </c>
      <c r="H33" s="6">
        <v>0.04</v>
      </c>
    </row>
    <row r="34" spans="1:8" ht="15">
      <c r="A34" s="5" t="s">
        <v>47</v>
      </c>
      <c r="B34" s="6">
        <v>0.07</v>
      </c>
      <c r="C34" s="18">
        <v>14.285714285714285</v>
      </c>
      <c r="D34" s="6">
        <v>0.03</v>
      </c>
      <c r="E34" s="6">
        <v>0</v>
      </c>
      <c r="F34" s="6">
        <v>0</v>
      </c>
      <c r="G34" s="6">
        <v>0</v>
      </c>
      <c r="H34" s="6">
        <v>0.04</v>
      </c>
    </row>
    <row r="35" spans="1:8" ht="15">
      <c r="A35" s="5" t="s">
        <v>48</v>
      </c>
      <c r="B35" s="6">
        <v>0.07</v>
      </c>
      <c r="C35" s="18">
        <v>14.285714285714285</v>
      </c>
      <c r="D35" s="6">
        <v>0.03</v>
      </c>
      <c r="E35" s="6">
        <v>0</v>
      </c>
      <c r="F35" s="6">
        <v>0</v>
      </c>
      <c r="G35" s="6">
        <v>0</v>
      </c>
      <c r="H35" s="6">
        <v>0.04</v>
      </c>
    </row>
    <row r="36" spans="1:8" ht="15">
      <c r="A36" s="5" t="s">
        <v>49</v>
      </c>
      <c r="B36" s="6">
        <v>0.07</v>
      </c>
      <c r="C36" s="18">
        <v>14.285714285714285</v>
      </c>
      <c r="D36" s="6">
        <v>0.03</v>
      </c>
      <c r="E36" s="6">
        <v>0</v>
      </c>
      <c r="F36" s="6">
        <v>0</v>
      </c>
      <c r="G36" s="6">
        <v>0</v>
      </c>
      <c r="H36" s="6">
        <v>0.04</v>
      </c>
    </row>
    <row r="37" spans="1:8" ht="15">
      <c r="A37" s="5" t="s">
        <v>50</v>
      </c>
      <c r="B37" s="6">
        <v>0.07</v>
      </c>
      <c r="C37" s="18">
        <v>14.285714285714285</v>
      </c>
      <c r="D37" s="6">
        <v>0.03</v>
      </c>
      <c r="E37" s="6">
        <v>0</v>
      </c>
      <c r="F37" s="6">
        <v>0</v>
      </c>
      <c r="G37" s="6">
        <v>0</v>
      </c>
      <c r="H37" s="6">
        <v>0.04</v>
      </c>
    </row>
    <row r="38" spans="1:8" ht="15">
      <c r="A38" s="5" t="s">
        <v>51</v>
      </c>
      <c r="B38" s="6">
        <v>0.07</v>
      </c>
      <c r="C38" s="18">
        <v>14.285714285714285</v>
      </c>
      <c r="D38" s="6">
        <v>0.03</v>
      </c>
      <c r="E38" s="6">
        <v>0</v>
      </c>
      <c r="F38" s="6">
        <v>0</v>
      </c>
      <c r="G38" s="6">
        <v>0</v>
      </c>
      <c r="H38" s="6">
        <v>0.04</v>
      </c>
    </row>
    <row r="39" spans="1:8" ht="15">
      <c r="A39" s="5" t="s">
        <v>52</v>
      </c>
      <c r="B39" s="6">
        <v>0.07</v>
      </c>
      <c r="C39" s="18">
        <v>14.285714285714285</v>
      </c>
      <c r="D39" s="6">
        <v>0.03</v>
      </c>
      <c r="E39" s="6">
        <v>0</v>
      </c>
      <c r="F39" s="6">
        <v>0</v>
      </c>
      <c r="G39" s="6">
        <v>0</v>
      </c>
      <c r="H39" s="6">
        <v>0.04</v>
      </c>
    </row>
    <row r="40" spans="1:8" ht="15">
      <c r="A40" s="5" t="s">
        <v>53</v>
      </c>
      <c r="B40" s="6">
        <v>0.026465000000000002</v>
      </c>
      <c r="C40" s="18">
        <v>37.78575477045154</v>
      </c>
      <c r="D40" s="6">
        <v>0.005</v>
      </c>
      <c r="E40" s="6">
        <v>0.0031</v>
      </c>
      <c r="F40" s="6">
        <v>0.0044</v>
      </c>
      <c r="G40" s="6">
        <v>0.000635</v>
      </c>
      <c r="H40" s="6">
        <v>0.01333</v>
      </c>
    </row>
    <row r="41" spans="1:8" ht="15">
      <c r="A41" s="5" t="s">
        <v>54</v>
      </c>
      <c r="B41" s="6">
        <v>0.031465</v>
      </c>
      <c r="C41" s="18">
        <v>31.781344350866043</v>
      </c>
      <c r="D41" s="6">
        <v>0.01</v>
      </c>
      <c r="E41" s="6">
        <v>0.0031</v>
      </c>
      <c r="F41" s="6">
        <v>0.0044</v>
      </c>
      <c r="G41" s="6">
        <v>0.000635</v>
      </c>
      <c r="H41" s="6">
        <v>0.01333</v>
      </c>
    </row>
    <row r="42" spans="1:8" ht="15">
      <c r="A42" s="5" t="s">
        <v>55</v>
      </c>
      <c r="B42" s="6">
        <v>0.026465000000000002</v>
      </c>
      <c r="C42" s="18">
        <v>37.78575477045154</v>
      </c>
      <c r="D42" s="6">
        <v>0.005</v>
      </c>
      <c r="E42" s="6">
        <v>0.0031</v>
      </c>
      <c r="F42" s="6">
        <v>0.0044</v>
      </c>
      <c r="G42" s="6">
        <v>0.000635</v>
      </c>
      <c r="H42" s="6">
        <v>0.01333</v>
      </c>
    </row>
    <row r="43" spans="1:8" ht="15">
      <c r="A43" s="5" t="s">
        <v>56</v>
      </c>
      <c r="B43" s="6">
        <v>0.023135000000000003</v>
      </c>
      <c r="C43" s="18">
        <v>43.22455154527771</v>
      </c>
      <c r="D43" s="6">
        <v>0.01</v>
      </c>
      <c r="E43" s="6">
        <v>0.0031</v>
      </c>
      <c r="F43" s="6">
        <v>0.0044</v>
      </c>
      <c r="G43" s="6">
        <v>0.000635</v>
      </c>
      <c r="H43" s="6">
        <v>0.005</v>
      </c>
    </row>
    <row r="44" spans="1:8" ht="15">
      <c r="A44" s="5" t="s">
        <v>57</v>
      </c>
      <c r="B44" s="6">
        <v>0.02216</v>
      </c>
      <c r="C44" s="18">
        <v>45.12635379061372</v>
      </c>
      <c r="D44" s="6">
        <v>0.004</v>
      </c>
      <c r="E44" s="6">
        <v>0.0031</v>
      </c>
      <c r="F44" s="6">
        <v>0.0044</v>
      </c>
      <c r="G44" s="6">
        <v>0.00066</v>
      </c>
      <c r="H44" s="6">
        <v>0.01</v>
      </c>
    </row>
    <row r="45" spans="1:8" ht="15">
      <c r="A45" s="5" t="s">
        <v>58</v>
      </c>
      <c r="B45" s="6">
        <v>0.065</v>
      </c>
      <c r="C45" s="18">
        <v>15.384615384615383</v>
      </c>
      <c r="D45" s="6">
        <v>0.01</v>
      </c>
      <c r="E45" s="6">
        <v>0</v>
      </c>
      <c r="F45" s="6">
        <v>0</v>
      </c>
      <c r="G45" s="6">
        <v>0.005</v>
      </c>
      <c r="H45" s="6">
        <v>0.05</v>
      </c>
    </row>
    <row r="46" spans="1:8" ht="15">
      <c r="A46" s="5" t="s">
        <v>59</v>
      </c>
      <c r="B46" s="6">
        <v>0.016829999999999998</v>
      </c>
      <c r="C46" s="18">
        <v>59.417706476530014</v>
      </c>
      <c r="D46" s="6">
        <v>0.01</v>
      </c>
      <c r="E46" s="6">
        <v>0</v>
      </c>
      <c r="F46" s="6">
        <v>0</v>
      </c>
      <c r="G46" s="6">
        <v>0.005</v>
      </c>
      <c r="H46" s="6">
        <v>0.00183</v>
      </c>
    </row>
    <row r="47" spans="1:8" ht="15">
      <c r="A47" s="5" t="s">
        <v>60</v>
      </c>
      <c r="B47" s="6">
        <v>0.016829999999999998</v>
      </c>
      <c r="C47" s="18">
        <v>59.417706476530014</v>
      </c>
      <c r="D47" s="6">
        <v>0.01</v>
      </c>
      <c r="E47" s="6">
        <v>0</v>
      </c>
      <c r="F47" s="6">
        <v>0</v>
      </c>
      <c r="G47" s="6">
        <v>0.005</v>
      </c>
      <c r="H47" s="6">
        <v>0.00183</v>
      </c>
    </row>
    <row r="48" spans="1:8" ht="15">
      <c r="A48" s="5" t="s">
        <v>61</v>
      </c>
      <c r="B48" s="6">
        <v>0.118135</v>
      </c>
      <c r="C48" s="18">
        <v>8.464891861006475</v>
      </c>
      <c r="D48" s="6">
        <v>0.04</v>
      </c>
      <c r="E48" s="6">
        <v>0.0031</v>
      </c>
      <c r="F48" s="6">
        <v>0.0044</v>
      </c>
      <c r="G48" s="6">
        <v>0.000635</v>
      </c>
      <c r="H48" s="6">
        <v>0.07</v>
      </c>
    </row>
    <row r="49" spans="1:8" ht="15">
      <c r="A49" s="5" t="s">
        <v>62</v>
      </c>
      <c r="B49" s="6">
        <v>0.058135</v>
      </c>
      <c r="C49" s="18">
        <v>17.201341704652965</v>
      </c>
      <c r="D49" s="6">
        <v>0.02</v>
      </c>
      <c r="E49" s="6">
        <v>0.0031</v>
      </c>
      <c r="F49" s="6">
        <v>0.0044</v>
      </c>
      <c r="G49" s="6">
        <v>0.000635</v>
      </c>
      <c r="H49" s="6">
        <v>0.03</v>
      </c>
    </row>
    <row r="50" spans="1:8" ht="15">
      <c r="A50" s="5" t="s">
        <v>63</v>
      </c>
      <c r="B50" s="6">
        <v>0.0133</v>
      </c>
      <c r="C50" s="18">
        <v>75.18796992481204</v>
      </c>
      <c r="D50" s="6">
        <v>0</v>
      </c>
      <c r="E50" s="6">
        <v>0</v>
      </c>
      <c r="F50" s="6">
        <v>0</v>
      </c>
      <c r="G50" s="6">
        <v>0</v>
      </c>
      <c r="H50" s="6">
        <v>0.0133</v>
      </c>
    </row>
    <row r="51" spans="1:8" ht="15">
      <c r="A51" s="5" t="s">
        <v>64</v>
      </c>
      <c r="B51" s="6">
        <v>0.009935</v>
      </c>
      <c r="C51" s="18">
        <v>100.65425264217414</v>
      </c>
      <c r="D51" s="6">
        <v>0</v>
      </c>
      <c r="E51" s="6">
        <v>0.0031</v>
      </c>
      <c r="F51" s="6">
        <v>0.0044</v>
      </c>
      <c r="G51" s="6">
        <v>0.000635</v>
      </c>
      <c r="H51" s="6">
        <v>0.0018</v>
      </c>
    </row>
    <row r="52" spans="1:8" ht="15">
      <c r="A52" s="5" t="s">
        <v>65</v>
      </c>
      <c r="B52" s="6">
        <v>0.06</v>
      </c>
      <c r="C52" s="18">
        <v>16.666666666666668</v>
      </c>
      <c r="D52" s="6">
        <v>0.04</v>
      </c>
      <c r="E52" s="6">
        <v>0</v>
      </c>
      <c r="F52" s="6">
        <v>0</v>
      </c>
      <c r="G52" s="6">
        <v>0</v>
      </c>
      <c r="H52" s="6">
        <v>0.02</v>
      </c>
    </row>
  </sheetData>
  <sheetProtection/>
  <conditionalFormatting sqref="C2:H52">
    <cfRule type="cellIs" priority="3" dxfId="1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&amp;L&amp;8Life Cycle Assessment Phase 1 Report&amp;R&amp;8Appendix 8: Material Replacement Rates</oddHeader>
    <oddFooter>&amp;L&amp;8Oregon Department of Environmental Quality&amp;R&amp;8 09-LQ-107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1"/>
  <sheetViews>
    <sheetView view="pageLayout" workbookViewId="0" topLeftCell="B1">
      <selection activeCell="F28" sqref="F28"/>
    </sheetView>
  </sheetViews>
  <sheetFormatPr defaultColWidth="9.140625" defaultRowHeight="15"/>
  <cols>
    <col min="1" max="1" width="9.140625" style="0" hidden="1" customWidth="1"/>
    <col min="2" max="2" width="17.421875" style="22" customWidth="1"/>
    <col min="3" max="3" width="28.421875" style="22" bestFit="1" customWidth="1"/>
    <col min="4" max="4" width="14.8515625" style="22" bestFit="1" customWidth="1"/>
    <col min="5" max="5" width="9.00390625" style="26" bestFit="1" customWidth="1"/>
    <col min="6" max="6" width="11.28125" style="26" bestFit="1" customWidth="1"/>
    <col min="7" max="7" width="13.57421875" style="26" bestFit="1" customWidth="1"/>
    <col min="8" max="8" width="11.7109375" style="26" bestFit="1" customWidth="1"/>
    <col min="9" max="9" width="10.7109375" style="26" bestFit="1" customWidth="1"/>
    <col min="10" max="10" width="11.28125" style="26" bestFit="1" customWidth="1"/>
    <col min="11" max="11" width="11.421875" style="26" bestFit="1" customWidth="1"/>
    <col min="12" max="12" width="11.00390625" style="26" bestFit="1" customWidth="1"/>
    <col min="13" max="13" width="10.8515625" style="26" bestFit="1" customWidth="1"/>
    <col min="14" max="14" width="11.57421875" style="26" bestFit="1" customWidth="1"/>
    <col min="15" max="15" width="13.57421875" style="26" bestFit="1" customWidth="1"/>
    <col min="16" max="16" width="11.28125" style="26" bestFit="1" customWidth="1"/>
    <col min="17" max="17" width="11.57421875" style="26" bestFit="1" customWidth="1"/>
    <col min="18" max="18" width="11.421875" style="26" bestFit="1" customWidth="1"/>
    <col min="19" max="19" width="9.8515625" style="26" bestFit="1" customWidth="1"/>
    <col min="20" max="20" width="10.421875" style="26" bestFit="1" customWidth="1"/>
    <col min="21" max="21" width="10.28125" style="26" bestFit="1" customWidth="1"/>
    <col min="22" max="22" width="13.7109375" style="26" bestFit="1" customWidth="1"/>
    <col min="23" max="23" width="11.140625" style="26" bestFit="1" customWidth="1"/>
    <col min="24" max="24" width="11.8515625" style="26" bestFit="1" customWidth="1"/>
    <col min="25" max="25" width="9.28125" style="26" bestFit="1" customWidth="1"/>
    <col min="26" max="26" width="7.8515625" style="26" bestFit="1" customWidth="1"/>
    <col min="27" max="28" width="9.57421875" style="26" bestFit="1" customWidth="1"/>
    <col min="29" max="29" width="15.28125" style="26" bestFit="1" customWidth="1"/>
    <col min="30" max="30" width="9.7109375" style="26" bestFit="1" customWidth="1"/>
    <col min="31" max="31" width="9.28125" style="26" bestFit="1" customWidth="1"/>
    <col min="32" max="33" width="13.140625" style="26" bestFit="1" customWidth="1"/>
  </cols>
  <sheetData>
    <row r="1" spans="2:33" ht="38.25" customHeight="1" thickBot="1">
      <c r="B1" s="19" t="s">
        <v>481</v>
      </c>
      <c r="C1" s="19" t="s">
        <v>0</v>
      </c>
      <c r="D1" s="19" t="s">
        <v>348</v>
      </c>
      <c r="E1" s="20" t="s">
        <v>482</v>
      </c>
      <c r="F1" s="21" t="s">
        <v>483</v>
      </c>
      <c r="G1" s="21" t="s">
        <v>484</v>
      </c>
      <c r="H1" s="21" t="s">
        <v>485</v>
      </c>
      <c r="I1" s="21" t="s">
        <v>486</v>
      </c>
      <c r="J1" s="21" t="s">
        <v>487</v>
      </c>
      <c r="K1" s="21" t="s">
        <v>861</v>
      </c>
      <c r="L1" s="21" t="s">
        <v>862</v>
      </c>
      <c r="M1" s="21" t="s">
        <v>863</v>
      </c>
      <c r="N1" s="21" t="s">
        <v>864</v>
      </c>
      <c r="O1" s="21" t="s">
        <v>488</v>
      </c>
      <c r="P1" s="21" t="s">
        <v>865</v>
      </c>
      <c r="Q1" s="21" t="s">
        <v>489</v>
      </c>
      <c r="R1" s="21" t="s">
        <v>490</v>
      </c>
      <c r="S1" s="21" t="s">
        <v>491</v>
      </c>
      <c r="T1" s="21" t="s">
        <v>492</v>
      </c>
      <c r="U1" s="21" t="s">
        <v>493</v>
      </c>
      <c r="V1" s="21" t="s">
        <v>494</v>
      </c>
      <c r="W1" s="21" t="s">
        <v>495</v>
      </c>
      <c r="X1" s="21" t="s">
        <v>496</v>
      </c>
      <c r="Y1" s="21" t="s">
        <v>340</v>
      </c>
      <c r="Z1" s="21" t="s">
        <v>45</v>
      </c>
      <c r="AA1" s="21" t="s">
        <v>497</v>
      </c>
      <c r="AB1" s="21" t="s">
        <v>498</v>
      </c>
      <c r="AC1" s="21" t="s">
        <v>499</v>
      </c>
      <c r="AD1" s="21" t="s">
        <v>866</v>
      </c>
      <c r="AE1" s="21" t="s">
        <v>340</v>
      </c>
      <c r="AF1" s="21" t="s">
        <v>500</v>
      </c>
      <c r="AG1" s="21" t="s">
        <v>501</v>
      </c>
    </row>
    <row r="2" spans="5:33" ht="15">
      <c r="E2" s="23">
        <v>0</v>
      </c>
      <c r="F2" s="24">
        <v>1</v>
      </c>
      <c r="G2" s="24">
        <v>2</v>
      </c>
      <c r="H2" s="24">
        <v>3</v>
      </c>
      <c r="I2" s="24">
        <v>4</v>
      </c>
      <c r="J2" s="24">
        <v>5</v>
      </c>
      <c r="K2" s="24">
        <v>6</v>
      </c>
      <c r="L2" s="24">
        <v>7</v>
      </c>
      <c r="M2" s="24">
        <v>8</v>
      </c>
      <c r="N2" s="24">
        <v>9</v>
      </c>
      <c r="O2" s="24">
        <v>10</v>
      </c>
      <c r="P2" s="24">
        <v>11</v>
      </c>
      <c r="Q2" s="24">
        <v>12</v>
      </c>
      <c r="R2" s="24">
        <v>13</v>
      </c>
      <c r="S2" s="24">
        <v>14</v>
      </c>
      <c r="T2" s="24">
        <v>15</v>
      </c>
      <c r="U2" s="24">
        <v>16</v>
      </c>
      <c r="V2" s="24">
        <v>17</v>
      </c>
      <c r="W2" s="24">
        <v>18</v>
      </c>
      <c r="X2" s="24">
        <v>19</v>
      </c>
      <c r="Y2" s="24">
        <v>20</v>
      </c>
      <c r="Z2" s="24">
        <v>21</v>
      </c>
      <c r="AA2" s="24">
        <v>22</v>
      </c>
      <c r="AB2" s="24">
        <v>23</v>
      </c>
      <c r="AC2" s="24">
        <v>24</v>
      </c>
      <c r="AD2" s="24">
        <v>25</v>
      </c>
      <c r="AE2" s="24">
        <v>26</v>
      </c>
      <c r="AF2" s="24">
        <v>27</v>
      </c>
      <c r="AG2" s="24">
        <v>28</v>
      </c>
    </row>
    <row r="3" spans="1:33" ht="15">
      <c r="A3" t="s">
        <v>502</v>
      </c>
      <c r="B3" s="22" t="s">
        <v>77</v>
      </c>
      <c r="C3" s="22" t="s">
        <v>78</v>
      </c>
      <c r="D3" s="22" t="s">
        <v>79</v>
      </c>
      <c r="E3" s="25">
        <v>900</v>
      </c>
      <c r="F3" s="26">
        <v>900</v>
      </c>
      <c r="G3" s="26">
        <v>900</v>
      </c>
      <c r="H3" s="26">
        <v>900</v>
      </c>
      <c r="I3" s="26">
        <v>900</v>
      </c>
      <c r="J3" s="26">
        <v>900</v>
      </c>
      <c r="K3" s="26">
        <v>900</v>
      </c>
      <c r="L3" s="26">
        <v>900</v>
      </c>
      <c r="M3" s="26">
        <v>900</v>
      </c>
      <c r="N3" s="26">
        <v>900</v>
      </c>
      <c r="O3" s="26">
        <v>900</v>
      </c>
      <c r="P3" s="26">
        <v>900</v>
      </c>
      <c r="Q3" s="26">
        <v>900</v>
      </c>
      <c r="R3" s="26">
        <v>900</v>
      </c>
      <c r="S3" s="26">
        <v>900</v>
      </c>
      <c r="T3" s="26">
        <v>900</v>
      </c>
      <c r="U3" s="26">
        <v>900</v>
      </c>
      <c r="V3" s="26">
        <v>700</v>
      </c>
      <c r="W3" s="26">
        <v>900</v>
      </c>
      <c r="X3" s="26">
        <v>900</v>
      </c>
      <c r="Y3" s="26">
        <v>900</v>
      </c>
      <c r="Z3" s="26">
        <v>900</v>
      </c>
      <c r="AA3" s="26">
        <v>900</v>
      </c>
      <c r="AB3" s="26">
        <v>900</v>
      </c>
      <c r="AC3" s="26">
        <v>900</v>
      </c>
      <c r="AD3" s="26">
        <v>2300</v>
      </c>
      <c r="AE3" s="26">
        <v>900</v>
      </c>
      <c r="AF3" s="26">
        <v>900</v>
      </c>
      <c r="AG3" s="26">
        <v>900</v>
      </c>
    </row>
    <row r="4" spans="1:33" ht="15">
      <c r="A4" t="s">
        <v>503</v>
      </c>
      <c r="B4" s="22" t="s">
        <v>77</v>
      </c>
      <c r="C4" s="22" t="s">
        <v>81</v>
      </c>
      <c r="D4" s="22" t="s">
        <v>82</v>
      </c>
      <c r="E4" s="25">
        <v>400</v>
      </c>
      <c r="F4" s="26">
        <v>400</v>
      </c>
      <c r="G4" s="26">
        <v>400</v>
      </c>
      <c r="H4" s="26">
        <v>400</v>
      </c>
      <c r="I4" s="26">
        <v>400</v>
      </c>
      <c r="J4" s="26">
        <v>400</v>
      </c>
      <c r="K4" s="26">
        <v>400</v>
      </c>
      <c r="L4" s="26">
        <v>400</v>
      </c>
      <c r="M4" s="26">
        <v>400</v>
      </c>
      <c r="N4" s="26">
        <v>400</v>
      </c>
      <c r="O4" s="26">
        <v>400</v>
      </c>
      <c r="P4" s="26">
        <v>400</v>
      </c>
      <c r="Q4" s="26">
        <v>400</v>
      </c>
      <c r="R4" s="26">
        <v>400</v>
      </c>
      <c r="S4" s="26">
        <v>400</v>
      </c>
      <c r="T4" s="26">
        <v>400</v>
      </c>
      <c r="U4" s="26">
        <v>400</v>
      </c>
      <c r="V4" s="26">
        <v>330</v>
      </c>
      <c r="W4" s="26">
        <v>400</v>
      </c>
      <c r="X4" s="26">
        <v>400</v>
      </c>
      <c r="Y4" s="26">
        <v>400</v>
      </c>
      <c r="Z4" s="26">
        <v>400</v>
      </c>
      <c r="AA4" s="26">
        <v>400</v>
      </c>
      <c r="AB4" s="26">
        <v>400</v>
      </c>
      <c r="AC4" s="26">
        <v>400</v>
      </c>
      <c r="AD4" s="26">
        <v>536</v>
      </c>
      <c r="AE4" s="26">
        <v>400</v>
      </c>
      <c r="AF4" s="26">
        <v>400</v>
      </c>
      <c r="AG4" s="26">
        <v>400</v>
      </c>
    </row>
    <row r="5" spans="1:33" ht="15">
      <c r="A5" t="s">
        <v>504</v>
      </c>
      <c r="B5" s="22" t="s">
        <v>77</v>
      </c>
      <c r="C5" s="22" t="s">
        <v>84</v>
      </c>
      <c r="D5" s="22" t="s">
        <v>85</v>
      </c>
      <c r="E5" s="25">
        <v>35</v>
      </c>
      <c r="F5" s="26">
        <v>35</v>
      </c>
      <c r="G5" s="26">
        <v>35</v>
      </c>
      <c r="H5" s="26">
        <v>35</v>
      </c>
      <c r="I5" s="26">
        <v>35</v>
      </c>
      <c r="J5" s="26">
        <v>35</v>
      </c>
      <c r="K5" s="26">
        <v>35</v>
      </c>
      <c r="L5" s="26">
        <v>35</v>
      </c>
      <c r="M5" s="26">
        <v>35</v>
      </c>
      <c r="N5" s="26">
        <v>35</v>
      </c>
      <c r="O5" s="26">
        <v>35</v>
      </c>
      <c r="P5" s="26">
        <v>35</v>
      </c>
      <c r="Q5" s="26">
        <v>35</v>
      </c>
      <c r="R5" s="26">
        <v>35</v>
      </c>
      <c r="S5" s="26">
        <v>35</v>
      </c>
      <c r="T5" s="26">
        <v>35</v>
      </c>
      <c r="U5" s="26">
        <v>35</v>
      </c>
      <c r="V5" s="26">
        <v>25</v>
      </c>
      <c r="W5" s="26">
        <v>35</v>
      </c>
      <c r="X5" s="26">
        <v>35</v>
      </c>
      <c r="Y5" s="26">
        <v>35</v>
      </c>
      <c r="Z5" s="26">
        <v>35</v>
      </c>
      <c r="AA5" s="26">
        <v>35</v>
      </c>
      <c r="AB5" s="26">
        <v>35</v>
      </c>
      <c r="AC5" s="26">
        <v>35</v>
      </c>
      <c r="AD5" s="26">
        <v>45</v>
      </c>
      <c r="AE5" s="26">
        <v>35</v>
      </c>
      <c r="AF5" s="26">
        <v>35</v>
      </c>
      <c r="AG5" s="26">
        <v>35</v>
      </c>
    </row>
    <row r="6" spans="1:33" ht="15">
      <c r="A6" t="s">
        <v>505</v>
      </c>
      <c r="B6" s="22" t="s">
        <v>77</v>
      </c>
      <c r="C6" s="22" t="s">
        <v>86</v>
      </c>
      <c r="D6" s="22" t="s">
        <v>85</v>
      </c>
      <c r="E6" s="25">
        <v>35</v>
      </c>
      <c r="F6" s="26">
        <v>35</v>
      </c>
      <c r="G6" s="26">
        <v>35</v>
      </c>
      <c r="H6" s="26">
        <v>35</v>
      </c>
      <c r="I6" s="26">
        <v>35</v>
      </c>
      <c r="J6" s="26">
        <v>35</v>
      </c>
      <c r="K6" s="26">
        <v>35</v>
      </c>
      <c r="L6" s="26">
        <v>35</v>
      </c>
      <c r="M6" s="26">
        <v>35</v>
      </c>
      <c r="N6" s="26">
        <v>35</v>
      </c>
      <c r="O6" s="26">
        <v>35</v>
      </c>
      <c r="P6" s="26">
        <v>35</v>
      </c>
      <c r="Q6" s="26">
        <v>35</v>
      </c>
      <c r="R6" s="26">
        <v>35</v>
      </c>
      <c r="S6" s="26">
        <v>35</v>
      </c>
      <c r="T6" s="26">
        <v>35</v>
      </c>
      <c r="U6" s="26">
        <v>35</v>
      </c>
      <c r="V6" s="26">
        <v>25</v>
      </c>
      <c r="W6" s="26">
        <v>35</v>
      </c>
      <c r="X6" s="26">
        <v>35</v>
      </c>
      <c r="Y6" s="26">
        <v>35</v>
      </c>
      <c r="Z6" s="26">
        <v>35</v>
      </c>
      <c r="AA6" s="26">
        <v>35</v>
      </c>
      <c r="AB6" s="26">
        <v>35</v>
      </c>
      <c r="AC6" s="26">
        <v>35</v>
      </c>
      <c r="AD6" s="26">
        <v>45</v>
      </c>
      <c r="AE6" s="26">
        <v>35</v>
      </c>
      <c r="AF6" s="26">
        <v>35</v>
      </c>
      <c r="AG6" s="26">
        <v>35</v>
      </c>
    </row>
    <row r="7" spans="1:33" ht="15">
      <c r="A7" t="s">
        <v>506</v>
      </c>
      <c r="B7" s="22" t="s">
        <v>77</v>
      </c>
      <c r="C7" s="22" t="s">
        <v>87</v>
      </c>
      <c r="D7" s="22" t="s">
        <v>85</v>
      </c>
      <c r="E7" s="25">
        <v>35</v>
      </c>
      <c r="F7" s="26">
        <v>35</v>
      </c>
      <c r="G7" s="26">
        <v>35</v>
      </c>
      <c r="H7" s="26">
        <v>35</v>
      </c>
      <c r="I7" s="26">
        <v>35</v>
      </c>
      <c r="J7" s="26">
        <v>35</v>
      </c>
      <c r="K7" s="26">
        <v>35</v>
      </c>
      <c r="L7" s="26">
        <v>35</v>
      </c>
      <c r="M7" s="26">
        <v>35</v>
      </c>
      <c r="N7" s="26">
        <v>35</v>
      </c>
      <c r="O7" s="26">
        <v>35</v>
      </c>
      <c r="P7" s="26">
        <v>35</v>
      </c>
      <c r="Q7" s="26">
        <v>35</v>
      </c>
      <c r="R7" s="26">
        <v>35</v>
      </c>
      <c r="S7" s="26">
        <v>35</v>
      </c>
      <c r="T7" s="26">
        <v>35</v>
      </c>
      <c r="U7" s="26">
        <v>35</v>
      </c>
      <c r="V7" s="26">
        <v>25</v>
      </c>
      <c r="W7" s="26">
        <v>35</v>
      </c>
      <c r="X7" s="26">
        <v>35</v>
      </c>
      <c r="Y7" s="26">
        <v>35</v>
      </c>
      <c r="Z7" s="26">
        <v>35</v>
      </c>
      <c r="AA7" s="26">
        <v>35</v>
      </c>
      <c r="AB7" s="26">
        <v>35</v>
      </c>
      <c r="AC7" s="26">
        <v>35</v>
      </c>
      <c r="AD7" s="26">
        <v>45</v>
      </c>
      <c r="AE7" s="26">
        <v>35</v>
      </c>
      <c r="AF7" s="26">
        <v>35</v>
      </c>
      <c r="AG7" s="26">
        <v>35</v>
      </c>
    </row>
    <row r="8" spans="1:33" ht="15">
      <c r="A8" t="s">
        <v>507</v>
      </c>
      <c r="B8" s="22" t="s">
        <v>77</v>
      </c>
      <c r="C8" s="22" t="s">
        <v>88</v>
      </c>
      <c r="D8" s="22" t="s">
        <v>85</v>
      </c>
      <c r="E8" s="25">
        <v>35</v>
      </c>
      <c r="F8" s="26">
        <v>35</v>
      </c>
      <c r="G8" s="26">
        <v>35</v>
      </c>
      <c r="H8" s="26">
        <v>35</v>
      </c>
      <c r="I8" s="26">
        <v>35</v>
      </c>
      <c r="J8" s="26">
        <v>35</v>
      </c>
      <c r="K8" s="26">
        <v>35</v>
      </c>
      <c r="L8" s="26">
        <v>35</v>
      </c>
      <c r="M8" s="26">
        <v>35</v>
      </c>
      <c r="N8" s="26">
        <v>35</v>
      </c>
      <c r="O8" s="26">
        <v>35</v>
      </c>
      <c r="P8" s="26">
        <v>35</v>
      </c>
      <c r="Q8" s="26">
        <v>35</v>
      </c>
      <c r="R8" s="26">
        <v>35</v>
      </c>
      <c r="S8" s="26">
        <v>35</v>
      </c>
      <c r="T8" s="26">
        <v>35</v>
      </c>
      <c r="U8" s="26">
        <v>35</v>
      </c>
      <c r="V8" s="26">
        <v>25</v>
      </c>
      <c r="W8" s="26">
        <v>35</v>
      </c>
      <c r="X8" s="26">
        <v>35</v>
      </c>
      <c r="Y8" s="26">
        <v>35</v>
      </c>
      <c r="Z8" s="26">
        <v>35</v>
      </c>
      <c r="AA8" s="26">
        <v>35</v>
      </c>
      <c r="AB8" s="26">
        <v>35</v>
      </c>
      <c r="AC8" s="26">
        <v>35</v>
      </c>
      <c r="AD8" s="26">
        <v>45</v>
      </c>
      <c r="AE8" s="26">
        <v>35</v>
      </c>
      <c r="AF8" s="26">
        <v>35</v>
      </c>
      <c r="AG8" s="26">
        <v>35</v>
      </c>
    </row>
    <row r="9" spans="1:33" ht="15">
      <c r="A9" t="s">
        <v>508</v>
      </c>
      <c r="B9" s="22" t="s">
        <v>77</v>
      </c>
      <c r="C9" s="22" t="s">
        <v>89</v>
      </c>
      <c r="D9" s="22" t="s">
        <v>85</v>
      </c>
      <c r="E9" s="25">
        <v>14</v>
      </c>
      <c r="F9" s="26">
        <v>14</v>
      </c>
      <c r="G9" s="26">
        <v>14</v>
      </c>
      <c r="H9" s="26">
        <v>14</v>
      </c>
      <c r="I9" s="26">
        <v>14</v>
      </c>
      <c r="J9" s="26">
        <v>14</v>
      </c>
      <c r="K9" s="26">
        <v>14</v>
      </c>
      <c r="L9" s="26">
        <v>14</v>
      </c>
      <c r="M9" s="26">
        <v>14</v>
      </c>
      <c r="N9" s="26">
        <v>14</v>
      </c>
      <c r="O9" s="26">
        <v>14</v>
      </c>
      <c r="P9" s="26">
        <v>14</v>
      </c>
      <c r="Q9" s="26">
        <v>14</v>
      </c>
      <c r="R9" s="26">
        <v>14</v>
      </c>
      <c r="S9" s="26">
        <v>14</v>
      </c>
      <c r="T9" s="26">
        <v>14</v>
      </c>
      <c r="U9" s="26">
        <v>8</v>
      </c>
      <c r="V9" s="26">
        <v>12</v>
      </c>
      <c r="W9" s="26">
        <v>14</v>
      </c>
      <c r="X9" s="26">
        <v>14</v>
      </c>
      <c r="Y9" s="26">
        <v>14</v>
      </c>
      <c r="Z9" s="26">
        <v>14</v>
      </c>
      <c r="AA9" s="26">
        <v>14</v>
      </c>
      <c r="AB9" s="26">
        <v>14</v>
      </c>
      <c r="AC9" s="26">
        <v>14</v>
      </c>
      <c r="AD9" s="26">
        <v>14</v>
      </c>
      <c r="AE9" s="26">
        <v>14</v>
      </c>
      <c r="AF9" s="26">
        <v>14</v>
      </c>
      <c r="AG9" s="26">
        <v>14</v>
      </c>
    </row>
    <row r="10" spans="1:33" ht="15">
      <c r="A10" t="s">
        <v>509</v>
      </c>
      <c r="B10" s="22" t="s">
        <v>77</v>
      </c>
      <c r="C10" s="22" t="s">
        <v>90</v>
      </c>
      <c r="D10" s="22" t="s">
        <v>91</v>
      </c>
      <c r="E10" s="25">
        <v>200</v>
      </c>
      <c r="F10" s="26">
        <v>200</v>
      </c>
      <c r="G10" s="26">
        <v>200</v>
      </c>
      <c r="H10" s="26">
        <v>200</v>
      </c>
      <c r="I10" s="26">
        <v>200</v>
      </c>
      <c r="J10" s="26">
        <v>200</v>
      </c>
      <c r="K10" s="26">
        <v>200</v>
      </c>
      <c r="L10" s="26">
        <v>200</v>
      </c>
      <c r="M10" s="26">
        <v>200</v>
      </c>
      <c r="N10" s="26">
        <v>200</v>
      </c>
      <c r="O10" s="26">
        <v>200</v>
      </c>
      <c r="P10" s="26">
        <v>200</v>
      </c>
      <c r="Q10" s="26">
        <v>200</v>
      </c>
      <c r="R10" s="26">
        <v>200</v>
      </c>
      <c r="S10" s="26">
        <v>200</v>
      </c>
      <c r="T10" s="26">
        <v>200</v>
      </c>
      <c r="U10" s="26">
        <v>200</v>
      </c>
      <c r="V10" s="26">
        <v>165</v>
      </c>
      <c r="W10" s="26">
        <v>200</v>
      </c>
      <c r="X10" s="26">
        <v>200</v>
      </c>
      <c r="Y10" s="26">
        <v>200</v>
      </c>
      <c r="Z10" s="26">
        <v>200</v>
      </c>
      <c r="AA10" s="26">
        <v>200</v>
      </c>
      <c r="AB10" s="26">
        <v>200</v>
      </c>
      <c r="AC10" s="26">
        <v>200</v>
      </c>
      <c r="AD10" s="26">
        <v>268</v>
      </c>
      <c r="AE10" s="26">
        <v>200</v>
      </c>
      <c r="AF10" s="26">
        <v>200</v>
      </c>
      <c r="AG10" s="26">
        <v>200</v>
      </c>
    </row>
    <row r="11" spans="1:33" ht="15">
      <c r="A11" t="s">
        <v>510</v>
      </c>
      <c r="B11" s="22" t="s">
        <v>77</v>
      </c>
      <c r="C11" s="22" t="s">
        <v>94</v>
      </c>
      <c r="D11" s="22" t="s">
        <v>95</v>
      </c>
      <c r="E11" s="25">
        <v>19</v>
      </c>
      <c r="F11" s="26">
        <v>17</v>
      </c>
      <c r="G11" s="26">
        <v>17</v>
      </c>
      <c r="H11" s="26">
        <v>17</v>
      </c>
      <c r="I11" s="26">
        <v>19</v>
      </c>
      <c r="J11" s="26">
        <v>19</v>
      </c>
      <c r="K11" s="26">
        <v>19</v>
      </c>
      <c r="L11" s="26">
        <v>19</v>
      </c>
      <c r="M11" s="26">
        <v>19</v>
      </c>
      <c r="N11" s="26">
        <v>19</v>
      </c>
      <c r="O11" s="26">
        <v>19</v>
      </c>
      <c r="P11" s="26">
        <v>19</v>
      </c>
      <c r="Q11" s="26">
        <v>19</v>
      </c>
      <c r="R11" s="26">
        <v>19</v>
      </c>
      <c r="S11" s="26">
        <v>19</v>
      </c>
      <c r="T11" s="26">
        <v>19</v>
      </c>
      <c r="U11" s="26">
        <v>18.75</v>
      </c>
      <c r="V11" s="26">
        <v>14.25</v>
      </c>
      <c r="W11" s="26">
        <v>19</v>
      </c>
      <c r="X11" s="26">
        <v>25</v>
      </c>
      <c r="Y11" s="26">
        <v>19</v>
      </c>
      <c r="Z11" s="26">
        <v>19</v>
      </c>
      <c r="AA11" s="26">
        <v>19</v>
      </c>
      <c r="AB11" s="26">
        <v>19</v>
      </c>
      <c r="AC11" s="26">
        <v>19</v>
      </c>
      <c r="AD11" s="26">
        <v>20</v>
      </c>
      <c r="AE11" s="26">
        <v>19</v>
      </c>
      <c r="AF11" s="26">
        <v>19</v>
      </c>
      <c r="AG11" s="26">
        <v>19</v>
      </c>
    </row>
    <row r="12" spans="1:33" ht="15">
      <c r="A12" t="s">
        <v>511</v>
      </c>
      <c r="B12" s="22" t="s">
        <v>77</v>
      </c>
      <c r="C12" s="22" t="s">
        <v>97</v>
      </c>
      <c r="D12" s="22" t="s">
        <v>85</v>
      </c>
      <c r="E12" s="25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37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</row>
    <row r="13" spans="1:33" ht="15">
      <c r="A13" t="s">
        <v>512</v>
      </c>
      <c r="B13" s="22" t="s">
        <v>77</v>
      </c>
      <c r="C13" s="22" t="s">
        <v>98</v>
      </c>
      <c r="D13" s="22" t="s">
        <v>85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4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</row>
    <row r="14" spans="1:33" ht="15">
      <c r="A14" t="s">
        <v>513</v>
      </c>
      <c r="B14" s="22" t="s">
        <v>77</v>
      </c>
      <c r="C14" s="22" t="s">
        <v>99</v>
      </c>
      <c r="D14" s="22" t="s">
        <v>95</v>
      </c>
      <c r="E14" s="25">
        <v>4</v>
      </c>
      <c r="F14" s="26">
        <v>4</v>
      </c>
      <c r="G14" s="26">
        <v>4</v>
      </c>
      <c r="H14" s="26">
        <v>4</v>
      </c>
      <c r="I14" s="26">
        <v>4</v>
      </c>
      <c r="J14" s="26">
        <v>4</v>
      </c>
      <c r="K14" s="26">
        <v>4</v>
      </c>
      <c r="L14" s="26">
        <v>4</v>
      </c>
      <c r="M14" s="26">
        <v>4</v>
      </c>
      <c r="N14" s="26">
        <v>4</v>
      </c>
      <c r="O14" s="26">
        <v>4</v>
      </c>
      <c r="P14" s="26">
        <v>4</v>
      </c>
      <c r="Q14" s="26">
        <v>4</v>
      </c>
      <c r="R14" s="26">
        <v>4</v>
      </c>
      <c r="S14" s="26">
        <v>4</v>
      </c>
      <c r="T14" s="26">
        <v>4</v>
      </c>
      <c r="U14" s="26">
        <v>4</v>
      </c>
      <c r="V14" s="26">
        <v>3</v>
      </c>
      <c r="W14" s="26">
        <v>4</v>
      </c>
      <c r="X14" s="26">
        <v>4</v>
      </c>
      <c r="Y14" s="26">
        <v>4</v>
      </c>
      <c r="Z14" s="26">
        <v>4</v>
      </c>
      <c r="AA14" s="26">
        <v>4</v>
      </c>
      <c r="AB14" s="26">
        <v>4</v>
      </c>
      <c r="AC14" s="26">
        <v>4</v>
      </c>
      <c r="AD14" s="26">
        <v>6</v>
      </c>
      <c r="AE14" s="26">
        <v>4</v>
      </c>
      <c r="AF14" s="26">
        <v>4</v>
      </c>
      <c r="AG14" s="26">
        <v>4</v>
      </c>
    </row>
    <row r="15" spans="1:33" ht="15">
      <c r="A15" t="s">
        <v>514</v>
      </c>
      <c r="B15" s="22" t="s">
        <v>77</v>
      </c>
      <c r="C15" s="22" t="s">
        <v>101</v>
      </c>
      <c r="D15" s="22" t="s">
        <v>102</v>
      </c>
      <c r="E15" s="25">
        <v>4</v>
      </c>
      <c r="F15" s="26">
        <v>4</v>
      </c>
      <c r="G15" s="26">
        <v>4</v>
      </c>
      <c r="H15" s="26">
        <v>4</v>
      </c>
      <c r="I15" s="26">
        <v>4</v>
      </c>
      <c r="J15" s="26">
        <v>4</v>
      </c>
      <c r="K15" s="26">
        <v>4</v>
      </c>
      <c r="L15" s="26">
        <v>4</v>
      </c>
      <c r="M15" s="26">
        <v>4</v>
      </c>
      <c r="N15" s="26">
        <v>4</v>
      </c>
      <c r="O15" s="26">
        <v>4</v>
      </c>
      <c r="P15" s="26">
        <v>4</v>
      </c>
      <c r="Q15" s="26">
        <v>4</v>
      </c>
      <c r="R15" s="26">
        <v>4</v>
      </c>
      <c r="S15" s="26">
        <v>4</v>
      </c>
      <c r="T15" s="26">
        <v>4</v>
      </c>
      <c r="U15" s="26">
        <v>4</v>
      </c>
      <c r="V15" s="26">
        <v>4</v>
      </c>
      <c r="W15" s="26">
        <v>4</v>
      </c>
      <c r="X15" s="26">
        <v>4</v>
      </c>
      <c r="Y15" s="26">
        <v>4</v>
      </c>
      <c r="Z15" s="26">
        <v>4</v>
      </c>
      <c r="AA15" s="26">
        <v>4</v>
      </c>
      <c r="AB15" s="26">
        <v>4</v>
      </c>
      <c r="AC15" s="26">
        <v>4</v>
      </c>
      <c r="AD15" s="26">
        <v>6</v>
      </c>
      <c r="AE15" s="26">
        <v>4</v>
      </c>
      <c r="AF15" s="26">
        <v>4</v>
      </c>
      <c r="AG15" s="26">
        <v>4</v>
      </c>
    </row>
    <row r="16" spans="1:33" ht="15">
      <c r="A16" t="s">
        <v>515</v>
      </c>
      <c r="B16" s="22" t="s">
        <v>77</v>
      </c>
      <c r="C16" s="22" t="s">
        <v>105</v>
      </c>
      <c r="D16" s="22" t="s">
        <v>106</v>
      </c>
      <c r="E16" s="25">
        <v>10</v>
      </c>
      <c r="F16" s="26">
        <v>10</v>
      </c>
      <c r="G16" s="26">
        <v>10</v>
      </c>
      <c r="H16" s="26">
        <v>10</v>
      </c>
      <c r="I16" s="26">
        <v>10</v>
      </c>
      <c r="J16" s="26">
        <v>10</v>
      </c>
      <c r="K16" s="26">
        <v>10</v>
      </c>
      <c r="L16" s="26">
        <v>10</v>
      </c>
      <c r="M16" s="26">
        <v>10</v>
      </c>
      <c r="N16" s="26">
        <v>10</v>
      </c>
      <c r="O16" s="26">
        <v>10</v>
      </c>
      <c r="P16" s="26">
        <v>10</v>
      </c>
      <c r="Q16" s="26">
        <v>10</v>
      </c>
      <c r="R16" s="26">
        <v>10</v>
      </c>
      <c r="S16" s="26">
        <v>10</v>
      </c>
      <c r="T16" s="26">
        <v>10</v>
      </c>
      <c r="U16" s="26">
        <v>5</v>
      </c>
      <c r="V16" s="26">
        <v>10</v>
      </c>
      <c r="W16" s="26">
        <v>10</v>
      </c>
      <c r="X16" s="26">
        <v>10</v>
      </c>
      <c r="Y16" s="26">
        <v>10</v>
      </c>
      <c r="Z16" s="26">
        <v>10</v>
      </c>
      <c r="AA16" s="26">
        <v>10</v>
      </c>
      <c r="AB16" s="26">
        <v>10</v>
      </c>
      <c r="AC16" s="26">
        <v>10</v>
      </c>
      <c r="AD16" s="26">
        <v>10</v>
      </c>
      <c r="AE16" s="26">
        <v>10</v>
      </c>
      <c r="AF16" s="26">
        <v>10</v>
      </c>
      <c r="AG16" s="26">
        <v>10</v>
      </c>
    </row>
    <row r="17" spans="1:33" ht="15">
      <c r="A17" t="s">
        <v>516</v>
      </c>
      <c r="B17" s="22" t="s">
        <v>107</v>
      </c>
      <c r="C17" s="22" t="s">
        <v>108</v>
      </c>
      <c r="D17" s="22" t="s">
        <v>109</v>
      </c>
      <c r="E17" s="25">
        <v>0</v>
      </c>
      <c r="F17" s="26">
        <v>660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</row>
    <row r="18" spans="1:33" ht="15">
      <c r="A18" t="s">
        <v>517</v>
      </c>
      <c r="B18" s="22" t="s">
        <v>107</v>
      </c>
      <c r="C18" s="22" t="s">
        <v>110</v>
      </c>
      <c r="D18" s="22" t="s">
        <v>111</v>
      </c>
      <c r="E18" s="25">
        <v>0</v>
      </c>
      <c r="F18" s="26">
        <v>0</v>
      </c>
      <c r="G18" s="26">
        <v>466</v>
      </c>
      <c r="H18" s="26">
        <v>466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</row>
    <row r="19" spans="1:33" ht="15">
      <c r="A19" t="s">
        <v>518</v>
      </c>
      <c r="B19" s="22" t="s">
        <v>107</v>
      </c>
      <c r="C19" s="22" t="s">
        <v>114</v>
      </c>
      <c r="D19" s="22" t="s">
        <v>109</v>
      </c>
      <c r="E19" s="25">
        <v>0</v>
      </c>
      <c r="F19" s="26">
        <v>158</v>
      </c>
      <c r="G19" s="26">
        <v>158</v>
      </c>
      <c r="H19" s="26">
        <v>158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</row>
    <row r="20" spans="1:33" ht="15">
      <c r="A20" t="s">
        <v>519</v>
      </c>
      <c r="B20" s="22" t="s">
        <v>107</v>
      </c>
      <c r="C20" s="22" t="s">
        <v>115</v>
      </c>
      <c r="D20" s="22" t="s">
        <v>116</v>
      </c>
      <c r="E20" s="25">
        <v>0</v>
      </c>
      <c r="F20" s="26">
        <v>29</v>
      </c>
      <c r="G20" s="26">
        <v>29</v>
      </c>
      <c r="H20" s="26">
        <v>29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</row>
    <row r="21" spans="1:33" ht="15">
      <c r="A21" t="s">
        <v>520</v>
      </c>
      <c r="B21" s="22" t="s">
        <v>107</v>
      </c>
      <c r="C21" s="22" t="s">
        <v>118</v>
      </c>
      <c r="D21" s="22" t="s">
        <v>119</v>
      </c>
      <c r="E21" s="25">
        <v>290</v>
      </c>
      <c r="F21" s="26">
        <v>0</v>
      </c>
      <c r="G21" s="26">
        <v>0</v>
      </c>
      <c r="H21" s="26">
        <v>0</v>
      </c>
      <c r="I21" s="26">
        <v>290</v>
      </c>
      <c r="J21" s="26">
        <v>290</v>
      </c>
      <c r="K21" s="26">
        <v>290</v>
      </c>
      <c r="L21" s="26">
        <v>290</v>
      </c>
      <c r="M21" s="26">
        <v>290</v>
      </c>
      <c r="N21" s="26">
        <v>290</v>
      </c>
      <c r="O21" s="26">
        <v>290</v>
      </c>
      <c r="P21" s="26">
        <v>290</v>
      </c>
      <c r="Q21" s="26">
        <v>290</v>
      </c>
      <c r="R21" s="26">
        <v>290</v>
      </c>
      <c r="S21" s="26">
        <v>290</v>
      </c>
      <c r="T21" s="26">
        <v>290</v>
      </c>
      <c r="U21" s="26">
        <v>290</v>
      </c>
      <c r="V21" s="26">
        <v>244</v>
      </c>
      <c r="W21" s="26">
        <v>290</v>
      </c>
      <c r="X21" s="26">
        <v>290</v>
      </c>
      <c r="Y21" s="26">
        <v>290</v>
      </c>
      <c r="Z21" s="26">
        <v>290</v>
      </c>
      <c r="AA21" s="26">
        <v>290</v>
      </c>
      <c r="AB21" s="26">
        <v>290</v>
      </c>
      <c r="AC21" s="26">
        <v>290</v>
      </c>
      <c r="AD21" s="26">
        <v>800</v>
      </c>
      <c r="AE21" s="26">
        <v>290</v>
      </c>
      <c r="AF21" s="26">
        <v>290</v>
      </c>
      <c r="AG21" s="26">
        <v>290</v>
      </c>
    </row>
    <row r="22" spans="1:33" ht="15">
      <c r="A22" t="s">
        <v>521</v>
      </c>
      <c r="B22" s="22" t="s">
        <v>107</v>
      </c>
      <c r="C22" s="22" t="s">
        <v>120</v>
      </c>
      <c r="D22" s="22" t="s">
        <v>85</v>
      </c>
      <c r="E22" s="25">
        <v>30</v>
      </c>
      <c r="F22" s="26">
        <v>0</v>
      </c>
      <c r="G22" s="26">
        <v>0</v>
      </c>
      <c r="H22" s="26">
        <v>0</v>
      </c>
      <c r="I22" s="26">
        <v>30</v>
      </c>
      <c r="J22" s="26">
        <v>30</v>
      </c>
      <c r="K22" s="26">
        <v>30</v>
      </c>
      <c r="L22" s="26">
        <v>30</v>
      </c>
      <c r="M22" s="26">
        <v>30</v>
      </c>
      <c r="N22" s="26">
        <v>30</v>
      </c>
      <c r="O22" s="26">
        <v>30</v>
      </c>
      <c r="P22" s="26">
        <v>30</v>
      </c>
      <c r="Q22" s="26">
        <v>30</v>
      </c>
      <c r="R22" s="26">
        <v>30</v>
      </c>
      <c r="S22" s="26">
        <v>30</v>
      </c>
      <c r="T22" s="26">
        <v>30</v>
      </c>
      <c r="U22" s="26">
        <v>30</v>
      </c>
      <c r="V22" s="26">
        <v>26</v>
      </c>
      <c r="W22" s="26">
        <v>30</v>
      </c>
      <c r="X22" s="26">
        <v>30</v>
      </c>
      <c r="Y22" s="26">
        <v>30</v>
      </c>
      <c r="Z22" s="26">
        <v>30</v>
      </c>
      <c r="AA22" s="26">
        <v>30</v>
      </c>
      <c r="AB22" s="26">
        <v>30</v>
      </c>
      <c r="AC22" s="26">
        <v>30</v>
      </c>
      <c r="AD22" s="26">
        <v>46</v>
      </c>
      <c r="AE22" s="26">
        <v>30</v>
      </c>
      <c r="AF22" s="26">
        <v>30</v>
      </c>
      <c r="AG22" s="26">
        <v>30</v>
      </c>
    </row>
    <row r="23" spans="1:33" ht="15">
      <c r="A23" t="s">
        <v>522</v>
      </c>
      <c r="B23" s="22" t="s">
        <v>107</v>
      </c>
      <c r="C23" s="22" t="s">
        <v>122</v>
      </c>
      <c r="D23" s="22" t="s">
        <v>123</v>
      </c>
      <c r="E23" s="25">
        <v>29</v>
      </c>
      <c r="F23" s="26">
        <v>0</v>
      </c>
      <c r="G23" s="26">
        <v>0</v>
      </c>
      <c r="H23" s="26">
        <v>0</v>
      </c>
      <c r="I23" s="26">
        <v>29</v>
      </c>
      <c r="J23" s="26">
        <v>29</v>
      </c>
      <c r="K23" s="26">
        <v>29</v>
      </c>
      <c r="L23" s="26">
        <v>29</v>
      </c>
      <c r="M23" s="26">
        <v>29</v>
      </c>
      <c r="N23" s="26">
        <v>29</v>
      </c>
      <c r="O23" s="26">
        <v>29</v>
      </c>
      <c r="P23" s="26">
        <v>29</v>
      </c>
      <c r="Q23" s="26">
        <v>29</v>
      </c>
      <c r="R23" s="26">
        <v>29</v>
      </c>
      <c r="S23" s="26">
        <v>29</v>
      </c>
      <c r="T23" s="26">
        <v>29</v>
      </c>
      <c r="U23" s="26">
        <v>29</v>
      </c>
      <c r="V23" s="26">
        <v>23</v>
      </c>
      <c r="W23" s="26">
        <v>29</v>
      </c>
      <c r="X23" s="26">
        <v>29</v>
      </c>
      <c r="Y23" s="26">
        <v>29</v>
      </c>
      <c r="Z23" s="26">
        <v>29</v>
      </c>
      <c r="AA23" s="26">
        <v>29</v>
      </c>
      <c r="AB23" s="26">
        <v>29</v>
      </c>
      <c r="AC23" s="26">
        <v>29</v>
      </c>
      <c r="AD23" s="26">
        <v>69</v>
      </c>
      <c r="AE23" s="26">
        <v>29</v>
      </c>
      <c r="AF23" s="26">
        <v>29</v>
      </c>
      <c r="AG23" s="26">
        <v>29</v>
      </c>
    </row>
    <row r="24" spans="1:33" ht="15">
      <c r="A24" t="s">
        <v>523</v>
      </c>
      <c r="B24" s="22" t="s">
        <v>107</v>
      </c>
      <c r="C24" s="22" t="s">
        <v>124</v>
      </c>
      <c r="D24" s="22" t="s">
        <v>125</v>
      </c>
      <c r="E24" s="25">
        <v>32</v>
      </c>
      <c r="F24" s="26">
        <v>2</v>
      </c>
      <c r="G24" s="26">
        <v>2</v>
      </c>
      <c r="H24" s="26">
        <v>2</v>
      </c>
      <c r="I24" s="26">
        <v>32</v>
      </c>
      <c r="J24" s="26">
        <v>32</v>
      </c>
      <c r="K24" s="26">
        <v>32</v>
      </c>
      <c r="L24" s="26">
        <v>32</v>
      </c>
      <c r="M24" s="26">
        <v>32</v>
      </c>
      <c r="N24" s="26">
        <v>32</v>
      </c>
      <c r="O24" s="26">
        <v>32</v>
      </c>
      <c r="P24" s="26">
        <v>32</v>
      </c>
      <c r="Q24" s="26">
        <v>32</v>
      </c>
      <c r="R24" s="26">
        <v>32</v>
      </c>
      <c r="S24" s="26">
        <v>32</v>
      </c>
      <c r="T24" s="26">
        <v>32</v>
      </c>
      <c r="U24" s="26">
        <v>32</v>
      </c>
      <c r="V24" s="26">
        <v>26</v>
      </c>
      <c r="W24" s="26">
        <v>32</v>
      </c>
      <c r="X24" s="26">
        <v>32</v>
      </c>
      <c r="Y24" s="26">
        <v>32</v>
      </c>
      <c r="Z24" s="26">
        <v>32</v>
      </c>
      <c r="AA24" s="26">
        <v>32</v>
      </c>
      <c r="AB24" s="26">
        <v>32</v>
      </c>
      <c r="AC24" s="26">
        <v>32</v>
      </c>
      <c r="AD24" s="26">
        <v>100</v>
      </c>
      <c r="AE24" s="26">
        <v>32</v>
      </c>
      <c r="AF24" s="26">
        <v>32</v>
      </c>
      <c r="AG24" s="26">
        <v>32</v>
      </c>
    </row>
    <row r="25" spans="1:33" ht="15">
      <c r="A25" t="s">
        <v>524</v>
      </c>
      <c r="B25" s="22" t="s">
        <v>107</v>
      </c>
      <c r="C25" s="22" t="s">
        <v>126</v>
      </c>
      <c r="D25" s="22" t="s">
        <v>127</v>
      </c>
      <c r="E25" s="25">
        <v>8</v>
      </c>
      <c r="F25" s="26">
        <v>0</v>
      </c>
      <c r="G25" s="26">
        <v>0</v>
      </c>
      <c r="H25" s="26">
        <v>0</v>
      </c>
      <c r="I25" s="26">
        <v>8</v>
      </c>
      <c r="J25" s="26">
        <v>8</v>
      </c>
      <c r="K25" s="26">
        <v>8</v>
      </c>
      <c r="L25" s="26">
        <v>8</v>
      </c>
      <c r="M25" s="26">
        <v>8</v>
      </c>
      <c r="N25" s="26">
        <v>8</v>
      </c>
      <c r="O25" s="26">
        <v>8</v>
      </c>
      <c r="P25" s="26">
        <v>8</v>
      </c>
      <c r="Q25" s="26">
        <v>8</v>
      </c>
      <c r="R25" s="26">
        <v>8</v>
      </c>
      <c r="S25" s="26">
        <v>8</v>
      </c>
      <c r="T25" s="26">
        <v>8</v>
      </c>
      <c r="U25" s="26">
        <v>8</v>
      </c>
      <c r="V25" s="26">
        <v>4</v>
      </c>
      <c r="W25" s="26">
        <v>8</v>
      </c>
      <c r="X25" s="26">
        <v>8</v>
      </c>
      <c r="Y25" s="26">
        <v>8</v>
      </c>
      <c r="Z25" s="26">
        <v>8</v>
      </c>
      <c r="AA25" s="26">
        <v>8</v>
      </c>
      <c r="AB25" s="26">
        <v>8</v>
      </c>
      <c r="AC25" s="26">
        <v>8</v>
      </c>
      <c r="AD25" s="26">
        <v>80</v>
      </c>
      <c r="AE25" s="26">
        <v>8</v>
      </c>
      <c r="AF25" s="26">
        <v>8</v>
      </c>
      <c r="AG25" s="26">
        <v>8</v>
      </c>
    </row>
    <row r="26" spans="1:33" ht="15">
      <c r="A26" t="s">
        <v>525</v>
      </c>
      <c r="B26" s="22" t="s">
        <v>107</v>
      </c>
      <c r="C26" s="22" t="s">
        <v>128</v>
      </c>
      <c r="D26" s="22" t="s">
        <v>129</v>
      </c>
      <c r="E26" s="25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2</v>
      </c>
      <c r="AE26" s="26">
        <v>0</v>
      </c>
      <c r="AF26" s="26">
        <v>0</v>
      </c>
      <c r="AG26" s="26">
        <v>0</v>
      </c>
    </row>
    <row r="27" spans="1:33" ht="15">
      <c r="A27" t="s">
        <v>526</v>
      </c>
      <c r="B27" s="22" t="s">
        <v>107</v>
      </c>
      <c r="C27" s="22" t="s">
        <v>130</v>
      </c>
      <c r="D27" s="22" t="s">
        <v>131</v>
      </c>
      <c r="E27" s="25">
        <v>0</v>
      </c>
      <c r="F27" s="26">
        <v>15</v>
      </c>
      <c r="G27" s="26">
        <v>15</v>
      </c>
      <c r="H27" s="26">
        <v>15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</row>
    <row r="28" spans="1:33" ht="15">
      <c r="A28" t="s">
        <v>527</v>
      </c>
      <c r="B28" s="22" t="s">
        <v>107</v>
      </c>
      <c r="C28" s="22" t="s">
        <v>132</v>
      </c>
      <c r="D28" s="22" t="s">
        <v>133</v>
      </c>
      <c r="E28" s="25">
        <v>1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0.75</v>
      </c>
      <c r="V28" s="26">
        <v>1</v>
      </c>
      <c r="W28" s="26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</row>
    <row r="29" spans="1:33" ht="15">
      <c r="A29" t="s">
        <v>528</v>
      </c>
      <c r="B29" s="22" t="s">
        <v>107</v>
      </c>
      <c r="C29" s="22" t="s">
        <v>134</v>
      </c>
      <c r="D29" s="22" t="s">
        <v>135</v>
      </c>
      <c r="E29" s="25">
        <v>15</v>
      </c>
      <c r="F29" s="26">
        <v>15</v>
      </c>
      <c r="G29" s="26">
        <v>15</v>
      </c>
      <c r="H29" s="26">
        <v>15</v>
      </c>
      <c r="I29" s="26">
        <v>15</v>
      </c>
      <c r="J29" s="26">
        <v>15</v>
      </c>
      <c r="K29" s="26">
        <v>15</v>
      </c>
      <c r="L29" s="26">
        <v>15</v>
      </c>
      <c r="M29" s="26">
        <v>15</v>
      </c>
      <c r="N29" s="26">
        <v>15</v>
      </c>
      <c r="O29" s="26">
        <v>15</v>
      </c>
      <c r="P29" s="26">
        <v>15</v>
      </c>
      <c r="Q29" s="26">
        <v>15</v>
      </c>
      <c r="R29" s="26">
        <v>15</v>
      </c>
      <c r="S29" s="26">
        <v>15</v>
      </c>
      <c r="T29" s="26">
        <v>15</v>
      </c>
      <c r="U29" s="26">
        <v>15</v>
      </c>
      <c r="V29" s="26">
        <v>15</v>
      </c>
      <c r="W29" s="26">
        <v>15</v>
      </c>
      <c r="X29" s="26">
        <v>15</v>
      </c>
      <c r="Y29" s="26">
        <v>15</v>
      </c>
      <c r="Z29" s="26">
        <v>15</v>
      </c>
      <c r="AA29" s="26">
        <v>15</v>
      </c>
      <c r="AB29" s="26">
        <v>15</v>
      </c>
      <c r="AC29" s="26">
        <v>15</v>
      </c>
      <c r="AD29" s="26">
        <v>15</v>
      </c>
      <c r="AE29" s="26">
        <v>15</v>
      </c>
      <c r="AF29" s="26">
        <v>15</v>
      </c>
      <c r="AG29" s="26">
        <v>15</v>
      </c>
    </row>
    <row r="30" spans="1:33" ht="15">
      <c r="A30" t="s">
        <v>529</v>
      </c>
      <c r="B30" s="22" t="s">
        <v>107</v>
      </c>
      <c r="C30" s="22" t="s">
        <v>138</v>
      </c>
      <c r="D30" s="22" t="s">
        <v>437</v>
      </c>
      <c r="E30" s="25">
        <v>900</v>
      </c>
      <c r="F30" s="26">
        <v>900</v>
      </c>
      <c r="G30" s="26">
        <v>900</v>
      </c>
      <c r="H30" s="26">
        <v>900</v>
      </c>
      <c r="I30" s="26">
        <v>900</v>
      </c>
      <c r="J30" s="26">
        <v>900</v>
      </c>
      <c r="K30" s="26">
        <v>900</v>
      </c>
      <c r="L30" s="26">
        <v>900</v>
      </c>
      <c r="M30" s="26">
        <v>900</v>
      </c>
      <c r="N30" s="26">
        <v>900</v>
      </c>
      <c r="O30" s="26">
        <v>900</v>
      </c>
      <c r="P30" s="26">
        <v>900</v>
      </c>
      <c r="Q30" s="26">
        <v>900</v>
      </c>
      <c r="R30" s="26">
        <v>900</v>
      </c>
      <c r="S30" s="26">
        <v>900</v>
      </c>
      <c r="T30" s="26">
        <v>900</v>
      </c>
      <c r="U30" s="26">
        <v>900</v>
      </c>
      <c r="V30" s="26">
        <v>675</v>
      </c>
      <c r="W30" s="26">
        <v>900</v>
      </c>
      <c r="X30" s="26">
        <v>900</v>
      </c>
      <c r="Y30" s="26">
        <v>900</v>
      </c>
      <c r="Z30" s="26">
        <v>900</v>
      </c>
      <c r="AA30" s="26">
        <v>900</v>
      </c>
      <c r="AB30" s="26">
        <v>900</v>
      </c>
      <c r="AC30" s="26">
        <v>900</v>
      </c>
      <c r="AD30" s="26">
        <v>2200</v>
      </c>
      <c r="AE30" s="26">
        <v>0</v>
      </c>
      <c r="AF30" s="26">
        <v>900</v>
      </c>
      <c r="AG30" s="26">
        <v>900</v>
      </c>
    </row>
    <row r="31" spans="1:33" ht="15">
      <c r="A31" t="s">
        <v>530</v>
      </c>
      <c r="B31" s="22" t="s">
        <v>140</v>
      </c>
      <c r="C31" s="22" t="s">
        <v>141</v>
      </c>
      <c r="D31" s="22" t="s">
        <v>131</v>
      </c>
      <c r="E31" s="25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202.57666666666668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</row>
    <row r="32" spans="1:33" ht="15">
      <c r="A32" t="s">
        <v>531</v>
      </c>
      <c r="B32" s="22" t="s">
        <v>140</v>
      </c>
      <c r="C32" s="22" t="s">
        <v>142</v>
      </c>
      <c r="D32" s="22" t="s">
        <v>143</v>
      </c>
      <c r="E32" s="25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288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</row>
    <row r="33" spans="1:33" ht="15">
      <c r="A33" t="s">
        <v>532</v>
      </c>
      <c r="B33" s="22" t="s">
        <v>140</v>
      </c>
      <c r="C33" s="22" t="s">
        <v>144</v>
      </c>
      <c r="D33" s="22" t="s">
        <v>127</v>
      </c>
      <c r="E33" s="25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226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</row>
    <row r="34" spans="1:33" ht="15">
      <c r="A34" t="s">
        <v>533</v>
      </c>
      <c r="B34" s="22" t="s">
        <v>140</v>
      </c>
      <c r="C34" s="22" t="s">
        <v>145</v>
      </c>
      <c r="D34" s="22" t="s">
        <v>85</v>
      </c>
      <c r="E34" s="25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40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</row>
    <row r="35" spans="1:33" ht="15">
      <c r="A35" t="s">
        <v>534</v>
      </c>
      <c r="B35" s="22" t="s">
        <v>140</v>
      </c>
      <c r="C35" s="22" t="s">
        <v>146</v>
      </c>
      <c r="D35" s="22" t="s">
        <v>147</v>
      </c>
      <c r="E35" s="25">
        <v>457</v>
      </c>
      <c r="F35" s="26">
        <v>457</v>
      </c>
      <c r="G35" s="26">
        <v>457</v>
      </c>
      <c r="H35" s="26">
        <v>457</v>
      </c>
      <c r="I35" s="26">
        <v>457</v>
      </c>
      <c r="J35" s="26">
        <v>457</v>
      </c>
      <c r="K35" s="26">
        <v>457</v>
      </c>
      <c r="L35" s="26">
        <v>457</v>
      </c>
      <c r="M35" s="26">
        <v>457</v>
      </c>
      <c r="N35" s="26">
        <v>457</v>
      </c>
      <c r="O35" s="26">
        <v>457</v>
      </c>
      <c r="P35" s="26">
        <v>457</v>
      </c>
      <c r="Q35" s="26">
        <v>457</v>
      </c>
      <c r="R35" s="26">
        <v>457</v>
      </c>
      <c r="S35" s="26">
        <v>457</v>
      </c>
      <c r="T35" s="26">
        <v>457</v>
      </c>
      <c r="U35" s="26">
        <v>355.890625</v>
      </c>
      <c r="V35" s="26">
        <v>366.0858333333332</v>
      </c>
      <c r="W35" s="26">
        <v>0</v>
      </c>
      <c r="X35" s="26">
        <v>0</v>
      </c>
      <c r="Y35" s="26">
        <v>0</v>
      </c>
      <c r="Z35" s="26">
        <v>457</v>
      </c>
      <c r="AA35" s="26">
        <v>457</v>
      </c>
      <c r="AB35" s="26">
        <v>457</v>
      </c>
      <c r="AC35" s="26">
        <v>457</v>
      </c>
      <c r="AD35" s="26">
        <v>662.3333333333335</v>
      </c>
      <c r="AE35" s="26">
        <v>457</v>
      </c>
      <c r="AF35" s="26">
        <v>457</v>
      </c>
      <c r="AG35" s="26">
        <v>457</v>
      </c>
    </row>
    <row r="36" spans="1:33" ht="15">
      <c r="A36" t="s">
        <v>535</v>
      </c>
      <c r="B36" s="22" t="s">
        <v>140</v>
      </c>
      <c r="C36" s="22" t="s">
        <v>148</v>
      </c>
      <c r="D36" s="22" t="s">
        <v>147</v>
      </c>
      <c r="E36" s="25">
        <v>1072.90625</v>
      </c>
      <c r="F36" s="26">
        <v>1072.90625</v>
      </c>
      <c r="G36" s="26">
        <v>1072.90625</v>
      </c>
      <c r="H36" s="26">
        <v>1072.90625</v>
      </c>
      <c r="I36" s="26">
        <v>1072.90625</v>
      </c>
      <c r="J36" s="26">
        <v>1072.90625</v>
      </c>
      <c r="K36" s="26">
        <v>1072.90625</v>
      </c>
      <c r="L36" s="26">
        <v>1072.90625</v>
      </c>
      <c r="M36" s="26">
        <v>1072.90625</v>
      </c>
      <c r="N36" s="26">
        <v>1072.90625</v>
      </c>
      <c r="O36" s="26">
        <v>1072.90625</v>
      </c>
      <c r="P36" s="26">
        <v>1072.90625</v>
      </c>
      <c r="Q36" s="26">
        <v>1072.90625</v>
      </c>
      <c r="R36" s="26">
        <v>1072.90625</v>
      </c>
      <c r="S36" s="26">
        <v>1072.90625</v>
      </c>
      <c r="T36" s="26">
        <v>1072.90625</v>
      </c>
      <c r="U36" s="26">
        <v>829.765625</v>
      </c>
      <c r="V36" s="26">
        <v>887.65625</v>
      </c>
      <c r="W36" s="26">
        <v>0</v>
      </c>
      <c r="X36" s="26">
        <v>0</v>
      </c>
      <c r="Y36" s="26">
        <v>0</v>
      </c>
      <c r="Z36" s="26">
        <v>1072.90625</v>
      </c>
      <c r="AA36" s="26">
        <v>1072.90625</v>
      </c>
      <c r="AB36" s="26">
        <v>1072.90625</v>
      </c>
      <c r="AC36" s="26">
        <v>1072.90625</v>
      </c>
      <c r="AD36" s="26">
        <v>1258.15625</v>
      </c>
      <c r="AE36" s="26">
        <v>1072.90625</v>
      </c>
      <c r="AF36" s="26">
        <v>1072.90625</v>
      </c>
      <c r="AG36" s="26">
        <v>1072.90625</v>
      </c>
    </row>
    <row r="37" spans="1:33" ht="15">
      <c r="A37" t="s">
        <v>536</v>
      </c>
      <c r="B37" s="22" t="s">
        <v>140</v>
      </c>
      <c r="C37" s="22" t="s">
        <v>149</v>
      </c>
      <c r="D37" s="22" t="s">
        <v>150</v>
      </c>
      <c r="E37" s="25">
        <v>108.29166666666666</v>
      </c>
      <c r="F37" s="26">
        <v>108.29166666666666</v>
      </c>
      <c r="G37" s="26">
        <v>108.29166666666666</v>
      </c>
      <c r="H37" s="26">
        <v>108.29166666666666</v>
      </c>
      <c r="I37" s="26">
        <v>108.29166666666666</v>
      </c>
      <c r="J37" s="26">
        <v>108.29166666666666</v>
      </c>
      <c r="K37" s="26">
        <v>108.29166666666666</v>
      </c>
      <c r="L37" s="26">
        <v>108.29166666666666</v>
      </c>
      <c r="M37" s="26">
        <v>108.29166666666666</v>
      </c>
      <c r="N37" s="26">
        <v>108.29166666666666</v>
      </c>
      <c r="O37" s="26">
        <v>108.29166666666666</v>
      </c>
      <c r="P37" s="26">
        <v>108.29166666666666</v>
      </c>
      <c r="Q37" s="26">
        <v>108.29166666666666</v>
      </c>
      <c r="R37" s="26">
        <v>108.29166666666666</v>
      </c>
      <c r="S37" s="26">
        <v>108.29166666666666</v>
      </c>
      <c r="T37" s="26">
        <v>108.29166666666666</v>
      </c>
      <c r="U37" s="26">
        <v>206.71354166666663</v>
      </c>
      <c r="V37" s="26">
        <v>94.4018333333333</v>
      </c>
      <c r="W37" s="26">
        <v>0</v>
      </c>
      <c r="X37" s="26">
        <v>0</v>
      </c>
      <c r="Y37" s="26">
        <v>0</v>
      </c>
      <c r="Z37" s="26">
        <v>108.29166666666666</v>
      </c>
      <c r="AA37" s="26">
        <v>108.29166666666666</v>
      </c>
      <c r="AB37" s="26">
        <v>108.29166666666666</v>
      </c>
      <c r="AC37" s="26">
        <v>108.29166666666666</v>
      </c>
      <c r="AD37" s="26">
        <v>103.875</v>
      </c>
      <c r="AE37" s="26">
        <v>108.29166666666666</v>
      </c>
      <c r="AF37" s="26">
        <v>108.29166666666666</v>
      </c>
      <c r="AG37" s="26">
        <v>108.29166666666666</v>
      </c>
    </row>
    <row r="38" spans="1:33" ht="15">
      <c r="A38" t="s">
        <v>537</v>
      </c>
      <c r="B38" s="22" t="s">
        <v>140</v>
      </c>
      <c r="C38" s="22" t="s">
        <v>151</v>
      </c>
      <c r="D38" s="22" t="s">
        <v>150</v>
      </c>
      <c r="E38" s="25">
        <v>42.55</v>
      </c>
      <c r="F38" s="26">
        <v>42.55</v>
      </c>
      <c r="G38" s="26">
        <v>42.55</v>
      </c>
      <c r="H38" s="26">
        <v>42.55</v>
      </c>
      <c r="I38" s="26">
        <v>42.55</v>
      </c>
      <c r="J38" s="26">
        <v>42.55</v>
      </c>
      <c r="K38" s="26">
        <v>42.55</v>
      </c>
      <c r="L38" s="26">
        <v>42.55</v>
      </c>
      <c r="M38" s="26">
        <v>42.55</v>
      </c>
      <c r="N38" s="26">
        <v>42.55</v>
      </c>
      <c r="O38" s="26">
        <v>42.55</v>
      </c>
      <c r="P38" s="26">
        <v>42.55</v>
      </c>
      <c r="Q38" s="26">
        <v>42.55</v>
      </c>
      <c r="R38" s="26">
        <v>42.55</v>
      </c>
      <c r="S38" s="26">
        <v>42.55</v>
      </c>
      <c r="T38" s="26">
        <v>42.55</v>
      </c>
      <c r="U38" s="26">
        <v>68.5</v>
      </c>
      <c r="V38" s="26">
        <v>26</v>
      </c>
      <c r="W38" s="26">
        <v>0</v>
      </c>
      <c r="X38" s="26">
        <v>0</v>
      </c>
      <c r="Y38" s="26">
        <v>0</v>
      </c>
      <c r="Z38" s="26">
        <v>42.55</v>
      </c>
      <c r="AA38" s="26">
        <v>42.55</v>
      </c>
      <c r="AB38" s="26">
        <v>42.55</v>
      </c>
      <c r="AC38" s="26">
        <v>42.55</v>
      </c>
      <c r="AD38" s="26">
        <v>23</v>
      </c>
      <c r="AE38" s="26">
        <v>42.55</v>
      </c>
      <c r="AF38" s="26">
        <v>42.55</v>
      </c>
      <c r="AG38" s="26">
        <v>42.55</v>
      </c>
    </row>
    <row r="39" spans="1:33" ht="15">
      <c r="A39" t="s">
        <v>538</v>
      </c>
      <c r="B39" s="22" t="s">
        <v>140</v>
      </c>
      <c r="C39" s="22" t="s">
        <v>152</v>
      </c>
      <c r="D39" s="22" t="s">
        <v>131</v>
      </c>
      <c r="E39" s="25">
        <v>66.83333333333333</v>
      </c>
      <c r="F39" s="26">
        <v>66.83333333333333</v>
      </c>
      <c r="G39" s="26">
        <v>66.83333333333333</v>
      </c>
      <c r="H39" s="26">
        <v>66.83333333333333</v>
      </c>
      <c r="I39" s="26">
        <v>66.83333333333333</v>
      </c>
      <c r="J39" s="26">
        <v>66.83333333333333</v>
      </c>
      <c r="K39" s="26">
        <v>66.83333333333333</v>
      </c>
      <c r="L39" s="26">
        <v>66.83333333333333</v>
      </c>
      <c r="M39" s="26">
        <v>66.83333333333333</v>
      </c>
      <c r="N39" s="26">
        <v>66.83333333333333</v>
      </c>
      <c r="O39" s="26">
        <v>66.83333333333333</v>
      </c>
      <c r="P39" s="26">
        <v>66.83333333333333</v>
      </c>
      <c r="Q39" s="26">
        <v>66.83333333333333</v>
      </c>
      <c r="R39" s="26">
        <v>66.83333333333333</v>
      </c>
      <c r="S39" s="26">
        <v>66.83333333333333</v>
      </c>
      <c r="T39" s="26">
        <v>66.83333333333333</v>
      </c>
      <c r="U39" s="26">
        <v>46.333333333333336</v>
      </c>
      <c r="V39" s="26">
        <v>57.5</v>
      </c>
      <c r="W39" s="26">
        <v>0</v>
      </c>
      <c r="X39" s="26">
        <v>0</v>
      </c>
      <c r="Y39" s="26">
        <v>0</v>
      </c>
      <c r="Z39" s="26">
        <v>66.83333333333333</v>
      </c>
      <c r="AA39" s="26">
        <v>66.83333333333333</v>
      </c>
      <c r="AB39" s="26">
        <v>66.83333333333333</v>
      </c>
      <c r="AC39" s="26">
        <v>66.83333333333333</v>
      </c>
      <c r="AD39" s="26">
        <v>97.08333333333333</v>
      </c>
      <c r="AE39" s="26">
        <v>66.83333333333333</v>
      </c>
      <c r="AF39" s="26">
        <v>66.83333333333333</v>
      </c>
      <c r="AG39" s="26">
        <v>66.83333333333333</v>
      </c>
    </row>
    <row r="40" spans="1:33" ht="15">
      <c r="A40" t="s">
        <v>539</v>
      </c>
      <c r="B40" s="22" t="s">
        <v>140</v>
      </c>
      <c r="C40" s="22" t="s">
        <v>153</v>
      </c>
      <c r="D40" s="22" t="s">
        <v>150</v>
      </c>
      <c r="E40" s="25">
        <v>207.5</v>
      </c>
      <c r="F40" s="26">
        <v>207.5</v>
      </c>
      <c r="G40" s="26">
        <v>207.5</v>
      </c>
      <c r="H40" s="26">
        <v>207.5</v>
      </c>
      <c r="I40" s="26">
        <v>207.5</v>
      </c>
      <c r="J40" s="26">
        <v>207.5</v>
      </c>
      <c r="K40" s="26">
        <v>207.5</v>
      </c>
      <c r="L40" s="26">
        <v>207.5</v>
      </c>
      <c r="M40" s="26">
        <v>207.5</v>
      </c>
      <c r="N40" s="26">
        <v>207.5</v>
      </c>
      <c r="O40" s="26">
        <v>207.5</v>
      </c>
      <c r="P40" s="26">
        <v>207.5</v>
      </c>
      <c r="Q40" s="26">
        <v>207.5</v>
      </c>
      <c r="R40" s="26">
        <v>207.5</v>
      </c>
      <c r="S40" s="26">
        <v>207.5</v>
      </c>
      <c r="T40" s="26">
        <v>207.5</v>
      </c>
      <c r="U40" s="26">
        <v>175.5</v>
      </c>
      <c r="V40" s="26">
        <v>207.5</v>
      </c>
      <c r="W40" s="26">
        <v>0</v>
      </c>
      <c r="X40" s="26">
        <v>0</v>
      </c>
      <c r="Y40" s="26">
        <v>0</v>
      </c>
      <c r="Z40" s="26">
        <v>207.5</v>
      </c>
      <c r="AA40" s="26">
        <v>207.5</v>
      </c>
      <c r="AB40" s="26">
        <v>207.5</v>
      </c>
      <c r="AC40" s="26">
        <v>207.5</v>
      </c>
      <c r="AD40" s="26">
        <v>276.66666666666663</v>
      </c>
      <c r="AE40" s="26">
        <v>207.5</v>
      </c>
      <c r="AF40" s="26">
        <v>207.5</v>
      </c>
      <c r="AG40" s="26">
        <v>207.5</v>
      </c>
    </row>
    <row r="41" spans="1:33" ht="15">
      <c r="A41" t="s">
        <v>540</v>
      </c>
      <c r="B41" s="22" t="s">
        <v>140</v>
      </c>
      <c r="C41" s="22" t="s">
        <v>154</v>
      </c>
      <c r="D41" s="22" t="s">
        <v>147</v>
      </c>
      <c r="E41" s="25">
        <v>36.8</v>
      </c>
      <c r="F41" s="26">
        <v>36.8</v>
      </c>
      <c r="G41" s="26">
        <v>36.8</v>
      </c>
      <c r="H41" s="26">
        <v>36.8</v>
      </c>
      <c r="I41" s="26">
        <v>36.8</v>
      </c>
      <c r="J41" s="26">
        <v>36.8</v>
      </c>
      <c r="K41" s="26">
        <v>36.8</v>
      </c>
      <c r="L41" s="26">
        <v>36.8</v>
      </c>
      <c r="M41" s="26">
        <v>36.8</v>
      </c>
      <c r="N41" s="26">
        <v>36.8</v>
      </c>
      <c r="O41" s="26">
        <v>36.8</v>
      </c>
      <c r="P41" s="26">
        <v>36.8</v>
      </c>
      <c r="Q41" s="26">
        <v>36.8</v>
      </c>
      <c r="R41" s="26">
        <v>36.8</v>
      </c>
      <c r="S41" s="26">
        <v>36.8</v>
      </c>
      <c r="T41" s="26">
        <v>36.8</v>
      </c>
      <c r="U41" s="26">
        <v>32</v>
      </c>
      <c r="V41" s="26">
        <v>36.8</v>
      </c>
      <c r="W41" s="26">
        <v>0</v>
      </c>
      <c r="X41" s="26">
        <v>0</v>
      </c>
      <c r="Y41" s="26">
        <v>0</v>
      </c>
      <c r="Z41" s="26">
        <v>36.8</v>
      </c>
      <c r="AA41" s="26">
        <v>36.8</v>
      </c>
      <c r="AB41" s="26">
        <v>36.8</v>
      </c>
      <c r="AC41" s="26">
        <v>36.8</v>
      </c>
      <c r="AD41" s="26">
        <v>32</v>
      </c>
      <c r="AE41" s="26">
        <v>36.8</v>
      </c>
      <c r="AF41" s="26">
        <v>36.8</v>
      </c>
      <c r="AG41" s="26">
        <v>36.8</v>
      </c>
    </row>
    <row r="42" spans="1:33" ht="15">
      <c r="A42" t="s">
        <v>541</v>
      </c>
      <c r="B42" s="22" t="s">
        <v>140</v>
      </c>
      <c r="C42" s="22" t="s">
        <v>155</v>
      </c>
      <c r="D42" s="22" t="s">
        <v>147</v>
      </c>
      <c r="E42" s="25">
        <v>74</v>
      </c>
      <c r="F42" s="26">
        <v>74</v>
      </c>
      <c r="G42" s="26">
        <v>74</v>
      </c>
      <c r="H42" s="26">
        <v>74</v>
      </c>
      <c r="I42" s="26">
        <v>74</v>
      </c>
      <c r="J42" s="26">
        <v>74</v>
      </c>
      <c r="K42" s="26">
        <v>74</v>
      </c>
      <c r="L42" s="26">
        <v>74</v>
      </c>
      <c r="M42" s="26">
        <v>74</v>
      </c>
      <c r="N42" s="26">
        <v>74</v>
      </c>
      <c r="O42" s="26">
        <v>74</v>
      </c>
      <c r="P42" s="26">
        <v>74</v>
      </c>
      <c r="Q42" s="26">
        <v>74</v>
      </c>
      <c r="R42" s="26">
        <v>74</v>
      </c>
      <c r="S42" s="26">
        <v>74</v>
      </c>
      <c r="T42" s="26">
        <v>74</v>
      </c>
      <c r="U42" s="26">
        <v>59</v>
      </c>
      <c r="V42" s="26">
        <v>64</v>
      </c>
      <c r="W42" s="26">
        <v>0</v>
      </c>
      <c r="X42" s="26">
        <v>0</v>
      </c>
      <c r="Y42" s="26">
        <v>74</v>
      </c>
      <c r="Z42" s="26">
        <v>74</v>
      </c>
      <c r="AA42" s="26">
        <v>74</v>
      </c>
      <c r="AB42" s="26">
        <v>74</v>
      </c>
      <c r="AC42" s="26">
        <v>74</v>
      </c>
      <c r="AD42" s="26">
        <v>120</v>
      </c>
      <c r="AE42" s="26">
        <v>74</v>
      </c>
      <c r="AF42" s="26">
        <v>74</v>
      </c>
      <c r="AG42" s="26">
        <v>74</v>
      </c>
    </row>
    <row r="43" spans="1:33" ht="15">
      <c r="A43" t="s">
        <v>542</v>
      </c>
      <c r="B43" s="22" t="s">
        <v>140</v>
      </c>
      <c r="C43" s="22" t="s">
        <v>156</v>
      </c>
      <c r="D43" s="22" t="s">
        <v>147</v>
      </c>
      <c r="E43" s="25">
        <v>137.25</v>
      </c>
      <c r="F43" s="26">
        <v>137.25</v>
      </c>
      <c r="G43" s="26">
        <v>137.25</v>
      </c>
      <c r="H43" s="26">
        <v>137.25</v>
      </c>
      <c r="I43" s="26">
        <v>137.25</v>
      </c>
      <c r="J43" s="26">
        <v>137.25</v>
      </c>
      <c r="K43" s="26">
        <v>137.25</v>
      </c>
      <c r="L43" s="26">
        <v>137.25</v>
      </c>
      <c r="M43" s="26">
        <v>137.25</v>
      </c>
      <c r="N43" s="26">
        <v>137.25</v>
      </c>
      <c r="O43" s="26">
        <v>137.25</v>
      </c>
      <c r="P43" s="26">
        <v>137.25</v>
      </c>
      <c r="Q43" s="26">
        <v>137.25</v>
      </c>
      <c r="R43" s="26">
        <v>137.25</v>
      </c>
      <c r="S43" s="26">
        <v>137.25</v>
      </c>
      <c r="T43" s="26">
        <v>137.25</v>
      </c>
      <c r="U43" s="26">
        <v>101.75</v>
      </c>
      <c r="V43" s="26">
        <v>136</v>
      </c>
      <c r="W43" s="26">
        <v>0</v>
      </c>
      <c r="X43" s="26">
        <v>0</v>
      </c>
      <c r="Y43" s="26">
        <v>0</v>
      </c>
      <c r="Z43" s="26">
        <v>137.25</v>
      </c>
      <c r="AA43" s="26">
        <v>137.25</v>
      </c>
      <c r="AB43" s="26">
        <v>137.25</v>
      </c>
      <c r="AC43" s="26">
        <v>137.25</v>
      </c>
      <c r="AD43" s="26">
        <v>131.45833333333334</v>
      </c>
      <c r="AE43" s="26">
        <v>137.25</v>
      </c>
      <c r="AF43" s="26">
        <v>137.25</v>
      </c>
      <c r="AG43" s="26">
        <v>137.25</v>
      </c>
    </row>
    <row r="44" spans="1:33" ht="15">
      <c r="A44" t="s">
        <v>543</v>
      </c>
      <c r="B44" s="22" t="s">
        <v>140</v>
      </c>
      <c r="C44" s="22" t="s">
        <v>157</v>
      </c>
      <c r="D44" s="22" t="s">
        <v>129</v>
      </c>
      <c r="E44" s="25">
        <v>43.51544897460938</v>
      </c>
      <c r="F44" s="26">
        <v>43.51544897460938</v>
      </c>
      <c r="G44" s="26">
        <v>43.51544897460938</v>
      </c>
      <c r="H44" s="26">
        <v>43.51544897460938</v>
      </c>
      <c r="I44" s="26">
        <v>43.51544897460938</v>
      </c>
      <c r="J44" s="26">
        <v>43.51544897460938</v>
      </c>
      <c r="K44" s="26">
        <v>43.51544897460938</v>
      </c>
      <c r="L44" s="26">
        <v>43.51544897460938</v>
      </c>
      <c r="M44" s="26">
        <v>43.51544897460938</v>
      </c>
      <c r="N44" s="26">
        <v>43.51544897460938</v>
      </c>
      <c r="O44" s="26">
        <v>43.51544897460938</v>
      </c>
      <c r="P44" s="26">
        <v>43.51544897460938</v>
      </c>
      <c r="Q44" s="26">
        <v>43.51544897460938</v>
      </c>
      <c r="R44" s="26">
        <v>43.51544897460938</v>
      </c>
      <c r="S44" s="26">
        <v>43.51544897460938</v>
      </c>
      <c r="T44" s="26">
        <v>43.51544897460938</v>
      </c>
      <c r="U44" s="26">
        <v>26</v>
      </c>
      <c r="V44" s="26">
        <v>34</v>
      </c>
      <c r="W44" s="26">
        <v>0</v>
      </c>
      <c r="X44" s="26">
        <v>0</v>
      </c>
      <c r="Y44" s="26">
        <v>43.51544897460938</v>
      </c>
      <c r="Z44" s="26">
        <v>43.51544897460938</v>
      </c>
      <c r="AA44" s="26">
        <v>43.51544897460938</v>
      </c>
      <c r="AB44" s="26">
        <v>43.51544897460938</v>
      </c>
      <c r="AC44" s="26">
        <v>43.51544897460938</v>
      </c>
      <c r="AD44" s="26">
        <v>58</v>
      </c>
      <c r="AE44" s="26">
        <v>43.51544897460938</v>
      </c>
      <c r="AF44" s="26">
        <v>43.51544897460938</v>
      </c>
      <c r="AG44" s="26">
        <v>43.51544897460938</v>
      </c>
    </row>
    <row r="45" spans="1:33" ht="15">
      <c r="A45" t="s">
        <v>544</v>
      </c>
      <c r="B45" s="22" t="s">
        <v>140</v>
      </c>
      <c r="C45" s="22" t="s">
        <v>158</v>
      </c>
      <c r="D45" s="22" t="s">
        <v>133</v>
      </c>
      <c r="E45" s="25">
        <v>0.5</v>
      </c>
      <c r="F45" s="26">
        <v>0.5</v>
      </c>
      <c r="G45" s="26">
        <v>0.5</v>
      </c>
      <c r="H45" s="26">
        <v>0.5</v>
      </c>
      <c r="I45" s="26">
        <v>0.5</v>
      </c>
      <c r="J45" s="26">
        <v>0.5</v>
      </c>
      <c r="K45" s="26">
        <v>0.5</v>
      </c>
      <c r="L45" s="26">
        <v>0.5</v>
      </c>
      <c r="M45" s="26">
        <v>0.5</v>
      </c>
      <c r="N45" s="26">
        <v>0.5</v>
      </c>
      <c r="O45" s="26">
        <v>0.5</v>
      </c>
      <c r="P45" s="26">
        <v>0.5</v>
      </c>
      <c r="Q45" s="26">
        <v>0.5</v>
      </c>
      <c r="R45" s="26">
        <v>0.5</v>
      </c>
      <c r="S45" s="26">
        <v>0.5</v>
      </c>
      <c r="T45" s="26">
        <v>0.5</v>
      </c>
      <c r="U45" s="26">
        <v>0.5</v>
      </c>
      <c r="V45" s="26">
        <v>0.5</v>
      </c>
      <c r="W45" s="26">
        <v>0</v>
      </c>
      <c r="X45" s="26">
        <v>0</v>
      </c>
      <c r="Y45" s="26">
        <v>0.5</v>
      </c>
      <c r="Z45" s="26">
        <v>0.5</v>
      </c>
      <c r="AA45" s="26">
        <v>0.5</v>
      </c>
      <c r="AB45" s="26">
        <v>0.5</v>
      </c>
      <c r="AC45" s="26">
        <v>0.5</v>
      </c>
      <c r="AD45" s="26">
        <v>1</v>
      </c>
      <c r="AE45" s="26">
        <v>0.5</v>
      </c>
      <c r="AF45" s="26">
        <v>0.5</v>
      </c>
      <c r="AG45" s="26">
        <v>0.5</v>
      </c>
    </row>
    <row r="46" spans="1:33" ht="15">
      <c r="A46" t="s">
        <v>545</v>
      </c>
      <c r="B46" s="22" t="s">
        <v>140</v>
      </c>
      <c r="C46" s="22" t="s">
        <v>159</v>
      </c>
      <c r="D46" s="22" t="s">
        <v>133</v>
      </c>
      <c r="E46" s="25">
        <v>1</v>
      </c>
      <c r="F46" s="26">
        <v>1</v>
      </c>
      <c r="G46" s="26">
        <v>1</v>
      </c>
      <c r="H46" s="26">
        <v>1</v>
      </c>
      <c r="I46" s="26">
        <v>1</v>
      </c>
      <c r="J46" s="26">
        <v>1</v>
      </c>
      <c r="K46" s="26">
        <v>1</v>
      </c>
      <c r="L46" s="26">
        <v>1</v>
      </c>
      <c r="M46" s="26">
        <v>1</v>
      </c>
      <c r="N46" s="26">
        <v>1</v>
      </c>
      <c r="O46" s="26">
        <v>1</v>
      </c>
      <c r="P46" s="26">
        <v>1</v>
      </c>
      <c r="Q46" s="26">
        <v>1</v>
      </c>
      <c r="R46" s="26">
        <v>1</v>
      </c>
      <c r="S46" s="26">
        <v>1</v>
      </c>
      <c r="T46" s="26">
        <v>1</v>
      </c>
      <c r="U46" s="26">
        <v>0.75</v>
      </c>
      <c r="V46" s="26">
        <v>1</v>
      </c>
      <c r="W46" s="26">
        <v>0</v>
      </c>
      <c r="X46" s="26">
        <v>0</v>
      </c>
      <c r="Y46" s="26">
        <v>1</v>
      </c>
      <c r="Z46" s="26">
        <v>1</v>
      </c>
      <c r="AA46" s="26">
        <v>1</v>
      </c>
      <c r="AB46" s="26">
        <v>1</v>
      </c>
      <c r="AC46" s="26">
        <v>1</v>
      </c>
      <c r="AD46" s="26">
        <v>2</v>
      </c>
      <c r="AE46" s="26">
        <v>1</v>
      </c>
      <c r="AF46" s="26">
        <v>1</v>
      </c>
      <c r="AG46" s="26">
        <v>1</v>
      </c>
    </row>
    <row r="47" spans="1:33" ht="15">
      <c r="A47" t="s">
        <v>546</v>
      </c>
      <c r="B47" s="22" t="s">
        <v>160</v>
      </c>
      <c r="C47" s="22" t="s">
        <v>146</v>
      </c>
      <c r="D47" s="22" t="s">
        <v>147</v>
      </c>
      <c r="E47" s="25">
        <v>16</v>
      </c>
      <c r="F47" s="26">
        <v>16</v>
      </c>
      <c r="G47" s="26">
        <v>16</v>
      </c>
      <c r="H47" s="26">
        <v>16</v>
      </c>
      <c r="I47" s="26">
        <v>16</v>
      </c>
      <c r="J47" s="26">
        <v>16</v>
      </c>
      <c r="K47" s="26">
        <v>16</v>
      </c>
      <c r="L47" s="26">
        <v>16</v>
      </c>
      <c r="M47" s="26">
        <v>16</v>
      </c>
      <c r="N47" s="26">
        <v>16</v>
      </c>
      <c r="O47" s="26">
        <v>16</v>
      </c>
      <c r="P47" s="26">
        <v>16</v>
      </c>
      <c r="Q47" s="26">
        <v>16</v>
      </c>
      <c r="R47" s="26">
        <v>16</v>
      </c>
      <c r="S47" s="26">
        <v>16</v>
      </c>
      <c r="T47" s="26">
        <v>16</v>
      </c>
      <c r="U47" s="26">
        <v>16</v>
      </c>
      <c r="V47" s="26">
        <v>16</v>
      </c>
      <c r="W47" s="26">
        <v>16</v>
      </c>
      <c r="X47" s="26">
        <v>16</v>
      </c>
      <c r="Y47" s="26">
        <v>16</v>
      </c>
      <c r="Z47" s="26">
        <v>16</v>
      </c>
      <c r="AA47" s="26">
        <v>16</v>
      </c>
      <c r="AB47" s="26">
        <v>16</v>
      </c>
      <c r="AC47" s="26">
        <v>16</v>
      </c>
      <c r="AD47" s="26">
        <v>0</v>
      </c>
      <c r="AE47" s="26">
        <v>16</v>
      </c>
      <c r="AF47" s="26">
        <v>16</v>
      </c>
      <c r="AG47" s="26">
        <v>16</v>
      </c>
    </row>
    <row r="48" spans="1:33" ht="15">
      <c r="A48" t="s">
        <v>547</v>
      </c>
      <c r="B48" s="22" t="s">
        <v>160</v>
      </c>
      <c r="C48" s="22" t="s">
        <v>148</v>
      </c>
      <c r="D48" s="22" t="s">
        <v>147</v>
      </c>
      <c r="E48" s="25">
        <v>69.46875</v>
      </c>
      <c r="F48" s="26">
        <v>69.46875</v>
      </c>
      <c r="G48" s="26">
        <v>69.46875</v>
      </c>
      <c r="H48" s="26">
        <v>46.3125</v>
      </c>
      <c r="I48" s="26">
        <v>69.46875</v>
      </c>
      <c r="J48" s="26">
        <v>69.46875</v>
      </c>
      <c r="K48" s="26">
        <v>69.46875</v>
      </c>
      <c r="L48" s="26">
        <v>69.46875</v>
      </c>
      <c r="M48" s="26">
        <v>69.46875</v>
      </c>
      <c r="N48" s="26">
        <v>69.46875</v>
      </c>
      <c r="O48" s="26">
        <v>69.46875</v>
      </c>
      <c r="P48" s="26">
        <v>69.46875</v>
      </c>
      <c r="Q48" s="26">
        <v>69.46875</v>
      </c>
      <c r="R48" s="26">
        <v>69.46875</v>
      </c>
      <c r="S48" s="26">
        <v>69.46875</v>
      </c>
      <c r="T48" s="26">
        <v>69.46875</v>
      </c>
      <c r="U48" s="26">
        <v>69.46875</v>
      </c>
      <c r="V48" s="26">
        <v>46.3125</v>
      </c>
      <c r="W48" s="26">
        <v>69.46875</v>
      </c>
      <c r="X48" s="26">
        <v>69.46875</v>
      </c>
      <c r="Y48" s="26">
        <v>69.46875</v>
      </c>
      <c r="Z48" s="26">
        <v>69.46875</v>
      </c>
      <c r="AA48" s="26">
        <v>69.46875</v>
      </c>
      <c r="AB48" s="26">
        <v>69.46875</v>
      </c>
      <c r="AC48" s="26">
        <v>61.75</v>
      </c>
      <c r="AD48" s="26">
        <v>0</v>
      </c>
      <c r="AE48" s="26">
        <v>69.46875</v>
      </c>
      <c r="AF48" s="26">
        <v>69.46875</v>
      </c>
      <c r="AG48" s="26">
        <v>69.46875</v>
      </c>
    </row>
    <row r="49" spans="1:33" ht="15">
      <c r="A49" t="s">
        <v>548</v>
      </c>
      <c r="B49" s="22" t="s">
        <v>160</v>
      </c>
      <c r="C49" s="22" t="s">
        <v>161</v>
      </c>
      <c r="D49" s="22" t="s">
        <v>162</v>
      </c>
      <c r="E49" s="25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115</v>
      </c>
      <c r="AD49" s="26">
        <v>0</v>
      </c>
      <c r="AE49" s="26">
        <v>0</v>
      </c>
      <c r="AF49" s="26">
        <v>0</v>
      </c>
      <c r="AG49" s="26">
        <v>0</v>
      </c>
    </row>
    <row r="50" spans="1:33" ht="15">
      <c r="A50" t="s">
        <v>549</v>
      </c>
      <c r="B50" s="22" t="s">
        <v>160</v>
      </c>
      <c r="C50" s="22" t="s">
        <v>149</v>
      </c>
      <c r="D50" s="22" t="s">
        <v>150</v>
      </c>
      <c r="E50" s="25">
        <v>209</v>
      </c>
      <c r="F50" s="26">
        <v>209</v>
      </c>
      <c r="G50" s="26">
        <v>209</v>
      </c>
      <c r="H50" s="26">
        <v>209</v>
      </c>
      <c r="I50" s="26">
        <v>209</v>
      </c>
      <c r="J50" s="26">
        <v>209</v>
      </c>
      <c r="K50" s="26">
        <v>209</v>
      </c>
      <c r="L50" s="26">
        <v>209</v>
      </c>
      <c r="M50" s="26">
        <v>209</v>
      </c>
      <c r="N50" s="26">
        <v>209</v>
      </c>
      <c r="O50" s="26">
        <v>209</v>
      </c>
      <c r="P50" s="26">
        <v>209</v>
      </c>
      <c r="Q50" s="26">
        <v>209</v>
      </c>
      <c r="R50" s="26">
        <v>209</v>
      </c>
      <c r="S50" s="26">
        <v>209</v>
      </c>
      <c r="T50" s="26">
        <v>209</v>
      </c>
      <c r="U50" s="26">
        <v>209</v>
      </c>
      <c r="V50" s="26">
        <v>88</v>
      </c>
      <c r="W50" s="26">
        <v>209</v>
      </c>
      <c r="X50" s="26">
        <v>209</v>
      </c>
      <c r="Y50" s="26">
        <v>209</v>
      </c>
      <c r="Z50" s="26">
        <v>209</v>
      </c>
      <c r="AA50" s="26">
        <v>209</v>
      </c>
      <c r="AB50" s="26">
        <v>209</v>
      </c>
      <c r="AC50" s="26">
        <v>0</v>
      </c>
      <c r="AD50" s="26">
        <v>690</v>
      </c>
      <c r="AE50" s="26">
        <v>209</v>
      </c>
      <c r="AF50" s="26">
        <v>209</v>
      </c>
      <c r="AG50" s="26">
        <v>209</v>
      </c>
    </row>
    <row r="51" spans="1:33" ht="15">
      <c r="A51" t="s">
        <v>550</v>
      </c>
      <c r="B51" s="22" t="s">
        <v>160</v>
      </c>
      <c r="C51" s="22" t="s">
        <v>163</v>
      </c>
      <c r="D51" s="22" t="s">
        <v>162</v>
      </c>
      <c r="E51" s="25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293.3125</v>
      </c>
      <c r="AD51" s="26">
        <v>0</v>
      </c>
      <c r="AE51" s="26">
        <v>0</v>
      </c>
      <c r="AF51" s="26">
        <v>0</v>
      </c>
      <c r="AG51" s="26">
        <v>0</v>
      </c>
    </row>
    <row r="52" spans="1:33" ht="15">
      <c r="A52" t="s">
        <v>551</v>
      </c>
      <c r="B52" s="22" t="s">
        <v>160</v>
      </c>
      <c r="C52" s="22" t="s">
        <v>151</v>
      </c>
      <c r="D52" s="22" t="s">
        <v>150</v>
      </c>
      <c r="E52" s="25">
        <v>509.4375</v>
      </c>
      <c r="F52" s="26">
        <v>57</v>
      </c>
      <c r="G52" s="26">
        <v>57</v>
      </c>
      <c r="H52" s="26">
        <v>52</v>
      </c>
      <c r="I52" s="26">
        <v>509.4375</v>
      </c>
      <c r="J52" s="26">
        <v>509.4375</v>
      </c>
      <c r="K52" s="26">
        <v>509.4375</v>
      </c>
      <c r="L52" s="26">
        <v>509.4375</v>
      </c>
      <c r="M52" s="26">
        <v>509.4375</v>
      </c>
      <c r="N52" s="26">
        <v>509.4375</v>
      </c>
      <c r="O52" s="26">
        <v>509.4375</v>
      </c>
      <c r="P52" s="26">
        <v>509.4375</v>
      </c>
      <c r="Q52" s="26">
        <v>509.4375</v>
      </c>
      <c r="R52" s="26">
        <v>509.4375</v>
      </c>
      <c r="S52" s="26">
        <v>509.4375</v>
      </c>
      <c r="T52" s="26">
        <v>509.4375</v>
      </c>
      <c r="U52" s="26">
        <v>509.4375</v>
      </c>
      <c r="V52" s="26">
        <v>30</v>
      </c>
      <c r="W52" s="26">
        <v>509.4375</v>
      </c>
      <c r="X52" s="26">
        <v>509.4375</v>
      </c>
      <c r="Y52" s="26">
        <v>509.4375</v>
      </c>
      <c r="Z52" s="26">
        <v>509.4375</v>
      </c>
      <c r="AA52" s="26">
        <v>509.4375</v>
      </c>
      <c r="AB52" s="26">
        <v>509.4375</v>
      </c>
      <c r="AC52" s="26">
        <v>509.4375</v>
      </c>
      <c r="AD52" s="26">
        <v>1813.90625</v>
      </c>
      <c r="AE52" s="26">
        <v>509.4375</v>
      </c>
      <c r="AF52" s="26">
        <v>509.4375</v>
      </c>
      <c r="AG52" s="26">
        <v>509.4375</v>
      </c>
    </row>
    <row r="53" spans="1:33" ht="15">
      <c r="A53" t="s">
        <v>552</v>
      </c>
      <c r="B53" s="22" t="s">
        <v>160</v>
      </c>
      <c r="C53" s="22" t="s">
        <v>152</v>
      </c>
      <c r="D53" s="22" t="s">
        <v>131</v>
      </c>
      <c r="E53" s="25">
        <v>28</v>
      </c>
      <c r="F53" s="26">
        <v>4</v>
      </c>
      <c r="G53" s="26">
        <v>4</v>
      </c>
      <c r="H53" s="26">
        <v>4</v>
      </c>
      <c r="I53" s="26">
        <v>28</v>
      </c>
      <c r="J53" s="26">
        <v>28</v>
      </c>
      <c r="K53" s="26">
        <v>28</v>
      </c>
      <c r="L53" s="26">
        <v>28</v>
      </c>
      <c r="M53" s="26">
        <v>28</v>
      </c>
      <c r="N53" s="26">
        <v>28</v>
      </c>
      <c r="O53" s="26">
        <v>28</v>
      </c>
      <c r="P53" s="26">
        <v>28</v>
      </c>
      <c r="Q53" s="26">
        <v>28</v>
      </c>
      <c r="R53" s="26">
        <v>28</v>
      </c>
      <c r="S53" s="26">
        <v>28</v>
      </c>
      <c r="T53" s="26">
        <v>28</v>
      </c>
      <c r="U53" s="26">
        <v>28</v>
      </c>
      <c r="V53" s="26">
        <v>3</v>
      </c>
      <c r="W53" s="26">
        <v>28</v>
      </c>
      <c r="X53" s="26">
        <v>28</v>
      </c>
      <c r="Y53" s="26">
        <v>28</v>
      </c>
      <c r="Z53" s="26">
        <v>28</v>
      </c>
      <c r="AA53" s="26">
        <v>28</v>
      </c>
      <c r="AB53" s="26">
        <v>28</v>
      </c>
      <c r="AC53" s="26">
        <v>17</v>
      </c>
      <c r="AD53" s="26">
        <v>64</v>
      </c>
      <c r="AE53" s="26">
        <v>28</v>
      </c>
      <c r="AF53" s="26">
        <v>28</v>
      </c>
      <c r="AG53" s="26">
        <v>28</v>
      </c>
    </row>
    <row r="54" spans="1:33" ht="15">
      <c r="A54" t="s">
        <v>553</v>
      </c>
      <c r="B54" s="22" t="s">
        <v>160</v>
      </c>
      <c r="C54" s="22" t="s">
        <v>164</v>
      </c>
      <c r="D54" s="22" t="s">
        <v>162</v>
      </c>
      <c r="E54" s="25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84</v>
      </c>
      <c r="AD54" s="26">
        <v>0</v>
      </c>
      <c r="AE54" s="26">
        <v>0</v>
      </c>
      <c r="AF54" s="26">
        <v>0</v>
      </c>
      <c r="AG54" s="26">
        <v>0</v>
      </c>
    </row>
    <row r="55" spans="1:33" ht="15">
      <c r="A55" t="s">
        <v>554</v>
      </c>
      <c r="B55" s="22" t="s">
        <v>160</v>
      </c>
      <c r="C55" s="22" t="s">
        <v>154</v>
      </c>
      <c r="D55" s="22" t="s">
        <v>147</v>
      </c>
      <c r="E55" s="25">
        <v>84</v>
      </c>
      <c r="F55" s="26">
        <v>84</v>
      </c>
      <c r="G55" s="26">
        <v>84</v>
      </c>
      <c r="H55" s="26">
        <v>28</v>
      </c>
      <c r="I55" s="26">
        <v>84</v>
      </c>
      <c r="J55" s="26">
        <v>84</v>
      </c>
      <c r="K55" s="26">
        <v>84</v>
      </c>
      <c r="L55" s="26">
        <v>84</v>
      </c>
      <c r="M55" s="26">
        <v>84</v>
      </c>
      <c r="N55" s="26">
        <v>84</v>
      </c>
      <c r="O55" s="26">
        <v>84</v>
      </c>
      <c r="P55" s="26">
        <v>84</v>
      </c>
      <c r="Q55" s="26">
        <v>84</v>
      </c>
      <c r="R55" s="26">
        <v>84</v>
      </c>
      <c r="S55" s="26">
        <v>84</v>
      </c>
      <c r="T55" s="26">
        <v>84</v>
      </c>
      <c r="U55" s="26">
        <v>84</v>
      </c>
      <c r="V55" s="26">
        <v>16</v>
      </c>
      <c r="W55" s="26">
        <v>84</v>
      </c>
      <c r="X55" s="26">
        <v>84</v>
      </c>
      <c r="Y55" s="26">
        <v>84</v>
      </c>
      <c r="Z55" s="26">
        <v>84</v>
      </c>
      <c r="AA55" s="26">
        <v>84</v>
      </c>
      <c r="AB55" s="26">
        <v>84</v>
      </c>
      <c r="AC55" s="26">
        <v>0</v>
      </c>
      <c r="AD55" s="26">
        <v>210</v>
      </c>
      <c r="AE55" s="26">
        <v>84</v>
      </c>
      <c r="AF55" s="26">
        <v>84</v>
      </c>
      <c r="AG55" s="26">
        <v>84</v>
      </c>
    </row>
    <row r="56" spans="1:33" ht="15">
      <c r="A56" t="s">
        <v>555</v>
      </c>
      <c r="B56" s="22" t="s">
        <v>160</v>
      </c>
      <c r="C56" s="22" t="s">
        <v>155</v>
      </c>
      <c r="D56" s="22" t="s">
        <v>147</v>
      </c>
      <c r="E56" s="25">
        <v>0</v>
      </c>
      <c r="F56" s="26">
        <v>28</v>
      </c>
      <c r="G56" s="26">
        <v>28</v>
      </c>
      <c r="H56" s="26">
        <v>28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</row>
    <row r="57" spans="1:33" ht="15">
      <c r="A57" t="s">
        <v>556</v>
      </c>
      <c r="B57" s="22" t="s">
        <v>160</v>
      </c>
      <c r="C57" s="22" t="s">
        <v>156</v>
      </c>
      <c r="D57" s="22" t="s">
        <v>147</v>
      </c>
      <c r="E57" s="25">
        <v>0</v>
      </c>
      <c r="F57" s="26">
        <v>17</v>
      </c>
      <c r="G57" s="26">
        <v>17</v>
      </c>
      <c r="H57" s="26">
        <v>11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</row>
    <row r="58" spans="1:33" ht="15">
      <c r="A58" t="s">
        <v>557</v>
      </c>
      <c r="B58" s="22" t="s">
        <v>160</v>
      </c>
      <c r="C58" s="22" t="s">
        <v>165</v>
      </c>
      <c r="D58" s="22" t="s">
        <v>166</v>
      </c>
      <c r="E58" s="25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2.6666666666666665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</row>
    <row r="59" spans="1:33" ht="15">
      <c r="A59" t="s">
        <v>558</v>
      </c>
      <c r="B59" s="22" t="s">
        <v>160</v>
      </c>
      <c r="C59" s="22" t="s">
        <v>158</v>
      </c>
      <c r="D59" s="22" t="s">
        <v>133</v>
      </c>
      <c r="E59" s="25">
        <v>0.5</v>
      </c>
      <c r="F59" s="26">
        <v>0.5</v>
      </c>
      <c r="G59" s="26">
        <v>0.5</v>
      </c>
      <c r="H59" s="26">
        <v>0.5</v>
      </c>
      <c r="I59" s="26">
        <v>0.5</v>
      </c>
      <c r="J59" s="26">
        <v>0.5</v>
      </c>
      <c r="K59" s="26">
        <v>0.5</v>
      </c>
      <c r="L59" s="26">
        <v>0.5</v>
      </c>
      <c r="M59" s="26">
        <v>0.5</v>
      </c>
      <c r="N59" s="26">
        <v>0.5</v>
      </c>
      <c r="O59" s="26">
        <v>0.5</v>
      </c>
      <c r="P59" s="26">
        <v>0.5</v>
      </c>
      <c r="Q59" s="26">
        <v>0.5</v>
      </c>
      <c r="R59" s="26">
        <v>0.5</v>
      </c>
      <c r="S59" s="26">
        <v>0.5</v>
      </c>
      <c r="T59" s="26">
        <v>0.5</v>
      </c>
      <c r="U59" s="26">
        <v>0.5</v>
      </c>
      <c r="V59" s="26">
        <v>0.25</v>
      </c>
      <c r="W59" s="26">
        <v>0.5</v>
      </c>
      <c r="X59" s="26">
        <v>0.5</v>
      </c>
      <c r="Y59" s="26">
        <v>0.5</v>
      </c>
      <c r="Z59" s="26">
        <v>0.5</v>
      </c>
      <c r="AA59" s="26">
        <v>0.5</v>
      </c>
      <c r="AB59" s="26">
        <v>0.5</v>
      </c>
      <c r="AC59" s="26">
        <v>0.5</v>
      </c>
      <c r="AD59" s="26">
        <v>1</v>
      </c>
      <c r="AE59" s="26">
        <v>0.5</v>
      </c>
      <c r="AF59" s="26">
        <v>0.5</v>
      </c>
      <c r="AG59" s="26">
        <v>0.5</v>
      </c>
    </row>
    <row r="60" spans="1:33" ht="15">
      <c r="A60" t="s">
        <v>559</v>
      </c>
      <c r="B60" s="22" t="s">
        <v>168</v>
      </c>
      <c r="C60" s="22" t="s">
        <v>169</v>
      </c>
      <c r="D60" s="22" t="s">
        <v>170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285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</row>
    <row r="61" spans="1:33" ht="15">
      <c r="A61" t="s">
        <v>560</v>
      </c>
      <c r="B61" s="22" t="s">
        <v>168</v>
      </c>
      <c r="C61" s="22" t="s">
        <v>171</v>
      </c>
      <c r="D61" s="22" t="s">
        <v>85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76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</row>
    <row r="62" spans="1:33" ht="15">
      <c r="A62" t="s">
        <v>561</v>
      </c>
      <c r="B62" s="22" t="s">
        <v>168</v>
      </c>
      <c r="C62" s="22" t="s">
        <v>172</v>
      </c>
      <c r="D62" s="22" t="s">
        <v>173</v>
      </c>
      <c r="E62" s="25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80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</row>
    <row r="63" spans="1:33" ht="15">
      <c r="A63" t="s">
        <v>562</v>
      </c>
      <c r="B63" s="22" t="s">
        <v>168</v>
      </c>
      <c r="C63" s="22" t="s">
        <v>174</v>
      </c>
      <c r="D63" s="22" t="s">
        <v>85</v>
      </c>
      <c r="E63" s="25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8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</row>
    <row r="64" spans="1:33" ht="15">
      <c r="A64" t="s">
        <v>563</v>
      </c>
      <c r="B64" s="22" t="s">
        <v>168</v>
      </c>
      <c r="C64" s="22" t="s">
        <v>175</v>
      </c>
      <c r="D64" s="22" t="s">
        <v>85</v>
      </c>
      <c r="E64" s="25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</row>
    <row r="65" spans="1:33" ht="15">
      <c r="A65" t="s">
        <v>564</v>
      </c>
      <c r="B65" s="22" t="s">
        <v>168</v>
      </c>
      <c r="C65" s="22" t="s">
        <v>176</v>
      </c>
      <c r="D65" s="22" t="s">
        <v>177</v>
      </c>
      <c r="E65" s="25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1372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</row>
    <row r="66" spans="1:33" ht="15">
      <c r="A66" t="s">
        <v>565</v>
      </c>
      <c r="B66" s="22" t="s">
        <v>168</v>
      </c>
      <c r="C66" s="22" t="s">
        <v>566</v>
      </c>
      <c r="D66" s="22" t="s">
        <v>178</v>
      </c>
      <c r="E66" s="25">
        <v>158</v>
      </c>
      <c r="F66" s="26">
        <v>158</v>
      </c>
      <c r="G66" s="26">
        <v>158</v>
      </c>
      <c r="H66" s="26">
        <v>158</v>
      </c>
      <c r="I66" s="26">
        <v>158</v>
      </c>
      <c r="J66" s="26">
        <v>158</v>
      </c>
      <c r="K66" s="26">
        <v>158</v>
      </c>
      <c r="L66" s="26">
        <v>158</v>
      </c>
      <c r="M66" s="26">
        <v>158</v>
      </c>
      <c r="N66" s="26">
        <v>158</v>
      </c>
      <c r="O66" s="26">
        <v>158</v>
      </c>
      <c r="P66" s="26">
        <v>158</v>
      </c>
      <c r="Q66" s="26">
        <v>158</v>
      </c>
      <c r="R66" s="26">
        <v>158</v>
      </c>
      <c r="S66" s="26">
        <v>158</v>
      </c>
      <c r="T66" s="26">
        <v>158</v>
      </c>
      <c r="U66" s="26">
        <v>225.5</v>
      </c>
      <c r="V66" s="26">
        <v>138</v>
      </c>
      <c r="W66" s="26">
        <v>158</v>
      </c>
      <c r="X66" s="26">
        <v>0</v>
      </c>
      <c r="Y66" s="26">
        <v>158</v>
      </c>
      <c r="Z66" s="26">
        <v>158</v>
      </c>
      <c r="AA66" s="26">
        <v>158</v>
      </c>
      <c r="AB66" s="26">
        <v>158</v>
      </c>
      <c r="AC66" s="26">
        <v>158</v>
      </c>
      <c r="AD66" s="26">
        <v>0</v>
      </c>
      <c r="AE66" s="26">
        <v>158</v>
      </c>
      <c r="AF66" s="26">
        <v>158</v>
      </c>
      <c r="AG66" s="26">
        <v>158</v>
      </c>
    </row>
    <row r="67" spans="1:33" ht="15">
      <c r="A67" t="s">
        <v>567</v>
      </c>
      <c r="B67" s="22" t="s">
        <v>168</v>
      </c>
      <c r="C67" s="22" t="s">
        <v>112</v>
      </c>
      <c r="D67" s="22" t="s">
        <v>111</v>
      </c>
      <c r="E67" s="25">
        <v>990</v>
      </c>
      <c r="F67" s="26">
        <v>990</v>
      </c>
      <c r="G67" s="26">
        <v>700</v>
      </c>
      <c r="H67" s="26">
        <v>700</v>
      </c>
      <c r="I67" s="26">
        <v>990</v>
      </c>
      <c r="J67" s="26">
        <v>990</v>
      </c>
      <c r="K67" s="26">
        <v>990</v>
      </c>
      <c r="L67" s="26">
        <v>0</v>
      </c>
      <c r="M67" s="26">
        <v>990</v>
      </c>
      <c r="N67" s="26">
        <v>990</v>
      </c>
      <c r="O67" s="26">
        <v>990</v>
      </c>
      <c r="P67" s="26">
        <v>990</v>
      </c>
      <c r="Q67" s="26">
        <v>990</v>
      </c>
      <c r="R67" s="26">
        <v>990</v>
      </c>
      <c r="S67" s="26">
        <v>990</v>
      </c>
      <c r="T67" s="26">
        <v>990</v>
      </c>
      <c r="U67" s="26">
        <v>990</v>
      </c>
      <c r="V67" s="26">
        <v>784</v>
      </c>
      <c r="W67" s="26">
        <v>990</v>
      </c>
      <c r="X67" s="26">
        <v>0</v>
      </c>
      <c r="Y67" s="26">
        <v>990</v>
      </c>
      <c r="Z67" s="26">
        <v>990</v>
      </c>
      <c r="AA67" s="26">
        <v>990</v>
      </c>
      <c r="AB67" s="26">
        <v>990</v>
      </c>
      <c r="AC67" s="26">
        <v>990</v>
      </c>
      <c r="AD67" s="26">
        <v>0</v>
      </c>
      <c r="AE67" s="26">
        <v>990</v>
      </c>
      <c r="AF67" s="26">
        <v>990</v>
      </c>
      <c r="AG67" s="26">
        <v>990</v>
      </c>
    </row>
    <row r="68" spans="1:33" ht="15">
      <c r="A68" t="s">
        <v>568</v>
      </c>
      <c r="B68" s="22" t="s">
        <v>168</v>
      </c>
      <c r="C68" s="22" t="s">
        <v>179</v>
      </c>
      <c r="D68" s="22" t="s">
        <v>111</v>
      </c>
      <c r="E68" s="25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700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</row>
    <row r="69" spans="1:33" ht="15">
      <c r="A69" t="s">
        <v>569</v>
      </c>
      <c r="B69" s="22" t="s">
        <v>168</v>
      </c>
      <c r="C69" s="22" t="s">
        <v>180</v>
      </c>
      <c r="D69" s="22" t="s">
        <v>181</v>
      </c>
      <c r="E69" s="25">
        <v>44</v>
      </c>
      <c r="F69" s="26">
        <v>44</v>
      </c>
      <c r="G69" s="26">
        <v>44</v>
      </c>
      <c r="H69" s="26">
        <v>44</v>
      </c>
      <c r="I69" s="26">
        <v>44</v>
      </c>
      <c r="J69" s="26">
        <v>44</v>
      </c>
      <c r="K69" s="26">
        <v>44</v>
      </c>
      <c r="L69" s="26">
        <v>44</v>
      </c>
      <c r="M69" s="26">
        <v>44</v>
      </c>
      <c r="N69" s="26">
        <v>44</v>
      </c>
      <c r="O69" s="26">
        <v>44</v>
      </c>
      <c r="P69" s="26">
        <v>44</v>
      </c>
      <c r="Q69" s="26">
        <v>44</v>
      </c>
      <c r="R69" s="26">
        <v>44</v>
      </c>
      <c r="S69" s="26">
        <v>44</v>
      </c>
      <c r="T69" s="26">
        <v>44</v>
      </c>
      <c r="U69" s="26">
        <v>44</v>
      </c>
      <c r="V69" s="26">
        <v>32</v>
      </c>
      <c r="W69" s="26">
        <v>44</v>
      </c>
      <c r="X69" s="26">
        <v>0</v>
      </c>
      <c r="Y69" s="26">
        <v>44</v>
      </c>
      <c r="Z69" s="26">
        <v>44</v>
      </c>
      <c r="AA69" s="26">
        <v>44</v>
      </c>
      <c r="AB69" s="26">
        <v>44</v>
      </c>
      <c r="AC69" s="26">
        <v>44</v>
      </c>
      <c r="AD69" s="26">
        <v>0</v>
      </c>
      <c r="AE69" s="26">
        <v>44</v>
      </c>
      <c r="AF69" s="26">
        <v>44</v>
      </c>
      <c r="AG69" s="26">
        <v>44</v>
      </c>
    </row>
    <row r="70" spans="1:33" ht="15">
      <c r="A70" t="s">
        <v>570</v>
      </c>
      <c r="B70" s="22" t="s">
        <v>168</v>
      </c>
      <c r="C70" s="22" t="s">
        <v>132</v>
      </c>
      <c r="D70" s="22" t="s">
        <v>133</v>
      </c>
      <c r="E70" s="25">
        <v>1</v>
      </c>
      <c r="F70" s="26">
        <v>1</v>
      </c>
      <c r="G70" s="26">
        <v>1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1</v>
      </c>
      <c r="N70" s="26">
        <v>1</v>
      </c>
      <c r="O70" s="26">
        <v>1</v>
      </c>
      <c r="P70" s="26">
        <v>1</v>
      </c>
      <c r="Q70" s="26">
        <v>1</v>
      </c>
      <c r="R70" s="26">
        <v>1</v>
      </c>
      <c r="S70" s="26">
        <v>1</v>
      </c>
      <c r="T70" s="26">
        <v>1</v>
      </c>
      <c r="U70" s="26">
        <v>0.75</v>
      </c>
      <c r="V70" s="26">
        <v>1</v>
      </c>
      <c r="W70" s="26">
        <v>1</v>
      </c>
      <c r="X70" s="26">
        <v>0</v>
      </c>
      <c r="Y70" s="26">
        <v>1</v>
      </c>
      <c r="Z70" s="26">
        <v>1</v>
      </c>
      <c r="AA70" s="26">
        <v>1</v>
      </c>
      <c r="AB70" s="26">
        <v>1</v>
      </c>
      <c r="AC70" s="26">
        <v>1</v>
      </c>
      <c r="AD70" s="26">
        <v>0</v>
      </c>
      <c r="AE70" s="26">
        <v>1</v>
      </c>
      <c r="AF70" s="26">
        <v>1</v>
      </c>
      <c r="AG70" s="26">
        <v>1</v>
      </c>
    </row>
    <row r="71" spans="1:33" ht="15">
      <c r="A71" t="s">
        <v>571</v>
      </c>
      <c r="B71" s="22" t="s">
        <v>168</v>
      </c>
      <c r="C71" s="22" t="s">
        <v>134</v>
      </c>
      <c r="D71" s="22" t="s">
        <v>135</v>
      </c>
      <c r="E71" s="25">
        <v>15</v>
      </c>
      <c r="F71" s="26">
        <v>15</v>
      </c>
      <c r="G71" s="26">
        <v>10</v>
      </c>
      <c r="H71" s="26">
        <v>10</v>
      </c>
      <c r="I71" s="26">
        <v>15</v>
      </c>
      <c r="J71" s="26">
        <v>15</v>
      </c>
      <c r="K71" s="26">
        <v>15</v>
      </c>
      <c r="L71" s="26">
        <v>15</v>
      </c>
      <c r="M71" s="26">
        <v>15</v>
      </c>
      <c r="N71" s="26">
        <v>15</v>
      </c>
      <c r="O71" s="26">
        <v>15</v>
      </c>
      <c r="P71" s="26">
        <v>15</v>
      </c>
      <c r="Q71" s="26">
        <v>15</v>
      </c>
      <c r="R71" s="26">
        <v>15</v>
      </c>
      <c r="S71" s="26">
        <v>15</v>
      </c>
      <c r="T71" s="26">
        <v>15</v>
      </c>
      <c r="U71" s="26">
        <v>15</v>
      </c>
      <c r="V71" s="26">
        <v>15</v>
      </c>
      <c r="W71" s="26">
        <v>15</v>
      </c>
      <c r="X71" s="26">
        <v>15</v>
      </c>
      <c r="Y71" s="26">
        <v>15</v>
      </c>
      <c r="Z71" s="26">
        <v>15</v>
      </c>
      <c r="AA71" s="26">
        <v>15</v>
      </c>
      <c r="AB71" s="26">
        <v>15</v>
      </c>
      <c r="AC71" s="26">
        <v>15</v>
      </c>
      <c r="AD71" s="26">
        <v>0</v>
      </c>
      <c r="AE71" s="26">
        <v>15</v>
      </c>
      <c r="AF71" s="26">
        <v>15</v>
      </c>
      <c r="AG71" s="26">
        <v>15</v>
      </c>
    </row>
    <row r="72" spans="1:33" ht="15">
      <c r="A72" t="s">
        <v>572</v>
      </c>
      <c r="B72" s="22" t="s">
        <v>168</v>
      </c>
      <c r="C72" s="22" t="s">
        <v>182</v>
      </c>
      <c r="D72" s="22" t="s">
        <v>147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252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</row>
    <row r="73" spans="1:33" ht="15">
      <c r="A73" t="s">
        <v>573</v>
      </c>
      <c r="B73" s="22" t="s">
        <v>168</v>
      </c>
      <c r="C73" s="22" t="s">
        <v>183</v>
      </c>
      <c r="D73" s="22" t="s">
        <v>85</v>
      </c>
      <c r="E73" s="25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24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</row>
    <row r="74" spans="1:33" ht="15">
      <c r="A74" t="s">
        <v>574</v>
      </c>
      <c r="B74" s="22" t="s">
        <v>184</v>
      </c>
      <c r="C74" s="22" t="s">
        <v>185</v>
      </c>
      <c r="D74" s="22" t="s">
        <v>143</v>
      </c>
      <c r="E74" s="25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176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</row>
    <row r="75" spans="1:33" ht="15">
      <c r="A75" t="s">
        <v>575</v>
      </c>
      <c r="B75" s="22" t="s">
        <v>184</v>
      </c>
      <c r="C75" s="22" t="s">
        <v>144</v>
      </c>
      <c r="D75" s="22" t="s">
        <v>127</v>
      </c>
      <c r="E75" s="25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247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</row>
    <row r="76" spans="1:33" ht="15">
      <c r="A76" t="s">
        <v>576</v>
      </c>
      <c r="B76" s="22" t="s">
        <v>184</v>
      </c>
      <c r="C76" s="22" t="s">
        <v>141</v>
      </c>
      <c r="D76" s="22" t="s">
        <v>131</v>
      </c>
      <c r="E76" s="25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156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</row>
    <row r="77" spans="1:33" ht="15">
      <c r="A77" t="s">
        <v>577</v>
      </c>
      <c r="B77" s="22" t="s">
        <v>184</v>
      </c>
      <c r="C77" s="22" t="s">
        <v>186</v>
      </c>
      <c r="D77" s="22" t="s">
        <v>85</v>
      </c>
      <c r="E77" s="25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40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</row>
    <row r="78" spans="1:33" ht="15">
      <c r="A78" t="s">
        <v>578</v>
      </c>
      <c r="B78" s="22" t="s">
        <v>184</v>
      </c>
      <c r="C78" s="22" t="s">
        <v>146</v>
      </c>
      <c r="D78" s="22" t="s">
        <v>147</v>
      </c>
      <c r="E78" s="25">
        <v>602.8635416666666</v>
      </c>
      <c r="F78" s="26">
        <v>602.8635416666666</v>
      </c>
      <c r="G78" s="26">
        <v>602.8635416666666</v>
      </c>
      <c r="H78" s="26">
        <v>602.8635416666666</v>
      </c>
      <c r="I78" s="26">
        <v>602.8635416666666</v>
      </c>
      <c r="J78" s="26">
        <v>602.8635416666666</v>
      </c>
      <c r="K78" s="26">
        <v>602.8635416666666</v>
      </c>
      <c r="L78" s="26">
        <v>602.8635416666666</v>
      </c>
      <c r="M78" s="26">
        <v>602.8635416666666</v>
      </c>
      <c r="N78" s="26">
        <v>602.8635416666666</v>
      </c>
      <c r="O78" s="26">
        <v>602.8635416666666</v>
      </c>
      <c r="P78" s="26">
        <v>602.8635416666666</v>
      </c>
      <c r="Q78" s="26">
        <v>602.8635416666666</v>
      </c>
      <c r="R78" s="26">
        <v>602.8635416666666</v>
      </c>
      <c r="S78" s="26">
        <v>602.8635416666666</v>
      </c>
      <c r="T78" s="26">
        <v>602.8635416666666</v>
      </c>
      <c r="U78" s="26">
        <v>315.43229166666674</v>
      </c>
      <c r="V78" s="26">
        <v>400.2733333333334</v>
      </c>
      <c r="W78" s="26">
        <v>0</v>
      </c>
      <c r="X78" s="26">
        <v>0</v>
      </c>
      <c r="Y78" s="26">
        <v>0</v>
      </c>
      <c r="Z78" s="26">
        <v>602.8635416666666</v>
      </c>
      <c r="AA78" s="26">
        <v>602.8635416666666</v>
      </c>
      <c r="AB78" s="26">
        <v>602.8635416666666</v>
      </c>
      <c r="AC78" s="26">
        <v>602.8635416666666</v>
      </c>
      <c r="AD78" s="26">
        <v>0</v>
      </c>
      <c r="AE78" s="26">
        <v>602.8635416666666</v>
      </c>
      <c r="AF78" s="26">
        <v>602.8635416666666</v>
      </c>
      <c r="AG78" s="26">
        <v>602.8635416666666</v>
      </c>
    </row>
    <row r="79" spans="1:33" ht="15">
      <c r="A79" t="s">
        <v>579</v>
      </c>
      <c r="B79" s="22" t="s">
        <v>184</v>
      </c>
      <c r="C79" s="22" t="s">
        <v>148</v>
      </c>
      <c r="D79" s="22" t="s">
        <v>147</v>
      </c>
      <c r="E79" s="25">
        <v>1162.8296875</v>
      </c>
      <c r="F79" s="26">
        <v>1162.8296875</v>
      </c>
      <c r="G79" s="26">
        <v>1162.8296875</v>
      </c>
      <c r="H79" s="26">
        <v>1162.8296875</v>
      </c>
      <c r="I79" s="26">
        <v>1162.8296875</v>
      </c>
      <c r="J79" s="26">
        <v>1162.8296875</v>
      </c>
      <c r="K79" s="26">
        <v>1162.8296875</v>
      </c>
      <c r="L79" s="26">
        <v>1162.8296875</v>
      </c>
      <c r="M79" s="26">
        <v>1162.8296875</v>
      </c>
      <c r="N79" s="26">
        <v>1162.8296875</v>
      </c>
      <c r="O79" s="26">
        <v>1162.8296875</v>
      </c>
      <c r="P79" s="26">
        <v>1162.8296875</v>
      </c>
      <c r="Q79" s="26">
        <v>1162.8296875</v>
      </c>
      <c r="R79" s="26">
        <v>1162.8296875</v>
      </c>
      <c r="S79" s="26">
        <v>1162.8296875</v>
      </c>
      <c r="T79" s="26">
        <v>1162.8296875</v>
      </c>
      <c r="U79" s="26">
        <v>586.625</v>
      </c>
      <c r="V79" s="26">
        <v>887.65625</v>
      </c>
      <c r="W79" s="26">
        <v>0</v>
      </c>
      <c r="X79" s="26">
        <v>0</v>
      </c>
      <c r="Y79" s="26">
        <v>0</v>
      </c>
      <c r="Z79" s="26">
        <v>1162.8296875</v>
      </c>
      <c r="AA79" s="26">
        <v>1162.8296875</v>
      </c>
      <c r="AB79" s="26">
        <v>1162.8296875</v>
      </c>
      <c r="AC79" s="26">
        <v>1162.8296875</v>
      </c>
      <c r="AD79" s="26">
        <v>0</v>
      </c>
      <c r="AE79" s="26">
        <v>1162.8296875</v>
      </c>
      <c r="AF79" s="26">
        <v>1162.8296875</v>
      </c>
      <c r="AG79" s="26">
        <v>1162.8296875</v>
      </c>
    </row>
    <row r="80" spans="1:33" ht="15">
      <c r="A80" t="s">
        <v>580</v>
      </c>
      <c r="B80" s="22" t="s">
        <v>184</v>
      </c>
      <c r="C80" s="22" t="s">
        <v>149</v>
      </c>
      <c r="D80" s="22" t="s">
        <v>150</v>
      </c>
      <c r="E80" s="25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180.921875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</row>
    <row r="81" spans="1:33" ht="15">
      <c r="A81" t="s">
        <v>581</v>
      </c>
      <c r="B81" s="22" t="s">
        <v>184</v>
      </c>
      <c r="C81" s="22" t="s">
        <v>187</v>
      </c>
      <c r="D81" s="22" t="s">
        <v>150</v>
      </c>
      <c r="E81" s="25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67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</row>
    <row r="82" spans="1:33" ht="15">
      <c r="A82" t="s">
        <v>582</v>
      </c>
      <c r="B82" s="22" t="s">
        <v>184</v>
      </c>
      <c r="C82" s="22" t="s">
        <v>153</v>
      </c>
      <c r="D82" s="22" t="s">
        <v>147</v>
      </c>
      <c r="E82" s="25">
        <v>190.89999999999995</v>
      </c>
      <c r="F82" s="26">
        <v>190.89999999999995</v>
      </c>
      <c r="G82" s="26">
        <v>190.89999999999995</v>
      </c>
      <c r="H82" s="26">
        <v>190.89999999999995</v>
      </c>
      <c r="I82" s="26">
        <v>190.89999999999995</v>
      </c>
      <c r="J82" s="26">
        <v>190.89999999999995</v>
      </c>
      <c r="K82" s="26">
        <v>190.89999999999995</v>
      </c>
      <c r="L82" s="26">
        <v>190.89999999999995</v>
      </c>
      <c r="M82" s="26">
        <v>190.89999999999995</v>
      </c>
      <c r="N82" s="26">
        <v>190.89999999999995</v>
      </c>
      <c r="O82" s="26">
        <v>190.89999999999995</v>
      </c>
      <c r="P82" s="26">
        <v>190.89999999999995</v>
      </c>
      <c r="Q82" s="26">
        <v>190.89999999999995</v>
      </c>
      <c r="R82" s="26">
        <v>190.89999999999995</v>
      </c>
      <c r="S82" s="26">
        <v>190.89999999999995</v>
      </c>
      <c r="T82" s="26">
        <v>190.89999999999995</v>
      </c>
      <c r="U82" s="26">
        <v>138.5</v>
      </c>
      <c r="V82" s="26">
        <v>152</v>
      </c>
      <c r="W82" s="26">
        <v>0</v>
      </c>
      <c r="X82" s="26">
        <v>0</v>
      </c>
      <c r="Y82" s="26">
        <v>0</v>
      </c>
      <c r="Z82" s="26">
        <v>190.89999999999995</v>
      </c>
      <c r="AA82" s="26">
        <v>190.89999999999995</v>
      </c>
      <c r="AB82" s="26">
        <v>190.89999999999995</v>
      </c>
      <c r="AC82" s="26">
        <v>190.89999999999995</v>
      </c>
      <c r="AD82" s="26">
        <v>0</v>
      </c>
      <c r="AE82" s="26">
        <v>190.89999999999995</v>
      </c>
      <c r="AF82" s="26">
        <v>190.89999999999995</v>
      </c>
      <c r="AG82" s="26">
        <v>190.89999999999995</v>
      </c>
    </row>
    <row r="83" spans="1:33" ht="15">
      <c r="A83" t="s">
        <v>583</v>
      </c>
      <c r="B83" s="22" t="s">
        <v>184</v>
      </c>
      <c r="C83" s="22" t="s">
        <v>152</v>
      </c>
      <c r="D83" s="22" t="s">
        <v>131</v>
      </c>
      <c r="E83" s="25">
        <v>61.42916666666667</v>
      </c>
      <c r="F83" s="26">
        <v>61.42916666666667</v>
      </c>
      <c r="G83" s="26">
        <v>61.42916666666667</v>
      </c>
      <c r="H83" s="26">
        <v>61.42916666666667</v>
      </c>
      <c r="I83" s="26">
        <v>61.42916666666667</v>
      </c>
      <c r="J83" s="26">
        <v>61.42916666666667</v>
      </c>
      <c r="K83" s="26">
        <v>61.42916666666667</v>
      </c>
      <c r="L83" s="26">
        <v>61.42916666666667</v>
      </c>
      <c r="M83" s="26">
        <v>61.42916666666667</v>
      </c>
      <c r="N83" s="26">
        <v>61.42916666666667</v>
      </c>
      <c r="O83" s="26">
        <v>61.42916666666667</v>
      </c>
      <c r="P83" s="26">
        <v>61.42916666666667</v>
      </c>
      <c r="Q83" s="26">
        <v>61.42916666666667</v>
      </c>
      <c r="R83" s="26">
        <v>61.42916666666667</v>
      </c>
      <c r="S83" s="26">
        <v>61.42916666666667</v>
      </c>
      <c r="T83" s="26">
        <v>61.42916666666667</v>
      </c>
      <c r="U83" s="26">
        <v>44.54166666666667</v>
      </c>
      <c r="V83" s="26">
        <v>42.16666666666667</v>
      </c>
      <c r="W83" s="26">
        <v>0</v>
      </c>
      <c r="X83" s="26">
        <v>0</v>
      </c>
      <c r="Y83" s="26">
        <v>0</v>
      </c>
      <c r="Z83" s="26">
        <v>61.42916666666667</v>
      </c>
      <c r="AA83" s="26">
        <v>61.42916666666667</v>
      </c>
      <c r="AB83" s="26">
        <v>61.42916666666667</v>
      </c>
      <c r="AC83" s="26">
        <v>61.42916666666667</v>
      </c>
      <c r="AD83" s="26">
        <v>0</v>
      </c>
      <c r="AE83" s="26">
        <v>61.42916666666667</v>
      </c>
      <c r="AF83" s="26">
        <v>61.42916666666667</v>
      </c>
      <c r="AG83" s="26">
        <v>61.42916666666667</v>
      </c>
    </row>
    <row r="84" spans="1:33" ht="15">
      <c r="A84" t="s">
        <v>584</v>
      </c>
      <c r="B84" s="22" t="s">
        <v>184</v>
      </c>
      <c r="C84" s="22" t="s">
        <v>155</v>
      </c>
      <c r="D84" s="22" t="s">
        <v>147</v>
      </c>
      <c r="E84" s="25">
        <v>98.89999999999999</v>
      </c>
      <c r="F84" s="26">
        <v>98.89999999999999</v>
      </c>
      <c r="G84" s="26">
        <v>98.89999999999999</v>
      </c>
      <c r="H84" s="26">
        <v>98.89999999999999</v>
      </c>
      <c r="I84" s="26">
        <v>98.89999999999999</v>
      </c>
      <c r="J84" s="26">
        <v>98.89999999999999</v>
      </c>
      <c r="K84" s="26">
        <v>98.89999999999999</v>
      </c>
      <c r="L84" s="26">
        <v>98.89999999999999</v>
      </c>
      <c r="M84" s="26">
        <v>98.89999999999999</v>
      </c>
      <c r="N84" s="26">
        <v>98.89999999999999</v>
      </c>
      <c r="O84" s="26">
        <v>98.89999999999999</v>
      </c>
      <c r="P84" s="26">
        <v>98.89999999999999</v>
      </c>
      <c r="Q84" s="26">
        <v>98.89999999999999</v>
      </c>
      <c r="R84" s="26">
        <v>98.89999999999999</v>
      </c>
      <c r="S84" s="26">
        <v>98.89999999999999</v>
      </c>
      <c r="T84" s="26">
        <v>98.89999999999999</v>
      </c>
      <c r="U84" s="26">
        <v>79.5</v>
      </c>
      <c r="V84" s="26">
        <v>64</v>
      </c>
      <c r="W84" s="26">
        <v>0</v>
      </c>
      <c r="X84" s="26">
        <v>0</v>
      </c>
      <c r="Y84" s="26">
        <v>98.89999999999999</v>
      </c>
      <c r="Z84" s="26">
        <v>98.89999999999999</v>
      </c>
      <c r="AA84" s="26">
        <v>98.89999999999999</v>
      </c>
      <c r="AB84" s="26">
        <v>98.89999999999999</v>
      </c>
      <c r="AC84" s="26">
        <v>98.89999999999999</v>
      </c>
      <c r="AD84" s="26">
        <v>0</v>
      </c>
      <c r="AE84" s="26">
        <v>98.89999999999999</v>
      </c>
      <c r="AF84" s="26">
        <v>98.89999999999999</v>
      </c>
      <c r="AG84" s="26">
        <v>98.89999999999999</v>
      </c>
    </row>
    <row r="85" spans="1:33" ht="15">
      <c r="A85" t="s">
        <v>585</v>
      </c>
      <c r="B85" s="22" t="s">
        <v>184</v>
      </c>
      <c r="C85" s="22" t="s">
        <v>156</v>
      </c>
      <c r="D85" s="22" t="s">
        <v>147</v>
      </c>
      <c r="E85" s="25">
        <v>147.58333333333334</v>
      </c>
      <c r="F85" s="26">
        <v>147.58333333333334</v>
      </c>
      <c r="G85" s="26">
        <v>147.58333333333334</v>
      </c>
      <c r="H85" s="26">
        <v>147.58333333333334</v>
      </c>
      <c r="I85" s="26">
        <v>147.58333333333334</v>
      </c>
      <c r="J85" s="26">
        <v>147.58333333333334</v>
      </c>
      <c r="K85" s="26">
        <v>147.58333333333334</v>
      </c>
      <c r="L85" s="26">
        <v>147.58333333333334</v>
      </c>
      <c r="M85" s="26">
        <v>147.58333333333334</v>
      </c>
      <c r="N85" s="26">
        <v>147.58333333333334</v>
      </c>
      <c r="O85" s="26">
        <v>147.58333333333334</v>
      </c>
      <c r="P85" s="26">
        <v>147.58333333333334</v>
      </c>
      <c r="Q85" s="26">
        <v>147.58333333333334</v>
      </c>
      <c r="R85" s="26">
        <v>147.58333333333334</v>
      </c>
      <c r="S85" s="26">
        <v>147.58333333333334</v>
      </c>
      <c r="T85" s="26">
        <v>147.58333333333334</v>
      </c>
      <c r="U85" s="26">
        <v>106</v>
      </c>
      <c r="V85" s="26">
        <v>130</v>
      </c>
      <c r="W85" s="26">
        <v>0</v>
      </c>
      <c r="X85" s="26">
        <v>0</v>
      </c>
      <c r="Y85" s="26">
        <v>0</v>
      </c>
      <c r="Z85" s="26">
        <v>147.58333333333334</v>
      </c>
      <c r="AA85" s="26">
        <v>147.58333333333334</v>
      </c>
      <c r="AB85" s="26">
        <v>147.58333333333334</v>
      </c>
      <c r="AC85" s="26">
        <v>147.58333333333334</v>
      </c>
      <c r="AD85" s="26">
        <v>0</v>
      </c>
      <c r="AE85" s="26">
        <v>147.58333333333334</v>
      </c>
      <c r="AF85" s="26">
        <v>147.58333333333334</v>
      </c>
      <c r="AG85" s="26">
        <v>147.58333333333334</v>
      </c>
    </row>
    <row r="86" spans="1:33" ht="15">
      <c r="A86" t="s">
        <v>586</v>
      </c>
      <c r="B86" s="22" t="s">
        <v>184</v>
      </c>
      <c r="C86" s="22" t="s">
        <v>157</v>
      </c>
      <c r="D86" s="22" t="s">
        <v>129</v>
      </c>
      <c r="E86" s="25">
        <v>45.50568389892578</v>
      </c>
      <c r="F86" s="26">
        <v>45.50568389892578</v>
      </c>
      <c r="G86" s="26">
        <v>45.50568389892578</v>
      </c>
      <c r="H86" s="26">
        <v>45.50568389892578</v>
      </c>
      <c r="I86" s="26">
        <v>45.50568389892578</v>
      </c>
      <c r="J86" s="26">
        <v>45.50568389892578</v>
      </c>
      <c r="K86" s="26">
        <v>45.50568389892578</v>
      </c>
      <c r="L86" s="26">
        <v>45.50568389892578</v>
      </c>
      <c r="M86" s="26">
        <v>45.50568389892578</v>
      </c>
      <c r="N86" s="26">
        <v>45.50568389892578</v>
      </c>
      <c r="O86" s="26">
        <v>45.50568389892578</v>
      </c>
      <c r="P86" s="26">
        <v>45.50568389892578</v>
      </c>
      <c r="Q86" s="26">
        <v>45.50568389892578</v>
      </c>
      <c r="R86" s="26">
        <v>45.50568389892578</v>
      </c>
      <c r="S86" s="26">
        <v>45.50568389892578</v>
      </c>
      <c r="T86" s="26">
        <v>45.50568389892578</v>
      </c>
      <c r="U86" s="26">
        <v>30.5</v>
      </c>
      <c r="V86" s="26">
        <v>38</v>
      </c>
      <c r="W86" s="26">
        <v>0</v>
      </c>
      <c r="X86" s="26">
        <v>0</v>
      </c>
      <c r="Y86" s="26">
        <v>45.50568389892578</v>
      </c>
      <c r="Z86" s="26">
        <v>45.50568389892578</v>
      </c>
      <c r="AA86" s="26">
        <v>45.50568389892578</v>
      </c>
      <c r="AB86" s="26">
        <v>45.50568389892578</v>
      </c>
      <c r="AC86" s="26">
        <v>45.50568389892578</v>
      </c>
      <c r="AD86" s="26">
        <v>0</v>
      </c>
      <c r="AE86" s="26">
        <v>45.50568389892578</v>
      </c>
      <c r="AF86" s="26">
        <v>45.50568389892578</v>
      </c>
      <c r="AG86" s="26">
        <v>45.50568389892578</v>
      </c>
    </row>
    <row r="87" spans="1:33" ht="15">
      <c r="A87" t="s">
        <v>587</v>
      </c>
      <c r="B87" s="22" t="s">
        <v>184</v>
      </c>
      <c r="C87" s="22" t="s">
        <v>165</v>
      </c>
      <c r="D87" s="22" t="s">
        <v>166</v>
      </c>
      <c r="E87" s="25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0.9375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</row>
    <row r="88" spans="1:33" ht="15">
      <c r="A88" t="s">
        <v>588</v>
      </c>
      <c r="B88" s="22" t="s">
        <v>184</v>
      </c>
      <c r="C88" s="22" t="s">
        <v>158</v>
      </c>
      <c r="D88" s="22" t="s">
        <v>133</v>
      </c>
      <c r="E88" s="25">
        <v>0.5</v>
      </c>
      <c r="F88" s="26">
        <v>0.5</v>
      </c>
      <c r="G88" s="26">
        <v>0.5</v>
      </c>
      <c r="H88" s="26">
        <v>0.5</v>
      </c>
      <c r="I88" s="26">
        <v>0.5</v>
      </c>
      <c r="J88" s="26">
        <v>0.5</v>
      </c>
      <c r="K88" s="26">
        <v>0.5</v>
      </c>
      <c r="L88" s="26">
        <v>0.5</v>
      </c>
      <c r="M88" s="26">
        <v>0.5</v>
      </c>
      <c r="N88" s="26">
        <v>0.5</v>
      </c>
      <c r="O88" s="26">
        <v>0.5</v>
      </c>
      <c r="P88" s="26">
        <v>0.5</v>
      </c>
      <c r="Q88" s="26">
        <v>0.5</v>
      </c>
      <c r="R88" s="26">
        <v>0.5</v>
      </c>
      <c r="S88" s="26">
        <v>0.5</v>
      </c>
      <c r="T88" s="26">
        <v>0.5</v>
      </c>
      <c r="U88" s="26">
        <v>0.5</v>
      </c>
      <c r="V88" s="26">
        <v>0.5</v>
      </c>
      <c r="W88" s="26">
        <v>0</v>
      </c>
      <c r="X88" s="26">
        <v>0</v>
      </c>
      <c r="Y88" s="26">
        <v>0.5</v>
      </c>
      <c r="Z88" s="26">
        <v>0.5</v>
      </c>
      <c r="AA88" s="26">
        <v>0.5</v>
      </c>
      <c r="AB88" s="26">
        <v>0.5</v>
      </c>
      <c r="AC88" s="26">
        <v>0.5</v>
      </c>
      <c r="AD88" s="26">
        <v>0</v>
      </c>
      <c r="AE88" s="26">
        <v>0.5</v>
      </c>
      <c r="AF88" s="26">
        <v>0.5</v>
      </c>
      <c r="AG88" s="26">
        <v>0.5</v>
      </c>
    </row>
    <row r="89" spans="1:33" ht="15">
      <c r="A89" t="s">
        <v>589</v>
      </c>
      <c r="B89" s="22" t="s">
        <v>184</v>
      </c>
      <c r="C89" s="22" t="s">
        <v>159</v>
      </c>
      <c r="D89" s="22" t="s">
        <v>133</v>
      </c>
      <c r="E89" s="25">
        <v>1</v>
      </c>
      <c r="F89" s="26">
        <v>1</v>
      </c>
      <c r="G89" s="26">
        <v>1</v>
      </c>
      <c r="H89" s="26">
        <v>1</v>
      </c>
      <c r="I89" s="26">
        <v>1</v>
      </c>
      <c r="J89" s="26">
        <v>1</v>
      </c>
      <c r="K89" s="26">
        <v>1</v>
      </c>
      <c r="L89" s="26">
        <v>1</v>
      </c>
      <c r="M89" s="26">
        <v>1</v>
      </c>
      <c r="N89" s="26">
        <v>1</v>
      </c>
      <c r="O89" s="26">
        <v>1</v>
      </c>
      <c r="P89" s="26">
        <v>1</v>
      </c>
      <c r="Q89" s="26">
        <v>1</v>
      </c>
      <c r="R89" s="26">
        <v>1</v>
      </c>
      <c r="S89" s="26">
        <v>1</v>
      </c>
      <c r="T89" s="26">
        <v>1</v>
      </c>
      <c r="U89" s="26">
        <v>1</v>
      </c>
      <c r="V89" s="26">
        <v>1</v>
      </c>
      <c r="W89" s="26">
        <v>0</v>
      </c>
      <c r="X89" s="26">
        <v>0</v>
      </c>
      <c r="Y89" s="26">
        <v>1</v>
      </c>
      <c r="Z89" s="26">
        <v>1</v>
      </c>
      <c r="AA89" s="26">
        <v>1</v>
      </c>
      <c r="AB89" s="26">
        <v>1</v>
      </c>
      <c r="AC89" s="26">
        <v>1</v>
      </c>
      <c r="AD89" s="26">
        <v>0</v>
      </c>
      <c r="AE89" s="26">
        <v>1</v>
      </c>
      <c r="AF89" s="26">
        <v>1</v>
      </c>
      <c r="AG89" s="26">
        <v>1</v>
      </c>
    </row>
    <row r="90" spans="1:33" ht="15">
      <c r="A90" t="s">
        <v>590</v>
      </c>
      <c r="B90" s="22" t="s">
        <v>188</v>
      </c>
      <c r="C90" s="22" t="s">
        <v>146</v>
      </c>
      <c r="D90" s="22" t="s">
        <v>147</v>
      </c>
      <c r="E90" s="25">
        <v>12</v>
      </c>
      <c r="F90" s="26">
        <v>12</v>
      </c>
      <c r="G90" s="26">
        <v>12</v>
      </c>
      <c r="H90" s="26">
        <v>12</v>
      </c>
      <c r="I90" s="26">
        <v>12</v>
      </c>
      <c r="J90" s="26">
        <v>12</v>
      </c>
      <c r="K90" s="26">
        <v>12</v>
      </c>
      <c r="L90" s="26">
        <v>12</v>
      </c>
      <c r="M90" s="26">
        <v>12</v>
      </c>
      <c r="N90" s="26">
        <v>12</v>
      </c>
      <c r="O90" s="26">
        <v>12</v>
      </c>
      <c r="P90" s="26">
        <v>12</v>
      </c>
      <c r="Q90" s="26">
        <v>12</v>
      </c>
      <c r="R90" s="26">
        <v>12</v>
      </c>
      <c r="S90" s="26">
        <v>12</v>
      </c>
      <c r="T90" s="26">
        <v>12</v>
      </c>
      <c r="U90" s="26">
        <v>12</v>
      </c>
      <c r="V90" s="26">
        <v>12</v>
      </c>
      <c r="W90" s="26">
        <v>12</v>
      </c>
      <c r="X90" s="26">
        <v>12</v>
      </c>
      <c r="Y90" s="26">
        <v>12</v>
      </c>
      <c r="Z90" s="26">
        <v>12</v>
      </c>
      <c r="AA90" s="26">
        <v>12</v>
      </c>
      <c r="AB90" s="26">
        <v>12</v>
      </c>
      <c r="AC90" s="26">
        <v>12</v>
      </c>
      <c r="AD90" s="26">
        <v>0</v>
      </c>
      <c r="AE90" s="26">
        <v>12</v>
      </c>
      <c r="AF90" s="26">
        <v>12</v>
      </c>
      <c r="AG90" s="26">
        <v>12</v>
      </c>
    </row>
    <row r="91" spans="1:33" ht="15">
      <c r="A91" t="s">
        <v>591</v>
      </c>
      <c r="B91" s="22" t="s">
        <v>188</v>
      </c>
      <c r="C91" s="22" t="s">
        <v>148</v>
      </c>
      <c r="D91" s="22" t="s">
        <v>147</v>
      </c>
      <c r="E91" s="25">
        <v>30.875</v>
      </c>
      <c r="F91" s="26">
        <v>30.875</v>
      </c>
      <c r="G91" s="26">
        <v>30.875</v>
      </c>
      <c r="H91" s="26">
        <v>30.875</v>
      </c>
      <c r="I91" s="26">
        <v>30.875</v>
      </c>
      <c r="J91" s="26">
        <v>30.875</v>
      </c>
      <c r="K91" s="26">
        <v>30.875</v>
      </c>
      <c r="L91" s="26">
        <v>30.875</v>
      </c>
      <c r="M91" s="26">
        <v>30.875</v>
      </c>
      <c r="N91" s="26">
        <v>30.875</v>
      </c>
      <c r="O91" s="26">
        <v>30.875</v>
      </c>
      <c r="P91" s="26">
        <v>30.875</v>
      </c>
      <c r="Q91" s="26">
        <v>30.875</v>
      </c>
      <c r="R91" s="26">
        <v>30.875</v>
      </c>
      <c r="S91" s="26">
        <v>30.875</v>
      </c>
      <c r="T91" s="26">
        <v>30.875</v>
      </c>
      <c r="U91" s="26">
        <v>30.875</v>
      </c>
      <c r="V91" s="26">
        <v>23.15625</v>
      </c>
      <c r="W91" s="26">
        <v>30.875</v>
      </c>
      <c r="X91" s="26">
        <v>30.875</v>
      </c>
      <c r="Y91" s="26">
        <v>30.875</v>
      </c>
      <c r="Z91" s="26">
        <v>30.875</v>
      </c>
      <c r="AA91" s="26">
        <v>30.875</v>
      </c>
      <c r="AB91" s="26">
        <v>30.875</v>
      </c>
      <c r="AC91" s="26">
        <v>30.875</v>
      </c>
      <c r="AD91" s="26">
        <v>0</v>
      </c>
      <c r="AE91" s="26">
        <v>30.875</v>
      </c>
      <c r="AF91" s="26">
        <v>30.875</v>
      </c>
      <c r="AG91" s="26">
        <v>30.875</v>
      </c>
    </row>
    <row r="92" spans="1:33" ht="15">
      <c r="A92" t="s">
        <v>592</v>
      </c>
      <c r="B92" s="22" t="s">
        <v>188</v>
      </c>
      <c r="C92" s="22" t="s">
        <v>161</v>
      </c>
      <c r="D92" s="22" t="s">
        <v>162</v>
      </c>
      <c r="E92" s="25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480</v>
      </c>
      <c r="AD92" s="26">
        <v>0</v>
      </c>
      <c r="AE92" s="26">
        <v>0</v>
      </c>
      <c r="AF92" s="26">
        <v>0</v>
      </c>
      <c r="AG92" s="26">
        <v>0</v>
      </c>
    </row>
    <row r="93" spans="1:33" ht="15">
      <c r="A93" t="s">
        <v>593</v>
      </c>
      <c r="B93" s="22" t="s">
        <v>188</v>
      </c>
      <c r="C93" s="22" t="s">
        <v>189</v>
      </c>
      <c r="D93" s="22" t="s">
        <v>162</v>
      </c>
      <c r="E93" s="25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1042.03125</v>
      </c>
      <c r="AD93" s="26">
        <v>0</v>
      </c>
      <c r="AE93" s="26">
        <v>0</v>
      </c>
      <c r="AF93" s="26">
        <v>0</v>
      </c>
      <c r="AG93" s="26">
        <v>0</v>
      </c>
    </row>
    <row r="94" spans="1:33" ht="15">
      <c r="A94" t="s">
        <v>594</v>
      </c>
      <c r="B94" s="22" t="s">
        <v>188</v>
      </c>
      <c r="C94" s="22" t="s">
        <v>164</v>
      </c>
      <c r="D94" s="22" t="s">
        <v>162</v>
      </c>
      <c r="E94" s="25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106</v>
      </c>
      <c r="AD94" s="26">
        <v>0</v>
      </c>
      <c r="AE94" s="26">
        <v>0</v>
      </c>
      <c r="AF94" s="26">
        <v>0</v>
      </c>
      <c r="AG94" s="26">
        <v>0</v>
      </c>
    </row>
    <row r="95" spans="1:33" ht="15">
      <c r="A95" t="s">
        <v>595</v>
      </c>
      <c r="B95" s="22" t="s">
        <v>188</v>
      </c>
      <c r="C95" s="22" t="s">
        <v>149</v>
      </c>
      <c r="D95" s="22" t="s">
        <v>150</v>
      </c>
      <c r="E95" s="25">
        <v>534</v>
      </c>
      <c r="F95" s="26">
        <v>534</v>
      </c>
      <c r="G95" s="26">
        <v>534</v>
      </c>
      <c r="H95" s="26">
        <v>534</v>
      </c>
      <c r="I95" s="26">
        <v>534</v>
      </c>
      <c r="J95" s="26">
        <v>534</v>
      </c>
      <c r="K95" s="26">
        <v>534</v>
      </c>
      <c r="L95" s="26">
        <v>534</v>
      </c>
      <c r="M95" s="26">
        <v>534</v>
      </c>
      <c r="N95" s="26">
        <v>534</v>
      </c>
      <c r="O95" s="26">
        <v>534</v>
      </c>
      <c r="P95" s="26">
        <v>534</v>
      </c>
      <c r="Q95" s="26">
        <v>534</v>
      </c>
      <c r="R95" s="26">
        <v>534</v>
      </c>
      <c r="S95" s="26">
        <v>534</v>
      </c>
      <c r="T95" s="26">
        <v>534</v>
      </c>
      <c r="U95" s="26">
        <v>534</v>
      </c>
      <c r="V95" s="26">
        <v>450</v>
      </c>
      <c r="W95" s="26">
        <v>534</v>
      </c>
      <c r="X95" s="26">
        <v>534</v>
      </c>
      <c r="Y95" s="26">
        <v>534</v>
      </c>
      <c r="Z95" s="26">
        <v>534</v>
      </c>
      <c r="AA95" s="26">
        <v>534</v>
      </c>
      <c r="AB95" s="26">
        <v>534</v>
      </c>
      <c r="AC95" s="26">
        <v>0</v>
      </c>
      <c r="AD95" s="26">
        <v>0</v>
      </c>
      <c r="AE95" s="26">
        <v>534</v>
      </c>
      <c r="AF95" s="26">
        <v>534</v>
      </c>
      <c r="AG95" s="26">
        <v>534</v>
      </c>
    </row>
    <row r="96" spans="1:33" ht="15">
      <c r="A96" t="s">
        <v>596</v>
      </c>
      <c r="B96" s="22" t="s">
        <v>188</v>
      </c>
      <c r="C96" s="22" t="s">
        <v>187</v>
      </c>
      <c r="D96" s="22" t="s">
        <v>150</v>
      </c>
      <c r="E96" s="25">
        <v>1165.53125</v>
      </c>
      <c r="F96" s="26">
        <v>1111.5</v>
      </c>
      <c r="G96" s="26">
        <v>1111.5</v>
      </c>
      <c r="H96" s="26">
        <v>879.9375</v>
      </c>
      <c r="I96" s="26">
        <v>1165.53125</v>
      </c>
      <c r="J96" s="26">
        <v>1165.53125</v>
      </c>
      <c r="K96" s="26">
        <v>1165.53125</v>
      </c>
      <c r="L96" s="26">
        <v>1165.53125</v>
      </c>
      <c r="M96" s="26">
        <v>1165.53125</v>
      </c>
      <c r="N96" s="26">
        <v>1165.53125</v>
      </c>
      <c r="O96" s="26">
        <v>1165.53125</v>
      </c>
      <c r="P96" s="26">
        <v>1165.53125</v>
      </c>
      <c r="Q96" s="26">
        <v>1165.53125</v>
      </c>
      <c r="R96" s="26">
        <v>1165.53125</v>
      </c>
      <c r="S96" s="26">
        <v>1165.53125</v>
      </c>
      <c r="T96" s="26">
        <v>1165.53125</v>
      </c>
      <c r="U96" s="26">
        <v>1165.53125</v>
      </c>
      <c r="V96" s="26">
        <v>1057.46875</v>
      </c>
      <c r="W96" s="26">
        <v>1165.53125</v>
      </c>
      <c r="X96" s="26">
        <v>1165.53125</v>
      </c>
      <c r="Y96" s="26">
        <v>1165.53125</v>
      </c>
      <c r="Z96" s="26">
        <v>1165.53125</v>
      </c>
      <c r="AA96" s="26">
        <v>1165.53125</v>
      </c>
      <c r="AB96" s="26">
        <v>1165.53125</v>
      </c>
      <c r="AC96" s="26">
        <v>0</v>
      </c>
      <c r="AD96" s="26">
        <v>0</v>
      </c>
      <c r="AE96" s="26">
        <v>1165.53125</v>
      </c>
      <c r="AF96" s="26">
        <v>1165.53125</v>
      </c>
      <c r="AG96" s="26">
        <v>1165.53125</v>
      </c>
    </row>
    <row r="97" spans="1:33" ht="15">
      <c r="A97" t="s">
        <v>597</v>
      </c>
      <c r="B97" s="22" t="s">
        <v>188</v>
      </c>
      <c r="C97" s="22" t="s">
        <v>154</v>
      </c>
      <c r="D97" s="22" t="s">
        <v>150</v>
      </c>
      <c r="E97" s="25">
        <v>168</v>
      </c>
      <c r="F97" s="26">
        <v>168</v>
      </c>
      <c r="G97" s="26">
        <v>168</v>
      </c>
      <c r="H97" s="26">
        <v>0</v>
      </c>
      <c r="I97" s="26">
        <v>168</v>
      </c>
      <c r="J97" s="26">
        <v>168</v>
      </c>
      <c r="K97" s="26">
        <v>168</v>
      </c>
      <c r="L97" s="26">
        <v>168</v>
      </c>
      <c r="M97" s="26">
        <v>168</v>
      </c>
      <c r="N97" s="26">
        <v>168</v>
      </c>
      <c r="O97" s="26">
        <v>168</v>
      </c>
      <c r="P97" s="26">
        <v>168</v>
      </c>
      <c r="Q97" s="26">
        <v>168</v>
      </c>
      <c r="R97" s="26">
        <v>168</v>
      </c>
      <c r="S97" s="26">
        <v>168</v>
      </c>
      <c r="T97" s="26">
        <v>168</v>
      </c>
      <c r="U97" s="26">
        <v>168</v>
      </c>
      <c r="V97" s="26">
        <v>170</v>
      </c>
      <c r="W97" s="26">
        <v>168</v>
      </c>
      <c r="X97" s="26">
        <v>168</v>
      </c>
      <c r="Y97" s="26">
        <v>168</v>
      </c>
      <c r="Z97" s="26">
        <v>168</v>
      </c>
      <c r="AA97" s="26">
        <v>168</v>
      </c>
      <c r="AB97" s="26">
        <v>168</v>
      </c>
      <c r="AC97" s="26">
        <v>0</v>
      </c>
      <c r="AD97" s="26">
        <v>0</v>
      </c>
      <c r="AE97" s="26">
        <v>168</v>
      </c>
      <c r="AF97" s="26">
        <v>168</v>
      </c>
      <c r="AG97" s="26">
        <v>168</v>
      </c>
    </row>
    <row r="98" spans="1:33" ht="15">
      <c r="A98" t="s">
        <v>598</v>
      </c>
      <c r="B98" s="22" t="s">
        <v>188</v>
      </c>
      <c r="C98" s="22" t="s">
        <v>152</v>
      </c>
      <c r="D98" s="22" t="s">
        <v>131</v>
      </c>
      <c r="E98" s="25">
        <v>62</v>
      </c>
      <c r="F98" s="26">
        <v>0</v>
      </c>
      <c r="G98" s="26">
        <v>0</v>
      </c>
      <c r="H98" s="26">
        <v>0</v>
      </c>
      <c r="I98" s="26">
        <v>62</v>
      </c>
      <c r="J98" s="26">
        <v>62</v>
      </c>
      <c r="K98" s="26">
        <v>62</v>
      </c>
      <c r="L98" s="26">
        <v>62</v>
      </c>
      <c r="M98" s="26">
        <v>62</v>
      </c>
      <c r="N98" s="26">
        <v>62</v>
      </c>
      <c r="O98" s="26">
        <v>62</v>
      </c>
      <c r="P98" s="26">
        <v>62</v>
      </c>
      <c r="Q98" s="26">
        <v>62</v>
      </c>
      <c r="R98" s="26">
        <v>62</v>
      </c>
      <c r="S98" s="26">
        <v>62</v>
      </c>
      <c r="T98" s="26">
        <v>62</v>
      </c>
      <c r="U98" s="26">
        <v>62</v>
      </c>
      <c r="V98" s="26">
        <v>46</v>
      </c>
      <c r="W98" s="26">
        <v>62</v>
      </c>
      <c r="X98" s="26">
        <v>62</v>
      </c>
      <c r="Y98" s="26">
        <v>62</v>
      </c>
      <c r="Z98" s="26">
        <v>62</v>
      </c>
      <c r="AA98" s="26">
        <v>62</v>
      </c>
      <c r="AB98" s="26">
        <v>62</v>
      </c>
      <c r="AC98" s="26">
        <v>0</v>
      </c>
      <c r="AD98" s="26">
        <v>0</v>
      </c>
      <c r="AE98" s="26">
        <v>62</v>
      </c>
      <c r="AF98" s="26">
        <v>62</v>
      </c>
      <c r="AG98" s="26">
        <v>62</v>
      </c>
    </row>
    <row r="99" spans="1:33" ht="15">
      <c r="A99" t="s">
        <v>599</v>
      </c>
      <c r="B99" s="22" t="s">
        <v>188</v>
      </c>
      <c r="C99" s="22" t="s">
        <v>155</v>
      </c>
      <c r="D99" s="22" t="s">
        <v>147</v>
      </c>
      <c r="E99" s="25">
        <v>0</v>
      </c>
      <c r="F99" s="26">
        <v>62</v>
      </c>
      <c r="G99" s="26">
        <v>62</v>
      </c>
      <c r="H99" s="26">
        <v>62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</row>
    <row r="100" spans="1:33" ht="15">
      <c r="A100" t="s">
        <v>600</v>
      </c>
      <c r="B100" s="22" t="s">
        <v>188</v>
      </c>
      <c r="C100" s="22" t="s">
        <v>156</v>
      </c>
      <c r="D100" s="22" t="s">
        <v>147</v>
      </c>
      <c r="E100" s="25">
        <v>0</v>
      </c>
      <c r="F100" s="26">
        <v>39</v>
      </c>
      <c r="G100" s="26">
        <v>39</v>
      </c>
      <c r="H100" s="26">
        <v>22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</row>
    <row r="101" spans="1:33" ht="15">
      <c r="A101" t="s">
        <v>601</v>
      </c>
      <c r="B101" s="22" t="s">
        <v>188</v>
      </c>
      <c r="C101" s="22" t="s">
        <v>158</v>
      </c>
      <c r="D101" s="22" t="s">
        <v>133</v>
      </c>
      <c r="E101" s="25">
        <v>0.5</v>
      </c>
      <c r="F101" s="26">
        <v>0.5</v>
      </c>
      <c r="G101" s="26">
        <v>0.5</v>
      </c>
      <c r="H101" s="26">
        <v>0.5</v>
      </c>
      <c r="I101" s="26">
        <v>0.5</v>
      </c>
      <c r="J101" s="26">
        <v>0.5</v>
      </c>
      <c r="K101" s="26">
        <v>0.5</v>
      </c>
      <c r="L101" s="26">
        <v>0.5</v>
      </c>
      <c r="M101" s="26">
        <v>0.5</v>
      </c>
      <c r="N101" s="26">
        <v>0.5</v>
      </c>
      <c r="O101" s="26">
        <v>0.5</v>
      </c>
      <c r="P101" s="26">
        <v>0.5</v>
      </c>
      <c r="Q101" s="26">
        <v>0.5</v>
      </c>
      <c r="R101" s="26">
        <v>0.5</v>
      </c>
      <c r="S101" s="26">
        <v>0.5</v>
      </c>
      <c r="T101" s="26">
        <v>0.5</v>
      </c>
      <c r="U101" s="26">
        <v>0.5</v>
      </c>
      <c r="V101" s="26">
        <v>0.5</v>
      </c>
      <c r="W101" s="26">
        <v>0.5</v>
      </c>
      <c r="X101" s="26">
        <v>0.5</v>
      </c>
      <c r="Y101" s="26">
        <v>0.5</v>
      </c>
      <c r="Z101" s="26">
        <v>0.5</v>
      </c>
      <c r="AA101" s="26">
        <v>0.5</v>
      </c>
      <c r="AB101" s="26">
        <v>0.5</v>
      </c>
      <c r="AC101" s="26">
        <v>0.5</v>
      </c>
      <c r="AD101" s="26">
        <v>0</v>
      </c>
      <c r="AE101" s="26">
        <v>0.5</v>
      </c>
      <c r="AF101" s="26">
        <v>0.5</v>
      </c>
      <c r="AG101" s="26">
        <v>0.5</v>
      </c>
    </row>
    <row r="102" spans="1:33" ht="15">
      <c r="A102" t="s">
        <v>602</v>
      </c>
      <c r="B102" s="22" t="s">
        <v>190</v>
      </c>
      <c r="C102" s="22" t="s">
        <v>191</v>
      </c>
      <c r="D102" s="22" t="s">
        <v>85</v>
      </c>
      <c r="E102" s="25">
        <v>0</v>
      </c>
      <c r="F102" s="26">
        <v>0</v>
      </c>
      <c r="G102" s="26">
        <v>0</v>
      </c>
      <c r="H102" s="26">
        <v>802.0833333333333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</row>
    <row r="103" spans="1:33" ht="15">
      <c r="A103" t="s">
        <v>603</v>
      </c>
      <c r="B103" s="22" t="s">
        <v>190</v>
      </c>
      <c r="C103" s="22" t="s">
        <v>192</v>
      </c>
      <c r="D103" s="22" t="s">
        <v>85</v>
      </c>
      <c r="E103" s="25">
        <v>4</v>
      </c>
      <c r="F103" s="26">
        <v>4</v>
      </c>
      <c r="G103" s="26">
        <v>4</v>
      </c>
      <c r="H103" s="26">
        <v>4</v>
      </c>
      <c r="I103" s="26">
        <v>4</v>
      </c>
      <c r="J103" s="26">
        <v>4</v>
      </c>
      <c r="K103" s="26">
        <v>4</v>
      </c>
      <c r="L103" s="26">
        <v>4</v>
      </c>
      <c r="M103" s="26">
        <v>4</v>
      </c>
      <c r="N103" s="26">
        <v>4</v>
      </c>
      <c r="O103" s="26">
        <v>4</v>
      </c>
      <c r="P103" s="26">
        <v>4</v>
      </c>
      <c r="Q103" s="26">
        <v>4</v>
      </c>
      <c r="R103" s="26">
        <v>4</v>
      </c>
      <c r="S103" s="26">
        <v>4</v>
      </c>
      <c r="T103" s="26">
        <v>4</v>
      </c>
      <c r="U103" s="26">
        <v>4</v>
      </c>
      <c r="V103" s="26">
        <v>4</v>
      </c>
      <c r="W103" s="26">
        <v>4</v>
      </c>
      <c r="X103" s="26">
        <v>0</v>
      </c>
      <c r="Y103" s="26">
        <v>4</v>
      </c>
      <c r="Z103" s="26">
        <v>4</v>
      </c>
      <c r="AA103" s="26">
        <v>4</v>
      </c>
      <c r="AB103" s="26">
        <v>4</v>
      </c>
      <c r="AC103" s="26">
        <v>4</v>
      </c>
      <c r="AD103" s="26">
        <v>4</v>
      </c>
      <c r="AE103" s="26">
        <v>4</v>
      </c>
      <c r="AF103" s="26">
        <v>4</v>
      </c>
      <c r="AG103" s="26">
        <v>4</v>
      </c>
    </row>
    <row r="104" spans="1:33" ht="15">
      <c r="A104" t="s">
        <v>604</v>
      </c>
      <c r="B104" s="22" t="s">
        <v>190</v>
      </c>
      <c r="C104" s="22" t="s">
        <v>193</v>
      </c>
      <c r="D104" s="22" t="s">
        <v>85</v>
      </c>
      <c r="E104" s="25">
        <v>4</v>
      </c>
      <c r="F104" s="26">
        <v>4</v>
      </c>
      <c r="G104" s="26">
        <v>4</v>
      </c>
      <c r="H104" s="26">
        <v>4</v>
      </c>
      <c r="I104" s="26">
        <v>4</v>
      </c>
      <c r="J104" s="26">
        <v>4</v>
      </c>
      <c r="K104" s="26">
        <v>4</v>
      </c>
      <c r="L104" s="26">
        <v>4</v>
      </c>
      <c r="M104" s="26">
        <v>4</v>
      </c>
      <c r="N104" s="26">
        <v>4</v>
      </c>
      <c r="O104" s="26">
        <v>4</v>
      </c>
      <c r="P104" s="26">
        <v>4</v>
      </c>
      <c r="Q104" s="26">
        <v>4</v>
      </c>
      <c r="R104" s="26">
        <v>4</v>
      </c>
      <c r="S104" s="26">
        <v>4</v>
      </c>
      <c r="T104" s="26">
        <v>4</v>
      </c>
      <c r="U104" s="26">
        <v>4</v>
      </c>
      <c r="V104" s="26">
        <v>4</v>
      </c>
      <c r="W104" s="26">
        <v>4</v>
      </c>
      <c r="X104" s="26">
        <v>0</v>
      </c>
      <c r="Y104" s="26">
        <v>4</v>
      </c>
      <c r="Z104" s="26">
        <v>4</v>
      </c>
      <c r="AA104" s="26">
        <v>4</v>
      </c>
      <c r="AB104" s="26">
        <v>4</v>
      </c>
      <c r="AC104" s="26">
        <v>4</v>
      </c>
      <c r="AD104" s="26">
        <v>4</v>
      </c>
      <c r="AE104" s="26">
        <v>4</v>
      </c>
      <c r="AF104" s="26">
        <v>4</v>
      </c>
      <c r="AG104" s="26">
        <v>4</v>
      </c>
    </row>
    <row r="105" spans="1:33" ht="15">
      <c r="A105" t="s">
        <v>605</v>
      </c>
      <c r="B105" s="22" t="s">
        <v>190</v>
      </c>
      <c r="C105" s="22" t="s">
        <v>194</v>
      </c>
      <c r="D105" s="22" t="s">
        <v>85</v>
      </c>
      <c r="E105" s="25">
        <v>4</v>
      </c>
      <c r="F105" s="26">
        <v>4</v>
      </c>
      <c r="G105" s="26">
        <v>4</v>
      </c>
      <c r="H105" s="26">
        <v>4</v>
      </c>
      <c r="I105" s="26">
        <v>4</v>
      </c>
      <c r="J105" s="26">
        <v>4</v>
      </c>
      <c r="K105" s="26">
        <v>4</v>
      </c>
      <c r="L105" s="26">
        <v>4</v>
      </c>
      <c r="M105" s="26">
        <v>4</v>
      </c>
      <c r="N105" s="26">
        <v>4</v>
      </c>
      <c r="O105" s="26">
        <v>4</v>
      </c>
      <c r="P105" s="26">
        <v>4</v>
      </c>
      <c r="Q105" s="26">
        <v>4</v>
      </c>
      <c r="R105" s="26">
        <v>4</v>
      </c>
      <c r="S105" s="26">
        <v>4</v>
      </c>
      <c r="T105" s="26">
        <v>4</v>
      </c>
      <c r="U105" s="26">
        <v>4</v>
      </c>
      <c r="V105" s="26">
        <v>4</v>
      </c>
      <c r="W105" s="26">
        <v>4</v>
      </c>
      <c r="X105" s="26">
        <v>0</v>
      </c>
      <c r="Y105" s="26">
        <v>4</v>
      </c>
      <c r="Z105" s="26">
        <v>4</v>
      </c>
      <c r="AA105" s="26">
        <v>4</v>
      </c>
      <c r="AB105" s="26">
        <v>4</v>
      </c>
      <c r="AC105" s="26">
        <v>4</v>
      </c>
      <c r="AD105" s="26">
        <v>4</v>
      </c>
      <c r="AE105" s="26">
        <v>4</v>
      </c>
      <c r="AF105" s="26">
        <v>4</v>
      </c>
      <c r="AG105" s="26">
        <v>4</v>
      </c>
    </row>
    <row r="106" spans="1:33" ht="15">
      <c r="A106" t="s">
        <v>606</v>
      </c>
      <c r="B106" s="22" t="s">
        <v>190</v>
      </c>
      <c r="C106" s="22" t="s">
        <v>195</v>
      </c>
      <c r="D106" s="22" t="s">
        <v>133</v>
      </c>
      <c r="E106" s="25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20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</row>
    <row r="107" spans="1:33" ht="15">
      <c r="A107" t="s">
        <v>607</v>
      </c>
      <c r="B107" s="22" t="s">
        <v>196</v>
      </c>
      <c r="C107" s="22" t="s">
        <v>197</v>
      </c>
      <c r="D107" s="22" t="s">
        <v>198</v>
      </c>
      <c r="E107" s="25">
        <v>600</v>
      </c>
      <c r="F107" s="26">
        <v>600</v>
      </c>
      <c r="G107" s="26">
        <v>600</v>
      </c>
      <c r="H107" s="26">
        <v>600</v>
      </c>
      <c r="I107" s="26">
        <v>600</v>
      </c>
      <c r="J107" s="26">
        <v>600</v>
      </c>
      <c r="K107" s="26">
        <v>600</v>
      </c>
      <c r="L107" s="26">
        <v>607</v>
      </c>
      <c r="M107" s="26">
        <v>600</v>
      </c>
      <c r="N107" s="26">
        <v>600</v>
      </c>
      <c r="O107" s="26">
        <v>600</v>
      </c>
      <c r="P107" s="26">
        <v>600</v>
      </c>
      <c r="Q107" s="26">
        <v>600</v>
      </c>
      <c r="R107" s="26">
        <v>600</v>
      </c>
      <c r="S107" s="26">
        <v>600</v>
      </c>
      <c r="T107" s="26">
        <v>600</v>
      </c>
      <c r="U107" s="26">
        <v>525</v>
      </c>
      <c r="V107" s="26">
        <v>536</v>
      </c>
      <c r="W107" s="26">
        <v>600</v>
      </c>
      <c r="X107" s="26">
        <v>600</v>
      </c>
      <c r="Y107" s="26">
        <v>600</v>
      </c>
      <c r="Z107" s="26">
        <v>600</v>
      </c>
      <c r="AA107" s="26">
        <v>600</v>
      </c>
      <c r="AB107" s="26">
        <v>600</v>
      </c>
      <c r="AC107" s="26">
        <v>275</v>
      </c>
      <c r="AD107" s="26">
        <v>250</v>
      </c>
      <c r="AE107" s="26">
        <v>600</v>
      </c>
      <c r="AF107" s="26">
        <v>600</v>
      </c>
      <c r="AG107" s="26">
        <v>600</v>
      </c>
    </row>
    <row r="108" spans="1:33" ht="15">
      <c r="A108" t="s">
        <v>608</v>
      </c>
      <c r="B108" s="22" t="s">
        <v>196</v>
      </c>
      <c r="C108" s="22" t="s">
        <v>199</v>
      </c>
      <c r="D108" s="22" t="s">
        <v>200</v>
      </c>
      <c r="E108" s="25">
        <v>50</v>
      </c>
      <c r="F108" s="26">
        <v>50</v>
      </c>
      <c r="G108" s="26">
        <v>50</v>
      </c>
      <c r="H108" s="26">
        <v>50</v>
      </c>
      <c r="I108" s="26">
        <v>50</v>
      </c>
      <c r="J108" s="26">
        <v>50</v>
      </c>
      <c r="K108" s="26">
        <v>50</v>
      </c>
      <c r="L108" s="26">
        <v>50</v>
      </c>
      <c r="M108" s="26">
        <v>50</v>
      </c>
      <c r="N108" s="26">
        <v>50</v>
      </c>
      <c r="O108" s="26">
        <v>50</v>
      </c>
      <c r="P108" s="26">
        <v>50</v>
      </c>
      <c r="Q108" s="26">
        <v>50</v>
      </c>
      <c r="R108" s="26">
        <v>50</v>
      </c>
      <c r="S108" s="26">
        <v>50</v>
      </c>
      <c r="T108" s="26">
        <v>50</v>
      </c>
      <c r="U108" s="26">
        <v>50</v>
      </c>
      <c r="V108" s="26">
        <v>40</v>
      </c>
      <c r="W108" s="26">
        <v>50</v>
      </c>
      <c r="X108" s="26">
        <v>50</v>
      </c>
      <c r="Y108" s="26">
        <v>50</v>
      </c>
      <c r="Z108" s="26">
        <v>50</v>
      </c>
      <c r="AA108" s="26">
        <v>50</v>
      </c>
      <c r="AB108" s="26">
        <v>50</v>
      </c>
      <c r="AC108" s="26">
        <v>50</v>
      </c>
      <c r="AD108" s="26">
        <v>40</v>
      </c>
      <c r="AE108" s="26">
        <v>50</v>
      </c>
      <c r="AF108" s="26">
        <v>50</v>
      </c>
      <c r="AG108" s="26">
        <v>50</v>
      </c>
    </row>
    <row r="109" spans="1:33" ht="15">
      <c r="A109" t="s">
        <v>609</v>
      </c>
      <c r="B109" s="22" t="s">
        <v>196</v>
      </c>
      <c r="C109" s="22" t="s">
        <v>201</v>
      </c>
      <c r="D109" s="22" t="s">
        <v>202</v>
      </c>
      <c r="E109" s="25">
        <v>20</v>
      </c>
      <c r="F109" s="26">
        <v>20</v>
      </c>
      <c r="G109" s="26">
        <v>20</v>
      </c>
      <c r="H109" s="26">
        <v>20</v>
      </c>
      <c r="I109" s="26">
        <v>20</v>
      </c>
      <c r="J109" s="26">
        <v>20</v>
      </c>
      <c r="K109" s="26">
        <v>20</v>
      </c>
      <c r="L109" s="26">
        <v>20</v>
      </c>
      <c r="M109" s="26">
        <v>20</v>
      </c>
      <c r="N109" s="26">
        <v>20</v>
      </c>
      <c r="O109" s="26">
        <v>20</v>
      </c>
      <c r="P109" s="26">
        <v>20</v>
      </c>
      <c r="Q109" s="26">
        <v>20</v>
      </c>
      <c r="R109" s="26">
        <v>20</v>
      </c>
      <c r="S109" s="26">
        <v>20</v>
      </c>
      <c r="T109" s="26">
        <v>20</v>
      </c>
      <c r="U109" s="26">
        <v>15</v>
      </c>
      <c r="V109" s="26">
        <v>20</v>
      </c>
      <c r="W109" s="26">
        <v>20</v>
      </c>
      <c r="X109" s="26">
        <v>20</v>
      </c>
      <c r="Y109" s="26">
        <v>20</v>
      </c>
      <c r="Z109" s="26">
        <v>20</v>
      </c>
      <c r="AA109" s="26">
        <v>20</v>
      </c>
      <c r="AB109" s="26">
        <v>20</v>
      </c>
      <c r="AC109" s="26">
        <v>5</v>
      </c>
      <c r="AD109" s="26">
        <v>12</v>
      </c>
      <c r="AE109" s="26">
        <v>20</v>
      </c>
      <c r="AF109" s="26">
        <v>20</v>
      </c>
      <c r="AG109" s="26">
        <v>20</v>
      </c>
    </row>
    <row r="110" spans="1:33" ht="15">
      <c r="A110" t="s">
        <v>610</v>
      </c>
      <c r="B110" s="22" t="s">
        <v>196</v>
      </c>
      <c r="C110" s="22" t="s">
        <v>204</v>
      </c>
      <c r="D110" s="22" t="s">
        <v>205</v>
      </c>
      <c r="E110" s="25">
        <v>42</v>
      </c>
      <c r="F110" s="26">
        <v>42</v>
      </c>
      <c r="G110" s="26">
        <v>42</v>
      </c>
      <c r="H110" s="26">
        <v>42</v>
      </c>
      <c r="I110" s="26">
        <v>42</v>
      </c>
      <c r="J110" s="26">
        <v>42</v>
      </c>
      <c r="K110" s="26">
        <v>42</v>
      </c>
      <c r="L110" s="26">
        <v>44</v>
      </c>
      <c r="M110" s="26">
        <v>42</v>
      </c>
      <c r="N110" s="26">
        <v>42</v>
      </c>
      <c r="O110" s="26">
        <v>42</v>
      </c>
      <c r="P110" s="26">
        <v>42</v>
      </c>
      <c r="Q110" s="26">
        <v>42</v>
      </c>
      <c r="R110" s="26">
        <v>42</v>
      </c>
      <c r="S110" s="26">
        <v>42</v>
      </c>
      <c r="T110" s="26">
        <v>42</v>
      </c>
      <c r="U110" s="26">
        <v>59</v>
      </c>
      <c r="V110" s="26">
        <v>34</v>
      </c>
      <c r="W110" s="26">
        <v>42</v>
      </c>
      <c r="X110" s="26">
        <v>42</v>
      </c>
      <c r="Y110" s="26">
        <v>42</v>
      </c>
      <c r="Z110" s="26">
        <v>42</v>
      </c>
      <c r="AA110" s="26">
        <v>42</v>
      </c>
      <c r="AB110" s="26">
        <v>42</v>
      </c>
      <c r="AC110" s="26">
        <v>42</v>
      </c>
      <c r="AD110" s="26">
        <v>54</v>
      </c>
      <c r="AE110" s="26">
        <v>42</v>
      </c>
      <c r="AF110" s="26">
        <v>42</v>
      </c>
      <c r="AG110" s="26">
        <v>42</v>
      </c>
    </row>
    <row r="111" spans="1:33" ht="15">
      <c r="A111" t="s">
        <v>611</v>
      </c>
      <c r="B111" s="22" t="s">
        <v>196</v>
      </c>
      <c r="C111" s="22" t="s">
        <v>206</v>
      </c>
      <c r="D111" s="22" t="s">
        <v>207</v>
      </c>
      <c r="E111" s="25">
        <v>35</v>
      </c>
      <c r="F111" s="26">
        <v>35</v>
      </c>
      <c r="G111" s="26">
        <v>35</v>
      </c>
      <c r="H111" s="26">
        <v>35</v>
      </c>
      <c r="I111" s="26">
        <v>35</v>
      </c>
      <c r="J111" s="26">
        <v>35</v>
      </c>
      <c r="K111" s="26">
        <v>35</v>
      </c>
      <c r="L111" s="26">
        <v>35</v>
      </c>
      <c r="M111" s="26">
        <v>35</v>
      </c>
      <c r="N111" s="26">
        <v>35</v>
      </c>
      <c r="O111" s="26">
        <v>35</v>
      </c>
      <c r="P111" s="26">
        <v>35</v>
      </c>
      <c r="Q111" s="26">
        <v>35</v>
      </c>
      <c r="R111" s="26">
        <v>35</v>
      </c>
      <c r="S111" s="26">
        <v>35</v>
      </c>
      <c r="T111" s="26">
        <v>35</v>
      </c>
      <c r="U111" s="26">
        <v>35</v>
      </c>
      <c r="V111" s="26">
        <v>28</v>
      </c>
      <c r="W111" s="26">
        <v>35</v>
      </c>
      <c r="X111" s="26">
        <v>35</v>
      </c>
      <c r="Y111" s="26">
        <v>35</v>
      </c>
      <c r="Z111" s="26">
        <v>35</v>
      </c>
      <c r="AA111" s="26">
        <v>35</v>
      </c>
      <c r="AB111" s="26">
        <v>35</v>
      </c>
      <c r="AC111" s="26">
        <v>35</v>
      </c>
      <c r="AD111" s="26">
        <v>50</v>
      </c>
      <c r="AE111" s="26">
        <v>35</v>
      </c>
      <c r="AF111" s="26">
        <v>35</v>
      </c>
      <c r="AG111" s="26">
        <v>35</v>
      </c>
    </row>
    <row r="112" spans="1:33" ht="15">
      <c r="A112" t="s">
        <v>612</v>
      </c>
      <c r="B112" s="22" t="s">
        <v>196</v>
      </c>
      <c r="C112" s="22" t="s">
        <v>208</v>
      </c>
      <c r="D112" s="22" t="s">
        <v>209</v>
      </c>
      <c r="E112" s="25">
        <v>1791</v>
      </c>
      <c r="F112" s="26">
        <v>1791</v>
      </c>
      <c r="G112" s="26">
        <v>1791</v>
      </c>
      <c r="H112" s="26">
        <v>1791</v>
      </c>
      <c r="I112" s="26">
        <v>1791</v>
      </c>
      <c r="J112" s="26">
        <v>1791</v>
      </c>
      <c r="K112" s="26">
        <v>1791</v>
      </c>
      <c r="L112" s="26">
        <v>1891</v>
      </c>
      <c r="M112" s="26">
        <v>1791</v>
      </c>
      <c r="N112" s="26">
        <v>1791</v>
      </c>
      <c r="O112" s="26">
        <v>1791</v>
      </c>
      <c r="P112" s="26">
        <v>1791</v>
      </c>
      <c r="Q112" s="26">
        <v>1791</v>
      </c>
      <c r="R112" s="26">
        <v>1791</v>
      </c>
      <c r="S112" s="26">
        <v>1791</v>
      </c>
      <c r="T112" s="26">
        <v>1791</v>
      </c>
      <c r="U112" s="26">
        <v>812.5</v>
      </c>
      <c r="V112" s="26">
        <v>1548</v>
      </c>
      <c r="W112" s="26">
        <v>1791</v>
      </c>
      <c r="X112" s="26">
        <v>1791</v>
      </c>
      <c r="Y112" s="26">
        <v>1791</v>
      </c>
      <c r="Z112" s="26">
        <v>1791</v>
      </c>
      <c r="AA112" s="26">
        <v>1791</v>
      </c>
      <c r="AB112" s="26">
        <v>1791</v>
      </c>
      <c r="AC112" s="26">
        <v>1916</v>
      </c>
      <c r="AD112" s="26">
        <v>1250</v>
      </c>
      <c r="AE112" s="26">
        <v>1791</v>
      </c>
      <c r="AF112" s="26">
        <v>1791</v>
      </c>
      <c r="AG112" s="26">
        <v>1791</v>
      </c>
    </row>
    <row r="113" spans="1:33" ht="15">
      <c r="A113" t="s">
        <v>613</v>
      </c>
      <c r="B113" s="22" t="s">
        <v>196</v>
      </c>
      <c r="C113" s="22" t="s">
        <v>210</v>
      </c>
      <c r="D113" s="22" t="s">
        <v>209</v>
      </c>
      <c r="E113" s="25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333</v>
      </c>
      <c r="Q113" s="26">
        <v>0</v>
      </c>
      <c r="R113" s="26">
        <v>0</v>
      </c>
      <c r="S113" s="26">
        <v>0</v>
      </c>
      <c r="T113" s="26">
        <v>0</v>
      </c>
      <c r="U113" s="26">
        <v>369</v>
      </c>
      <c r="V113" s="26">
        <v>252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250</v>
      </c>
      <c r="AE113" s="26">
        <v>0</v>
      </c>
      <c r="AF113" s="26">
        <v>0</v>
      </c>
      <c r="AG113" s="26">
        <v>0</v>
      </c>
    </row>
    <row r="114" spans="1:33" ht="15">
      <c r="A114" t="s">
        <v>614</v>
      </c>
      <c r="B114" s="22" t="s">
        <v>196</v>
      </c>
      <c r="C114" s="22" t="s">
        <v>211</v>
      </c>
      <c r="D114" s="22" t="s">
        <v>212</v>
      </c>
      <c r="E114" s="25">
        <v>333</v>
      </c>
      <c r="F114" s="26">
        <v>333</v>
      </c>
      <c r="G114" s="26">
        <v>333</v>
      </c>
      <c r="H114" s="26">
        <v>333</v>
      </c>
      <c r="I114" s="26">
        <v>333</v>
      </c>
      <c r="J114" s="26">
        <v>333</v>
      </c>
      <c r="K114" s="26">
        <v>333</v>
      </c>
      <c r="L114" s="26">
        <v>333</v>
      </c>
      <c r="M114" s="26">
        <v>333</v>
      </c>
      <c r="N114" s="26">
        <v>333</v>
      </c>
      <c r="O114" s="26">
        <v>333</v>
      </c>
      <c r="P114" s="26">
        <v>0</v>
      </c>
      <c r="Q114" s="26">
        <v>333</v>
      </c>
      <c r="R114" s="26">
        <v>333</v>
      </c>
      <c r="S114" s="26">
        <v>333</v>
      </c>
      <c r="T114" s="26">
        <v>333</v>
      </c>
      <c r="U114" s="26">
        <v>369</v>
      </c>
      <c r="V114" s="26">
        <v>252</v>
      </c>
      <c r="W114" s="26">
        <v>333</v>
      </c>
      <c r="X114" s="26">
        <v>333</v>
      </c>
      <c r="Y114" s="26">
        <v>333</v>
      </c>
      <c r="Z114" s="26">
        <v>333</v>
      </c>
      <c r="AA114" s="26">
        <v>333</v>
      </c>
      <c r="AB114" s="26">
        <v>333</v>
      </c>
      <c r="AC114" s="26">
        <v>333</v>
      </c>
      <c r="AD114" s="26">
        <v>250</v>
      </c>
      <c r="AE114" s="26">
        <v>333</v>
      </c>
      <c r="AF114" s="26">
        <v>333</v>
      </c>
      <c r="AG114" s="26">
        <v>333</v>
      </c>
    </row>
    <row r="115" spans="1:33" ht="15">
      <c r="A115" t="s">
        <v>615</v>
      </c>
      <c r="B115" s="22" t="s">
        <v>196</v>
      </c>
      <c r="C115" s="22" t="s">
        <v>213</v>
      </c>
      <c r="D115" s="22" t="s">
        <v>79</v>
      </c>
      <c r="E115" s="25">
        <v>2500</v>
      </c>
      <c r="F115" s="26">
        <v>2500</v>
      </c>
      <c r="G115" s="26">
        <v>2500</v>
      </c>
      <c r="H115" s="26">
        <v>2500</v>
      </c>
      <c r="I115" s="26">
        <v>2500</v>
      </c>
      <c r="J115" s="26">
        <v>2500</v>
      </c>
      <c r="K115" s="26">
        <v>2500</v>
      </c>
      <c r="L115" s="26">
        <v>2600</v>
      </c>
      <c r="M115" s="26">
        <v>2500</v>
      </c>
      <c r="N115" s="26">
        <v>2500</v>
      </c>
      <c r="O115" s="26">
        <v>2500</v>
      </c>
      <c r="P115" s="26">
        <v>2500</v>
      </c>
      <c r="Q115" s="26">
        <v>2500</v>
      </c>
      <c r="R115" s="26">
        <v>2500</v>
      </c>
      <c r="S115" s="26">
        <v>2500</v>
      </c>
      <c r="T115" s="26">
        <v>2500</v>
      </c>
      <c r="U115" s="26">
        <v>1625</v>
      </c>
      <c r="V115" s="26">
        <v>1900</v>
      </c>
      <c r="W115" s="26">
        <v>2500</v>
      </c>
      <c r="X115" s="26">
        <v>2500</v>
      </c>
      <c r="Y115" s="26">
        <v>2500</v>
      </c>
      <c r="Z115" s="26">
        <v>2500</v>
      </c>
      <c r="AA115" s="26">
        <v>2500</v>
      </c>
      <c r="AB115" s="26">
        <v>2500</v>
      </c>
      <c r="AC115" s="26">
        <v>2500</v>
      </c>
      <c r="AD115" s="26">
        <v>1900</v>
      </c>
      <c r="AE115" s="26">
        <v>2500</v>
      </c>
      <c r="AF115" s="26">
        <v>2500</v>
      </c>
      <c r="AG115" s="26">
        <v>2500</v>
      </c>
    </row>
    <row r="116" spans="1:33" ht="15">
      <c r="A116" t="s">
        <v>616</v>
      </c>
      <c r="B116" s="22" t="s">
        <v>196</v>
      </c>
      <c r="C116" s="22" t="s">
        <v>214</v>
      </c>
      <c r="D116" s="22" t="s">
        <v>135</v>
      </c>
      <c r="E116" s="25">
        <v>30</v>
      </c>
      <c r="F116" s="26">
        <v>30</v>
      </c>
      <c r="G116" s="26">
        <v>30</v>
      </c>
      <c r="H116" s="26">
        <v>30</v>
      </c>
      <c r="I116" s="26">
        <v>30</v>
      </c>
      <c r="J116" s="26">
        <v>30</v>
      </c>
      <c r="K116" s="26">
        <v>30</v>
      </c>
      <c r="L116" s="26">
        <v>30</v>
      </c>
      <c r="M116" s="26">
        <v>30</v>
      </c>
      <c r="N116" s="26">
        <v>30</v>
      </c>
      <c r="O116" s="26">
        <v>30</v>
      </c>
      <c r="P116" s="26">
        <v>30</v>
      </c>
      <c r="Q116" s="26">
        <v>30</v>
      </c>
      <c r="R116" s="26">
        <v>30</v>
      </c>
      <c r="S116" s="26">
        <v>30</v>
      </c>
      <c r="T116" s="26">
        <v>30</v>
      </c>
      <c r="U116" s="26">
        <v>25</v>
      </c>
      <c r="V116" s="26">
        <v>24</v>
      </c>
      <c r="W116" s="26">
        <v>30</v>
      </c>
      <c r="X116" s="26">
        <v>30</v>
      </c>
      <c r="Y116" s="26">
        <v>30</v>
      </c>
      <c r="Z116" s="26">
        <v>30</v>
      </c>
      <c r="AA116" s="26">
        <v>30</v>
      </c>
      <c r="AB116" s="26">
        <v>30</v>
      </c>
      <c r="AC116" s="26">
        <v>30</v>
      </c>
      <c r="AD116" s="26">
        <v>25</v>
      </c>
      <c r="AE116" s="26">
        <v>30</v>
      </c>
      <c r="AF116" s="26">
        <v>30</v>
      </c>
      <c r="AG116" s="26">
        <v>30</v>
      </c>
    </row>
    <row r="117" spans="1:33" ht="15">
      <c r="A117" t="s">
        <v>617</v>
      </c>
      <c r="B117" s="22" t="s">
        <v>196</v>
      </c>
      <c r="C117" s="22" t="s">
        <v>215</v>
      </c>
      <c r="D117" s="22" t="s">
        <v>85</v>
      </c>
      <c r="E117" s="25">
        <v>105</v>
      </c>
      <c r="F117" s="26">
        <v>105</v>
      </c>
      <c r="G117" s="26">
        <v>105</v>
      </c>
      <c r="H117" s="26">
        <v>105</v>
      </c>
      <c r="I117" s="26">
        <v>105</v>
      </c>
      <c r="J117" s="26">
        <v>105</v>
      </c>
      <c r="K117" s="26">
        <v>105</v>
      </c>
      <c r="L117" s="26">
        <v>105</v>
      </c>
      <c r="M117" s="26">
        <v>105</v>
      </c>
      <c r="N117" s="26">
        <v>105</v>
      </c>
      <c r="O117" s="26">
        <v>105</v>
      </c>
      <c r="P117" s="26">
        <v>105</v>
      </c>
      <c r="Q117" s="26">
        <v>105</v>
      </c>
      <c r="R117" s="26">
        <v>105</v>
      </c>
      <c r="S117" s="26">
        <v>105</v>
      </c>
      <c r="T117" s="26">
        <v>105</v>
      </c>
      <c r="U117" s="26">
        <v>105</v>
      </c>
      <c r="V117" s="26">
        <v>100</v>
      </c>
      <c r="W117" s="26">
        <v>105</v>
      </c>
      <c r="X117" s="26">
        <v>105</v>
      </c>
      <c r="Y117" s="26">
        <v>105</v>
      </c>
      <c r="Z117" s="26">
        <v>105</v>
      </c>
      <c r="AA117" s="26">
        <v>105</v>
      </c>
      <c r="AB117" s="26">
        <v>105</v>
      </c>
      <c r="AC117" s="26">
        <v>50</v>
      </c>
      <c r="AD117" s="26">
        <v>105</v>
      </c>
      <c r="AE117" s="26">
        <v>105</v>
      </c>
      <c r="AF117" s="26">
        <v>105</v>
      </c>
      <c r="AG117" s="26">
        <v>105</v>
      </c>
    </row>
    <row r="118" spans="1:33" ht="15">
      <c r="A118" t="s">
        <v>618</v>
      </c>
      <c r="B118" s="22" t="s">
        <v>216</v>
      </c>
      <c r="C118" s="22" t="s">
        <v>217</v>
      </c>
      <c r="D118" s="22" t="s">
        <v>218</v>
      </c>
      <c r="E118" s="25">
        <v>12</v>
      </c>
      <c r="F118" s="26">
        <v>12</v>
      </c>
      <c r="G118" s="26">
        <v>12</v>
      </c>
      <c r="H118" s="26">
        <v>12</v>
      </c>
      <c r="I118" s="26">
        <v>12</v>
      </c>
      <c r="J118" s="26">
        <v>12</v>
      </c>
      <c r="K118" s="26">
        <v>12</v>
      </c>
      <c r="L118" s="26">
        <v>12</v>
      </c>
      <c r="M118" s="26">
        <v>12</v>
      </c>
      <c r="N118" s="26">
        <v>12</v>
      </c>
      <c r="O118" s="26">
        <v>12</v>
      </c>
      <c r="P118" s="26">
        <v>12</v>
      </c>
      <c r="Q118" s="26">
        <v>12</v>
      </c>
      <c r="R118" s="26">
        <v>12</v>
      </c>
      <c r="S118" s="26">
        <v>12</v>
      </c>
      <c r="T118" s="26">
        <v>12</v>
      </c>
      <c r="U118" s="26">
        <v>12</v>
      </c>
      <c r="V118" s="26">
        <v>12</v>
      </c>
      <c r="W118" s="26">
        <v>12</v>
      </c>
      <c r="X118" s="26">
        <v>0</v>
      </c>
      <c r="Y118" s="26">
        <v>12</v>
      </c>
      <c r="Z118" s="26">
        <v>12</v>
      </c>
      <c r="AA118" s="26">
        <v>12</v>
      </c>
      <c r="AB118" s="26">
        <v>12</v>
      </c>
      <c r="AC118" s="26">
        <v>12</v>
      </c>
      <c r="AD118" s="26">
        <v>6</v>
      </c>
      <c r="AE118" s="26">
        <v>12</v>
      </c>
      <c r="AF118" s="26">
        <v>12</v>
      </c>
      <c r="AG118" s="26">
        <v>12</v>
      </c>
    </row>
    <row r="119" spans="1:33" ht="15">
      <c r="A119" t="s">
        <v>619</v>
      </c>
      <c r="B119" s="22" t="s">
        <v>216</v>
      </c>
      <c r="C119" s="22" t="s">
        <v>219</v>
      </c>
      <c r="D119" s="22" t="s">
        <v>220</v>
      </c>
      <c r="E119" s="25">
        <v>17</v>
      </c>
      <c r="F119" s="26">
        <v>17</v>
      </c>
      <c r="G119" s="26">
        <v>17</v>
      </c>
      <c r="H119" s="26">
        <v>17</v>
      </c>
      <c r="I119" s="26">
        <v>17</v>
      </c>
      <c r="J119" s="26">
        <v>17</v>
      </c>
      <c r="K119" s="26">
        <v>17</v>
      </c>
      <c r="L119" s="26">
        <v>17</v>
      </c>
      <c r="M119" s="26">
        <v>17</v>
      </c>
      <c r="N119" s="26">
        <v>17</v>
      </c>
      <c r="O119" s="26">
        <v>17</v>
      </c>
      <c r="P119" s="26">
        <v>17</v>
      </c>
      <c r="Q119" s="26">
        <v>17</v>
      </c>
      <c r="R119" s="26">
        <v>17</v>
      </c>
      <c r="S119" s="26">
        <v>17</v>
      </c>
      <c r="T119" s="26">
        <v>17</v>
      </c>
      <c r="U119" s="26">
        <v>17</v>
      </c>
      <c r="V119" s="26">
        <v>12</v>
      </c>
      <c r="W119" s="26">
        <v>17</v>
      </c>
      <c r="X119" s="26">
        <v>0</v>
      </c>
      <c r="Y119" s="26">
        <v>17</v>
      </c>
      <c r="Z119" s="26">
        <v>17</v>
      </c>
      <c r="AA119" s="26">
        <v>17</v>
      </c>
      <c r="AB119" s="26">
        <v>17</v>
      </c>
      <c r="AC119" s="26">
        <v>17</v>
      </c>
      <c r="AD119" s="26">
        <v>0</v>
      </c>
      <c r="AE119" s="26">
        <v>17</v>
      </c>
      <c r="AF119" s="26">
        <v>17</v>
      </c>
      <c r="AG119" s="26">
        <v>17</v>
      </c>
    </row>
    <row r="120" spans="1:33" ht="15">
      <c r="A120" t="s">
        <v>620</v>
      </c>
      <c r="B120" s="22" t="s">
        <v>216</v>
      </c>
      <c r="C120" s="22" t="s">
        <v>221</v>
      </c>
      <c r="D120" s="22" t="s">
        <v>143</v>
      </c>
      <c r="E120" s="25">
        <v>3</v>
      </c>
      <c r="F120" s="26">
        <v>3</v>
      </c>
      <c r="G120" s="26">
        <v>3</v>
      </c>
      <c r="H120" s="26">
        <v>3</v>
      </c>
      <c r="I120" s="26">
        <v>3</v>
      </c>
      <c r="J120" s="26">
        <v>3</v>
      </c>
      <c r="K120" s="26">
        <v>3</v>
      </c>
      <c r="L120" s="26">
        <v>3</v>
      </c>
      <c r="M120" s="26">
        <v>3</v>
      </c>
      <c r="N120" s="26">
        <v>3</v>
      </c>
      <c r="O120" s="26">
        <v>3</v>
      </c>
      <c r="P120" s="26">
        <v>3</v>
      </c>
      <c r="Q120" s="26">
        <v>3</v>
      </c>
      <c r="R120" s="26">
        <v>3</v>
      </c>
      <c r="S120" s="26">
        <v>3</v>
      </c>
      <c r="T120" s="26">
        <v>3</v>
      </c>
      <c r="U120" s="26">
        <v>3</v>
      </c>
      <c r="V120" s="26">
        <v>2</v>
      </c>
      <c r="W120" s="26">
        <v>3</v>
      </c>
      <c r="X120" s="26">
        <v>3</v>
      </c>
      <c r="Y120" s="26">
        <v>3</v>
      </c>
      <c r="Z120" s="26">
        <v>3</v>
      </c>
      <c r="AA120" s="26">
        <v>3</v>
      </c>
      <c r="AB120" s="26">
        <v>3</v>
      </c>
      <c r="AC120" s="26">
        <v>3</v>
      </c>
      <c r="AD120" s="26">
        <v>1</v>
      </c>
      <c r="AE120" s="26">
        <v>3</v>
      </c>
      <c r="AF120" s="26">
        <v>3</v>
      </c>
      <c r="AG120" s="26">
        <v>3</v>
      </c>
    </row>
    <row r="121" spans="1:33" ht="15">
      <c r="A121" t="s">
        <v>621</v>
      </c>
      <c r="B121" s="22" t="s">
        <v>216</v>
      </c>
      <c r="C121" s="22" t="s">
        <v>222</v>
      </c>
      <c r="D121" s="22" t="s">
        <v>85</v>
      </c>
      <c r="E121" s="25">
        <v>3</v>
      </c>
      <c r="F121" s="26">
        <v>3</v>
      </c>
      <c r="G121" s="26">
        <v>3</v>
      </c>
      <c r="H121" s="26">
        <v>3</v>
      </c>
      <c r="I121" s="26">
        <v>3</v>
      </c>
      <c r="J121" s="26">
        <v>3</v>
      </c>
      <c r="K121" s="26">
        <v>3</v>
      </c>
      <c r="L121" s="26">
        <v>3</v>
      </c>
      <c r="M121" s="26">
        <v>3</v>
      </c>
      <c r="N121" s="26">
        <v>3</v>
      </c>
      <c r="O121" s="26">
        <v>3</v>
      </c>
      <c r="P121" s="26">
        <v>3</v>
      </c>
      <c r="Q121" s="26">
        <v>3</v>
      </c>
      <c r="R121" s="26">
        <v>3</v>
      </c>
      <c r="S121" s="26">
        <v>3</v>
      </c>
      <c r="T121" s="26">
        <v>3</v>
      </c>
      <c r="U121" s="26">
        <v>3</v>
      </c>
      <c r="V121" s="26">
        <v>2</v>
      </c>
      <c r="W121" s="26">
        <v>3</v>
      </c>
      <c r="X121" s="26">
        <v>3</v>
      </c>
      <c r="Y121" s="26">
        <v>3</v>
      </c>
      <c r="Z121" s="26">
        <v>3</v>
      </c>
      <c r="AA121" s="26">
        <v>3</v>
      </c>
      <c r="AB121" s="26">
        <v>3</v>
      </c>
      <c r="AC121" s="26">
        <v>3</v>
      </c>
      <c r="AD121" s="26">
        <v>1</v>
      </c>
      <c r="AE121" s="26">
        <v>3</v>
      </c>
      <c r="AF121" s="26">
        <v>3</v>
      </c>
      <c r="AG121" s="26">
        <v>3</v>
      </c>
    </row>
    <row r="122" spans="1:33" ht="15">
      <c r="A122" t="s">
        <v>622</v>
      </c>
      <c r="B122" s="22" t="s">
        <v>216</v>
      </c>
      <c r="C122" s="22" t="s">
        <v>223</v>
      </c>
      <c r="D122" s="22" t="s">
        <v>85</v>
      </c>
      <c r="E122" s="25">
        <v>3</v>
      </c>
      <c r="F122" s="26">
        <v>3</v>
      </c>
      <c r="G122" s="26">
        <v>3</v>
      </c>
      <c r="H122" s="26">
        <v>3</v>
      </c>
      <c r="I122" s="26">
        <v>3</v>
      </c>
      <c r="J122" s="26">
        <v>3</v>
      </c>
      <c r="K122" s="26">
        <v>3</v>
      </c>
      <c r="L122" s="26">
        <v>3</v>
      </c>
      <c r="M122" s="26">
        <v>3</v>
      </c>
      <c r="N122" s="26">
        <v>3</v>
      </c>
      <c r="O122" s="26">
        <v>3</v>
      </c>
      <c r="P122" s="26">
        <v>3</v>
      </c>
      <c r="Q122" s="26">
        <v>3</v>
      </c>
      <c r="R122" s="26">
        <v>3</v>
      </c>
      <c r="S122" s="26">
        <v>3</v>
      </c>
      <c r="T122" s="26">
        <v>3</v>
      </c>
      <c r="U122" s="26">
        <v>3</v>
      </c>
      <c r="V122" s="26">
        <v>2</v>
      </c>
      <c r="W122" s="26">
        <v>3</v>
      </c>
      <c r="X122" s="26">
        <v>3</v>
      </c>
      <c r="Y122" s="26">
        <v>3</v>
      </c>
      <c r="Z122" s="26">
        <v>3</v>
      </c>
      <c r="AA122" s="26">
        <v>3</v>
      </c>
      <c r="AB122" s="26">
        <v>3</v>
      </c>
      <c r="AC122" s="26">
        <v>3</v>
      </c>
      <c r="AD122" s="26">
        <v>1</v>
      </c>
      <c r="AE122" s="26">
        <v>3</v>
      </c>
      <c r="AF122" s="26">
        <v>3</v>
      </c>
      <c r="AG122" s="26">
        <v>3</v>
      </c>
    </row>
    <row r="123" spans="1:33" ht="15">
      <c r="A123" t="s">
        <v>623</v>
      </c>
      <c r="B123" s="22" t="s">
        <v>216</v>
      </c>
      <c r="C123" s="22" t="s">
        <v>224</v>
      </c>
      <c r="D123" s="22" t="s">
        <v>85</v>
      </c>
      <c r="E123" s="25">
        <v>4</v>
      </c>
      <c r="F123" s="26">
        <v>4</v>
      </c>
      <c r="G123" s="26">
        <v>4</v>
      </c>
      <c r="H123" s="26">
        <v>4</v>
      </c>
      <c r="I123" s="26">
        <v>4</v>
      </c>
      <c r="J123" s="26">
        <v>4</v>
      </c>
      <c r="K123" s="26">
        <v>4</v>
      </c>
      <c r="L123" s="26">
        <v>4</v>
      </c>
      <c r="M123" s="26">
        <v>4</v>
      </c>
      <c r="N123" s="26">
        <v>4</v>
      </c>
      <c r="O123" s="26">
        <v>4</v>
      </c>
      <c r="P123" s="26">
        <v>4</v>
      </c>
      <c r="Q123" s="26">
        <v>4</v>
      </c>
      <c r="R123" s="26">
        <v>4</v>
      </c>
      <c r="S123" s="26">
        <v>4</v>
      </c>
      <c r="T123" s="26">
        <v>4</v>
      </c>
      <c r="U123" s="26">
        <v>4</v>
      </c>
      <c r="V123" s="26">
        <v>4</v>
      </c>
      <c r="W123" s="26">
        <v>4</v>
      </c>
      <c r="X123" s="26">
        <v>4</v>
      </c>
      <c r="Y123" s="26">
        <v>4</v>
      </c>
      <c r="Z123" s="26">
        <v>4</v>
      </c>
      <c r="AA123" s="26">
        <v>4</v>
      </c>
      <c r="AB123" s="26">
        <v>4</v>
      </c>
      <c r="AC123" s="26">
        <v>4</v>
      </c>
      <c r="AD123" s="26">
        <v>4</v>
      </c>
      <c r="AE123" s="26">
        <v>4</v>
      </c>
      <c r="AF123" s="26">
        <v>4</v>
      </c>
      <c r="AG123" s="26">
        <v>4</v>
      </c>
    </row>
    <row r="124" spans="1:33" ht="15">
      <c r="A124" t="s">
        <v>624</v>
      </c>
      <c r="B124" s="22" t="s">
        <v>216</v>
      </c>
      <c r="C124" s="22" t="s">
        <v>225</v>
      </c>
      <c r="D124" s="22" t="s">
        <v>226</v>
      </c>
      <c r="E124" s="25">
        <v>130</v>
      </c>
      <c r="F124" s="26">
        <v>130</v>
      </c>
      <c r="G124" s="26">
        <v>130</v>
      </c>
      <c r="H124" s="26">
        <v>130</v>
      </c>
      <c r="I124" s="26">
        <v>130</v>
      </c>
      <c r="J124" s="26">
        <v>130</v>
      </c>
      <c r="K124" s="26">
        <v>130</v>
      </c>
      <c r="L124" s="26">
        <v>130</v>
      </c>
      <c r="M124" s="26">
        <v>130</v>
      </c>
      <c r="N124" s="26">
        <v>130</v>
      </c>
      <c r="O124" s="26">
        <v>130</v>
      </c>
      <c r="P124" s="26">
        <v>130</v>
      </c>
      <c r="Q124" s="26">
        <v>130</v>
      </c>
      <c r="R124" s="26">
        <v>130</v>
      </c>
      <c r="S124" s="26">
        <v>130</v>
      </c>
      <c r="T124" s="26">
        <v>130</v>
      </c>
      <c r="U124" s="26">
        <v>130</v>
      </c>
      <c r="V124" s="26">
        <v>80</v>
      </c>
      <c r="W124" s="26">
        <v>130</v>
      </c>
      <c r="X124" s="26">
        <v>130</v>
      </c>
      <c r="Y124" s="26">
        <v>130</v>
      </c>
      <c r="Z124" s="26">
        <v>130</v>
      </c>
      <c r="AA124" s="26">
        <v>130</v>
      </c>
      <c r="AB124" s="26">
        <v>130</v>
      </c>
      <c r="AC124" s="26">
        <v>130</v>
      </c>
      <c r="AD124" s="26">
        <v>42</v>
      </c>
      <c r="AE124" s="26">
        <v>130</v>
      </c>
      <c r="AF124" s="26">
        <v>130</v>
      </c>
      <c r="AG124" s="26">
        <v>130</v>
      </c>
    </row>
    <row r="125" spans="1:33" ht="15">
      <c r="A125" t="s">
        <v>625</v>
      </c>
      <c r="B125" s="22" t="s">
        <v>227</v>
      </c>
      <c r="C125" s="22" t="s">
        <v>228</v>
      </c>
      <c r="D125" s="22" t="s">
        <v>150</v>
      </c>
      <c r="E125" s="25">
        <v>2280</v>
      </c>
      <c r="F125" s="26">
        <v>2280</v>
      </c>
      <c r="G125" s="26">
        <v>2280</v>
      </c>
      <c r="H125" s="26">
        <v>2280</v>
      </c>
      <c r="I125" s="26">
        <v>2280</v>
      </c>
      <c r="J125" s="26">
        <v>2280</v>
      </c>
      <c r="K125" s="26">
        <v>2280</v>
      </c>
      <c r="L125" s="26">
        <v>2280</v>
      </c>
      <c r="M125" s="26">
        <v>2280</v>
      </c>
      <c r="N125" s="26">
        <v>2280</v>
      </c>
      <c r="O125" s="26">
        <v>2280</v>
      </c>
      <c r="P125" s="26">
        <v>2280</v>
      </c>
      <c r="Q125" s="26">
        <v>2280</v>
      </c>
      <c r="R125" s="26">
        <v>2280</v>
      </c>
      <c r="S125" s="26">
        <v>2280</v>
      </c>
      <c r="T125" s="26">
        <v>2280</v>
      </c>
      <c r="U125" s="26">
        <v>2280</v>
      </c>
      <c r="V125" s="26">
        <v>1870</v>
      </c>
      <c r="W125" s="26">
        <v>2280</v>
      </c>
      <c r="X125" s="26">
        <v>2280</v>
      </c>
      <c r="Y125" s="26">
        <v>2280</v>
      </c>
      <c r="Z125" s="26">
        <v>2280</v>
      </c>
      <c r="AA125" s="26">
        <v>2280</v>
      </c>
      <c r="AB125" s="26">
        <v>2280</v>
      </c>
      <c r="AC125" s="26">
        <v>2280</v>
      </c>
      <c r="AD125" s="26">
        <v>3400</v>
      </c>
      <c r="AE125" s="26">
        <v>2280</v>
      </c>
      <c r="AF125" s="26">
        <v>2280</v>
      </c>
      <c r="AG125" s="26">
        <v>2280</v>
      </c>
    </row>
    <row r="126" spans="1:33" ht="15">
      <c r="A126" t="s">
        <v>626</v>
      </c>
      <c r="B126" s="22" t="s">
        <v>227</v>
      </c>
      <c r="C126" s="22" t="s">
        <v>229</v>
      </c>
      <c r="D126" s="22" t="s">
        <v>226</v>
      </c>
      <c r="E126" s="25">
        <v>1840</v>
      </c>
      <c r="F126" s="26">
        <v>1840</v>
      </c>
      <c r="G126" s="26">
        <v>1840</v>
      </c>
      <c r="H126" s="26">
        <v>1840</v>
      </c>
      <c r="I126" s="26">
        <v>1840</v>
      </c>
      <c r="J126" s="26">
        <v>1840</v>
      </c>
      <c r="K126" s="26">
        <v>1840</v>
      </c>
      <c r="L126" s="26">
        <v>1840</v>
      </c>
      <c r="M126" s="26">
        <v>1840</v>
      </c>
      <c r="N126" s="26">
        <v>1840</v>
      </c>
      <c r="O126" s="26">
        <v>1840</v>
      </c>
      <c r="P126" s="26">
        <v>1840</v>
      </c>
      <c r="Q126" s="26">
        <v>1840</v>
      </c>
      <c r="R126" s="26">
        <v>1840</v>
      </c>
      <c r="S126" s="26">
        <v>1840</v>
      </c>
      <c r="T126" s="26">
        <v>1840</v>
      </c>
      <c r="U126" s="26">
        <v>1840</v>
      </c>
      <c r="V126" s="26">
        <v>1520</v>
      </c>
      <c r="W126" s="26">
        <v>1840</v>
      </c>
      <c r="X126" s="26">
        <v>1840</v>
      </c>
      <c r="Y126" s="26">
        <v>1840</v>
      </c>
      <c r="Z126" s="26">
        <v>1840</v>
      </c>
      <c r="AA126" s="26">
        <v>1840</v>
      </c>
      <c r="AB126" s="26">
        <v>1840</v>
      </c>
      <c r="AC126" s="26">
        <v>1840</v>
      </c>
      <c r="AD126" s="26">
        <v>3000</v>
      </c>
      <c r="AE126" s="26">
        <v>1840</v>
      </c>
      <c r="AF126" s="26">
        <v>1840</v>
      </c>
      <c r="AG126" s="26">
        <v>1840</v>
      </c>
    </row>
    <row r="127" spans="1:33" ht="15">
      <c r="A127" t="s">
        <v>627</v>
      </c>
      <c r="B127" s="22" t="s">
        <v>227</v>
      </c>
      <c r="C127" s="22" t="s">
        <v>230</v>
      </c>
      <c r="D127" s="22" t="s">
        <v>226</v>
      </c>
      <c r="E127" s="25">
        <v>392</v>
      </c>
      <c r="F127" s="26">
        <v>392</v>
      </c>
      <c r="G127" s="26">
        <v>392</v>
      </c>
      <c r="H127" s="26">
        <v>392</v>
      </c>
      <c r="I127" s="26">
        <v>392</v>
      </c>
      <c r="J127" s="26">
        <v>392</v>
      </c>
      <c r="K127" s="26">
        <v>392</v>
      </c>
      <c r="L127" s="26">
        <v>392</v>
      </c>
      <c r="M127" s="26">
        <v>392</v>
      </c>
      <c r="N127" s="26">
        <v>392</v>
      </c>
      <c r="O127" s="26">
        <v>392</v>
      </c>
      <c r="P127" s="26">
        <v>392</v>
      </c>
      <c r="Q127" s="26">
        <v>392</v>
      </c>
      <c r="R127" s="26">
        <v>392</v>
      </c>
      <c r="S127" s="26">
        <v>392</v>
      </c>
      <c r="T127" s="26">
        <v>392</v>
      </c>
      <c r="U127" s="26">
        <v>392</v>
      </c>
      <c r="V127" s="26">
        <v>330</v>
      </c>
      <c r="W127" s="26">
        <v>392</v>
      </c>
      <c r="X127" s="26">
        <v>392</v>
      </c>
      <c r="Y127" s="26">
        <v>392</v>
      </c>
      <c r="Z127" s="26">
        <v>392</v>
      </c>
      <c r="AA127" s="26">
        <v>392</v>
      </c>
      <c r="AB127" s="26">
        <v>392</v>
      </c>
      <c r="AC127" s="26">
        <v>392</v>
      </c>
      <c r="AD127" s="26">
        <v>500</v>
      </c>
      <c r="AE127" s="26">
        <v>392</v>
      </c>
      <c r="AF127" s="26">
        <v>392</v>
      </c>
      <c r="AG127" s="26">
        <v>392</v>
      </c>
    </row>
    <row r="128" spans="1:33" ht="15">
      <c r="A128" t="s">
        <v>628</v>
      </c>
      <c r="B128" s="22" t="s">
        <v>227</v>
      </c>
      <c r="C128" s="22" t="s">
        <v>231</v>
      </c>
      <c r="D128" s="22" t="s">
        <v>226</v>
      </c>
      <c r="E128" s="25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1200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</row>
    <row r="129" spans="1:33" ht="15">
      <c r="A129" t="s">
        <v>629</v>
      </c>
      <c r="B129" s="22" t="s">
        <v>227</v>
      </c>
      <c r="C129" s="22" t="s">
        <v>232</v>
      </c>
      <c r="D129" s="22" t="s">
        <v>207</v>
      </c>
      <c r="E129" s="25">
        <v>174</v>
      </c>
      <c r="F129" s="26">
        <v>174</v>
      </c>
      <c r="G129" s="26">
        <v>174</v>
      </c>
      <c r="H129" s="26">
        <v>174</v>
      </c>
      <c r="I129" s="26">
        <v>174</v>
      </c>
      <c r="J129" s="26">
        <v>174</v>
      </c>
      <c r="K129" s="26">
        <v>174</v>
      </c>
      <c r="L129" s="26">
        <v>174</v>
      </c>
      <c r="M129" s="26">
        <v>174</v>
      </c>
      <c r="N129" s="26">
        <v>174</v>
      </c>
      <c r="O129" s="26">
        <v>174</v>
      </c>
      <c r="P129" s="26">
        <v>174</v>
      </c>
      <c r="Q129" s="26">
        <v>174</v>
      </c>
      <c r="R129" s="26">
        <v>174</v>
      </c>
      <c r="S129" s="26">
        <v>174</v>
      </c>
      <c r="T129" s="26">
        <v>174</v>
      </c>
      <c r="U129" s="26">
        <v>174</v>
      </c>
      <c r="V129" s="26">
        <v>160</v>
      </c>
      <c r="W129" s="26">
        <v>174</v>
      </c>
      <c r="X129" s="26">
        <v>174</v>
      </c>
      <c r="Y129" s="26">
        <v>174</v>
      </c>
      <c r="Z129" s="26">
        <v>174</v>
      </c>
      <c r="AA129" s="26">
        <v>174</v>
      </c>
      <c r="AB129" s="26">
        <v>174</v>
      </c>
      <c r="AC129" s="26">
        <v>174</v>
      </c>
      <c r="AD129" s="26">
        <v>174</v>
      </c>
      <c r="AE129" s="26">
        <v>174</v>
      </c>
      <c r="AF129" s="26">
        <v>174</v>
      </c>
      <c r="AG129" s="26">
        <v>174</v>
      </c>
    </row>
    <row r="130" spans="1:33" ht="15">
      <c r="A130" t="s">
        <v>630</v>
      </c>
      <c r="B130" s="22" t="s">
        <v>227</v>
      </c>
      <c r="C130" s="22" t="s">
        <v>233</v>
      </c>
      <c r="D130" s="22" t="s">
        <v>133</v>
      </c>
      <c r="E130" s="25">
        <v>2</v>
      </c>
      <c r="F130" s="26">
        <v>2</v>
      </c>
      <c r="G130" s="26">
        <v>2</v>
      </c>
      <c r="H130" s="26">
        <v>2</v>
      </c>
      <c r="I130" s="26">
        <v>2</v>
      </c>
      <c r="J130" s="26">
        <v>2</v>
      </c>
      <c r="K130" s="26">
        <v>2</v>
      </c>
      <c r="L130" s="26">
        <v>2</v>
      </c>
      <c r="M130" s="26">
        <v>2</v>
      </c>
      <c r="N130" s="26">
        <v>2</v>
      </c>
      <c r="O130" s="26">
        <v>2</v>
      </c>
      <c r="P130" s="26">
        <v>2</v>
      </c>
      <c r="Q130" s="26">
        <v>2</v>
      </c>
      <c r="R130" s="26">
        <v>2</v>
      </c>
      <c r="S130" s="26">
        <v>2</v>
      </c>
      <c r="T130" s="26">
        <v>2</v>
      </c>
      <c r="U130" s="26">
        <v>2</v>
      </c>
      <c r="V130" s="26">
        <v>2</v>
      </c>
      <c r="W130" s="26">
        <v>2</v>
      </c>
      <c r="X130" s="26">
        <v>2</v>
      </c>
      <c r="Y130" s="26">
        <v>2</v>
      </c>
      <c r="Z130" s="26">
        <v>2</v>
      </c>
      <c r="AA130" s="26">
        <v>2</v>
      </c>
      <c r="AB130" s="26">
        <v>2</v>
      </c>
      <c r="AC130" s="26">
        <v>2</v>
      </c>
      <c r="AD130" s="26">
        <v>3</v>
      </c>
      <c r="AE130" s="26">
        <v>2</v>
      </c>
      <c r="AF130" s="26">
        <v>2</v>
      </c>
      <c r="AG130" s="26">
        <v>2</v>
      </c>
    </row>
    <row r="131" spans="1:33" ht="15">
      <c r="A131" t="s">
        <v>631</v>
      </c>
      <c r="B131" s="22" t="s">
        <v>227</v>
      </c>
      <c r="C131" s="22" t="s">
        <v>234</v>
      </c>
      <c r="D131" s="22" t="s">
        <v>235</v>
      </c>
      <c r="E131" s="25">
        <v>2500</v>
      </c>
      <c r="F131" s="26">
        <v>2500</v>
      </c>
      <c r="G131" s="26">
        <v>2500</v>
      </c>
      <c r="H131" s="26">
        <v>2500</v>
      </c>
      <c r="I131" s="26">
        <v>2500</v>
      </c>
      <c r="J131" s="26">
        <v>2500</v>
      </c>
      <c r="K131" s="26">
        <v>2500</v>
      </c>
      <c r="L131" s="26">
        <v>2500</v>
      </c>
      <c r="M131" s="26">
        <v>2500</v>
      </c>
      <c r="N131" s="26">
        <v>0</v>
      </c>
      <c r="O131" s="26">
        <v>2500</v>
      </c>
      <c r="P131" s="26">
        <v>2500</v>
      </c>
      <c r="Q131" s="26">
        <v>2500</v>
      </c>
      <c r="R131" s="26">
        <v>2500</v>
      </c>
      <c r="S131" s="26">
        <v>2500</v>
      </c>
      <c r="T131" s="26">
        <v>2500</v>
      </c>
      <c r="U131" s="26">
        <v>2500</v>
      </c>
      <c r="V131" s="26">
        <v>2000</v>
      </c>
      <c r="W131" s="26">
        <v>2500</v>
      </c>
      <c r="X131" s="26">
        <v>2500</v>
      </c>
      <c r="Y131" s="26">
        <v>2500</v>
      </c>
      <c r="Z131" s="26">
        <v>2500</v>
      </c>
      <c r="AA131" s="26">
        <v>2500</v>
      </c>
      <c r="AB131" s="26">
        <v>2500</v>
      </c>
      <c r="AC131" s="26">
        <v>2500</v>
      </c>
      <c r="AD131" s="26">
        <v>3600</v>
      </c>
      <c r="AE131" s="26">
        <v>2500</v>
      </c>
      <c r="AF131" s="26">
        <v>2500</v>
      </c>
      <c r="AG131" s="26">
        <v>2500</v>
      </c>
    </row>
    <row r="132" spans="1:33" ht="15">
      <c r="A132" t="s">
        <v>632</v>
      </c>
      <c r="B132" s="22" t="s">
        <v>227</v>
      </c>
      <c r="C132" s="22" t="s">
        <v>237</v>
      </c>
      <c r="D132" s="22" t="s">
        <v>79</v>
      </c>
      <c r="E132" s="25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2500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</row>
    <row r="133" spans="1:33" ht="15">
      <c r="A133" t="s">
        <v>633</v>
      </c>
      <c r="B133" s="22" t="s">
        <v>227</v>
      </c>
      <c r="C133" s="22" t="s">
        <v>165</v>
      </c>
      <c r="D133" s="22" t="s">
        <v>166</v>
      </c>
      <c r="E133" s="25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11.875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</row>
    <row r="134" spans="1:33" ht="15">
      <c r="A134" t="s">
        <v>634</v>
      </c>
      <c r="B134" s="22" t="s">
        <v>227</v>
      </c>
      <c r="C134" s="22" t="s">
        <v>238</v>
      </c>
      <c r="D134" s="22" t="s">
        <v>239</v>
      </c>
      <c r="E134" s="25">
        <v>2232</v>
      </c>
      <c r="F134" s="26">
        <v>2232</v>
      </c>
      <c r="G134" s="26">
        <v>2232</v>
      </c>
      <c r="H134" s="26">
        <v>2232</v>
      </c>
      <c r="I134" s="26">
        <v>2232</v>
      </c>
      <c r="J134" s="26">
        <v>2232</v>
      </c>
      <c r="K134" s="26">
        <v>2232</v>
      </c>
      <c r="L134" s="26">
        <v>2232</v>
      </c>
      <c r="M134" s="26">
        <v>2232</v>
      </c>
      <c r="N134" s="26">
        <v>2232</v>
      </c>
      <c r="O134" s="26">
        <v>2232</v>
      </c>
      <c r="P134" s="26">
        <v>0</v>
      </c>
      <c r="Q134" s="26">
        <v>2232</v>
      </c>
      <c r="R134" s="26">
        <v>2232</v>
      </c>
      <c r="S134" s="26">
        <v>2232</v>
      </c>
      <c r="T134" s="26">
        <v>2232</v>
      </c>
      <c r="U134" s="26">
        <v>1750</v>
      </c>
      <c r="V134" s="26">
        <v>1850</v>
      </c>
      <c r="W134" s="26">
        <v>2232</v>
      </c>
      <c r="X134" s="26">
        <v>2232</v>
      </c>
      <c r="Y134" s="26">
        <v>2232</v>
      </c>
      <c r="Z134" s="26">
        <v>2232</v>
      </c>
      <c r="AA134" s="26">
        <v>2232</v>
      </c>
      <c r="AB134" s="26">
        <v>2232</v>
      </c>
      <c r="AC134" s="26">
        <v>2232</v>
      </c>
      <c r="AD134" s="26">
        <v>3500</v>
      </c>
      <c r="AE134" s="26">
        <v>2232</v>
      </c>
      <c r="AF134" s="26">
        <v>2232</v>
      </c>
      <c r="AG134" s="26">
        <v>2232</v>
      </c>
    </row>
    <row r="135" spans="1:33" ht="15">
      <c r="A135" t="s">
        <v>635</v>
      </c>
      <c r="B135" s="22" t="s">
        <v>227</v>
      </c>
      <c r="C135" s="22" t="s">
        <v>69</v>
      </c>
      <c r="D135" s="22" t="s">
        <v>241</v>
      </c>
      <c r="E135" s="25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2232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</row>
    <row r="136" spans="1:33" ht="15">
      <c r="A136" t="s">
        <v>636</v>
      </c>
      <c r="B136" s="22" t="s">
        <v>227</v>
      </c>
      <c r="C136" s="22" t="s">
        <v>242</v>
      </c>
      <c r="D136" s="22" t="s">
        <v>226</v>
      </c>
      <c r="E136" s="25">
        <v>375</v>
      </c>
      <c r="F136" s="26">
        <v>375</v>
      </c>
      <c r="G136" s="26">
        <v>375</v>
      </c>
      <c r="H136" s="26">
        <v>375</v>
      </c>
      <c r="I136" s="26">
        <v>375</v>
      </c>
      <c r="J136" s="26">
        <v>375</v>
      </c>
      <c r="K136" s="26">
        <v>375</v>
      </c>
      <c r="L136" s="26">
        <v>375</v>
      </c>
      <c r="M136" s="26">
        <v>375</v>
      </c>
      <c r="N136" s="26">
        <v>375</v>
      </c>
      <c r="O136" s="26">
        <v>375</v>
      </c>
      <c r="P136" s="26">
        <v>375</v>
      </c>
      <c r="Q136" s="26">
        <v>375</v>
      </c>
      <c r="R136" s="26">
        <v>375</v>
      </c>
      <c r="S136" s="26">
        <v>375</v>
      </c>
      <c r="T136" s="26">
        <v>375</v>
      </c>
      <c r="U136" s="26">
        <v>375</v>
      </c>
      <c r="V136" s="26">
        <v>375</v>
      </c>
      <c r="W136" s="26">
        <v>375</v>
      </c>
      <c r="X136" s="26">
        <v>375</v>
      </c>
      <c r="Y136" s="26">
        <v>375</v>
      </c>
      <c r="Z136" s="26">
        <v>375</v>
      </c>
      <c r="AA136" s="26">
        <v>375</v>
      </c>
      <c r="AB136" s="26">
        <v>375</v>
      </c>
      <c r="AC136" s="26">
        <v>0</v>
      </c>
      <c r="AD136" s="26">
        <v>375</v>
      </c>
      <c r="AE136" s="26">
        <v>375</v>
      </c>
      <c r="AF136" s="26">
        <v>375</v>
      </c>
      <c r="AG136" s="26">
        <v>375</v>
      </c>
    </row>
    <row r="137" spans="1:33" ht="15">
      <c r="A137" t="s">
        <v>637</v>
      </c>
      <c r="B137" s="22" t="s">
        <v>227</v>
      </c>
      <c r="C137" s="22" t="s">
        <v>243</v>
      </c>
      <c r="D137" s="22" t="s">
        <v>205</v>
      </c>
      <c r="E137" s="25">
        <v>170</v>
      </c>
      <c r="F137" s="26">
        <v>170</v>
      </c>
      <c r="G137" s="26">
        <v>170</v>
      </c>
      <c r="H137" s="26">
        <v>170</v>
      </c>
      <c r="I137" s="26">
        <v>170</v>
      </c>
      <c r="J137" s="26">
        <v>170</v>
      </c>
      <c r="K137" s="26">
        <v>170</v>
      </c>
      <c r="L137" s="26">
        <v>170</v>
      </c>
      <c r="M137" s="26">
        <v>170</v>
      </c>
      <c r="N137" s="26">
        <v>170</v>
      </c>
      <c r="O137" s="26">
        <v>170</v>
      </c>
      <c r="P137" s="26">
        <v>170</v>
      </c>
      <c r="Q137" s="26">
        <v>170</v>
      </c>
      <c r="R137" s="26">
        <v>170</v>
      </c>
      <c r="S137" s="26">
        <v>170</v>
      </c>
      <c r="T137" s="26">
        <v>170</v>
      </c>
      <c r="U137" s="26">
        <v>170</v>
      </c>
      <c r="V137" s="26">
        <v>170</v>
      </c>
      <c r="W137" s="26">
        <v>170</v>
      </c>
      <c r="X137" s="26">
        <v>170</v>
      </c>
      <c r="Y137" s="26">
        <v>170</v>
      </c>
      <c r="Z137" s="26">
        <v>170</v>
      </c>
      <c r="AA137" s="26">
        <v>170</v>
      </c>
      <c r="AB137" s="26">
        <v>170</v>
      </c>
      <c r="AC137" s="26">
        <v>0</v>
      </c>
      <c r="AD137" s="26">
        <v>170</v>
      </c>
      <c r="AE137" s="26">
        <v>170</v>
      </c>
      <c r="AF137" s="26">
        <v>170</v>
      </c>
      <c r="AG137" s="26">
        <v>170</v>
      </c>
    </row>
    <row r="138" spans="1:33" ht="15">
      <c r="A138" t="s">
        <v>638</v>
      </c>
      <c r="B138" s="22" t="s">
        <v>227</v>
      </c>
      <c r="C138" s="22" t="s">
        <v>244</v>
      </c>
      <c r="D138" s="22" t="s">
        <v>475</v>
      </c>
      <c r="E138" s="25">
        <v>85</v>
      </c>
      <c r="F138" s="26">
        <v>85</v>
      </c>
      <c r="G138" s="26">
        <v>85</v>
      </c>
      <c r="H138" s="26">
        <v>85</v>
      </c>
      <c r="I138" s="26">
        <v>85</v>
      </c>
      <c r="J138" s="26">
        <v>85</v>
      </c>
      <c r="K138" s="26">
        <v>85</v>
      </c>
      <c r="L138" s="26">
        <v>85</v>
      </c>
      <c r="M138" s="26">
        <v>85</v>
      </c>
      <c r="N138" s="26">
        <v>85</v>
      </c>
      <c r="O138" s="26">
        <v>85</v>
      </c>
      <c r="P138" s="26">
        <v>85</v>
      </c>
      <c r="Q138" s="26">
        <v>85</v>
      </c>
      <c r="R138" s="26">
        <v>85</v>
      </c>
      <c r="S138" s="26">
        <v>85</v>
      </c>
      <c r="T138" s="26">
        <v>85</v>
      </c>
      <c r="U138" s="26">
        <v>85</v>
      </c>
      <c r="V138" s="26">
        <v>85</v>
      </c>
      <c r="W138" s="26">
        <v>85</v>
      </c>
      <c r="X138" s="26">
        <v>85</v>
      </c>
      <c r="Y138" s="26">
        <v>85</v>
      </c>
      <c r="Z138" s="26">
        <v>85</v>
      </c>
      <c r="AA138" s="26">
        <v>85</v>
      </c>
      <c r="AB138" s="26">
        <v>85</v>
      </c>
      <c r="AC138" s="26">
        <v>0</v>
      </c>
      <c r="AD138" s="26">
        <v>85</v>
      </c>
      <c r="AE138" s="26">
        <v>85</v>
      </c>
      <c r="AF138" s="26">
        <v>85</v>
      </c>
      <c r="AG138" s="26">
        <v>85</v>
      </c>
    </row>
    <row r="139" spans="1:33" ht="15">
      <c r="A139" t="s">
        <v>639</v>
      </c>
      <c r="B139" s="22" t="s">
        <v>25</v>
      </c>
      <c r="C139" s="22" t="s">
        <v>245</v>
      </c>
      <c r="D139" s="22" t="s">
        <v>437</v>
      </c>
      <c r="E139" s="25">
        <v>900</v>
      </c>
      <c r="F139" s="26">
        <v>900</v>
      </c>
      <c r="G139" s="26">
        <v>900</v>
      </c>
      <c r="H139" s="26">
        <v>900</v>
      </c>
      <c r="I139" s="26">
        <v>900</v>
      </c>
      <c r="J139" s="26">
        <v>900</v>
      </c>
      <c r="K139" s="26">
        <v>900</v>
      </c>
      <c r="L139" s="26">
        <v>900</v>
      </c>
      <c r="M139" s="26">
        <v>900</v>
      </c>
      <c r="N139" s="26">
        <v>900</v>
      </c>
      <c r="O139" s="26">
        <v>900</v>
      </c>
      <c r="P139" s="26">
        <v>900</v>
      </c>
      <c r="Q139" s="26">
        <v>900</v>
      </c>
      <c r="R139" s="26">
        <v>900</v>
      </c>
      <c r="S139" s="26">
        <v>900</v>
      </c>
      <c r="T139" s="26">
        <v>900</v>
      </c>
      <c r="U139" s="26">
        <v>900</v>
      </c>
      <c r="V139" s="26">
        <v>675</v>
      </c>
      <c r="W139" s="26">
        <v>900</v>
      </c>
      <c r="X139" s="26">
        <v>900</v>
      </c>
      <c r="Y139" s="26">
        <v>900</v>
      </c>
      <c r="Z139" s="26">
        <v>900</v>
      </c>
      <c r="AA139" s="26">
        <v>900</v>
      </c>
      <c r="AB139" s="26">
        <v>900</v>
      </c>
      <c r="AC139" s="26">
        <v>900</v>
      </c>
      <c r="AD139" s="26">
        <v>900</v>
      </c>
      <c r="AE139" s="26">
        <v>0</v>
      </c>
      <c r="AF139" s="26">
        <v>900</v>
      </c>
      <c r="AG139" s="26">
        <v>900</v>
      </c>
    </row>
    <row r="140" spans="1:33" ht="15">
      <c r="A140" t="s">
        <v>640</v>
      </c>
      <c r="B140" s="22" t="s">
        <v>25</v>
      </c>
      <c r="C140" s="22" t="s">
        <v>246</v>
      </c>
      <c r="D140" s="22" t="s">
        <v>438</v>
      </c>
      <c r="E140" s="25">
        <v>3200</v>
      </c>
      <c r="F140" s="26">
        <v>3200</v>
      </c>
      <c r="G140" s="26">
        <v>3200</v>
      </c>
      <c r="H140" s="26">
        <v>3200</v>
      </c>
      <c r="I140" s="26">
        <v>3200</v>
      </c>
      <c r="J140" s="26">
        <v>3200</v>
      </c>
      <c r="K140" s="26">
        <v>3200</v>
      </c>
      <c r="L140" s="26">
        <v>3200</v>
      </c>
      <c r="M140" s="26">
        <v>3200</v>
      </c>
      <c r="N140" s="26">
        <v>3200</v>
      </c>
      <c r="O140" s="26">
        <v>3200</v>
      </c>
      <c r="P140" s="26">
        <v>3200</v>
      </c>
      <c r="Q140" s="26">
        <v>3200</v>
      </c>
      <c r="R140" s="26">
        <v>3200</v>
      </c>
      <c r="S140" s="26">
        <v>3200</v>
      </c>
      <c r="T140" s="26">
        <v>3200</v>
      </c>
      <c r="U140" s="26">
        <v>3200</v>
      </c>
      <c r="V140" s="26">
        <v>2100</v>
      </c>
      <c r="W140" s="26">
        <v>3200</v>
      </c>
      <c r="X140" s="26">
        <v>3200</v>
      </c>
      <c r="Y140" s="26">
        <v>0</v>
      </c>
      <c r="Z140" s="26">
        <v>3200</v>
      </c>
      <c r="AA140" s="26">
        <v>3200</v>
      </c>
      <c r="AB140" s="26">
        <v>3200</v>
      </c>
      <c r="AC140" s="26">
        <v>3200</v>
      </c>
      <c r="AD140" s="26">
        <v>1800</v>
      </c>
      <c r="AE140" s="26">
        <v>0</v>
      </c>
      <c r="AF140" s="26">
        <v>3200</v>
      </c>
      <c r="AG140" s="26">
        <v>3200</v>
      </c>
    </row>
    <row r="141" spans="1:33" ht="15">
      <c r="A141" t="s">
        <v>641</v>
      </c>
      <c r="B141" s="22" t="s">
        <v>25</v>
      </c>
      <c r="C141" s="22" t="s">
        <v>247</v>
      </c>
      <c r="D141" s="22" t="s">
        <v>439</v>
      </c>
      <c r="E141" s="25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1000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</row>
    <row r="142" spans="1:33" ht="15">
      <c r="A142" t="s">
        <v>642</v>
      </c>
      <c r="B142" s="22" t="s">
        <v>25</v>
      </c>
      <c r="C142" s="22" t="s">
        <v>248</v>
      </c>
      <c r="D142" s="22" t="s">
        <v>473</v>
      </c>
      <c r="E142" s="25">
        <v>1400</v>
      </c>
      <c r="F142" s="26">
        <v>1400</v>
      </c>
      <c r="G142" s="26">
        <v>1400</v>
      </c>
      <c r="H142" s="26">
        <v>1400</v>
      </c>
      <c r="I142" s="26">
        <v>1400</v>
      </c>
      <c r="J142" s="26">
        <v>1400</v>
      </c>
      <c r="K142" s="26">
        <v>1400</v>
      </c>
      <c r="L142" s="26">
        <v>1400</v>
      </c>
      <c r="M142" s="26">
        <v>1400</v>
      </c>
      <c r="N142" s="26">
        <v>1400</v>
      </c>
      <c r="O142" s="26">
        <v>1400</v>
      </c>
      <c r="P142" s="26">
        <v>1400</v>
      </c>
      <c r="Q142" s="26">
        <v>1400</v>
      </c>
      <c r="R142" s="26">
        <v>1400</v>
      </c>
      <c r="S142" s="26">
        <v>1400</v>
      </c>
      <c r="T142" s="26">
        <v>1400</v>
      </c>
      <c r="U142" s="26">
        <v>1400</v>
      </c>
      <c r="V142" s="26">
        <v>975</v>
      </c>
      <c r="W142" s="26">
        <v>1400</v>
      </c>
      <c r="X142" s="26">
        <v>1400</v>
      </c>
      <c r="Y142" s="26">
        <v>0</v>
      </c>
      <c r="Z142" s="26">
        <v>1400</v>
      </c>
      <c r="AA142" s="26">
        <v>1400</v>
      </c>
      <c r="AB142" s="26">
        <v>1400</v>
      </c>
      <c r="AC142" s="26">
        <v>1400</v>
      </c>
      <c r="AD142" s="26">
        <v>2300</v>
      </c>
      <c r="AE142" s="26">
        <v>0</v>
      </c>
      <c r="AF142" s="26">
        <v>1400</v>
      </c>
      <c r="AG142" s="26">
        <v>1400</v>
      </c>
    </row>
    <row r="143" spans="1:33" ht="15">
      <c r="A143" t="s">
        <v>643</v>
      </c>
      <c r="B143" s="22" t="s">
        <v>25</v>
      </c>
      <c r="C143" s="22" t="s">
        <v>249</v>
      </c>
      <c r="D143" s="22" t="s">
        <v>435</v>
      </c>
      <c r="E143" s="25">
        <v>10</v>
      </c>
      <c r="F143" s="26">
        <v>10</v>
      </c>
      <c r="G143" s="26">
        <v>10</v>
      </c>
      <c r="H143" s="26">
        <v>10</v>
      </c>
      <c r="I143" s="26">
        <v>10</v>
      </c>
      <c r="J143" s="26">
        <v>10</v>
      </c>
      <c r="K143" s="26">
        <v>10</v>
      </c>
      <c r="L143" s="26">
        <v>10</v>
      </c>
      <c r="M143" s="26">
        <v>10</v>
      </c>
      <c r="N143" s="26">
        <v>10</v>
      </c>
      <c r="O143" s="26">
        <v>10</v>
      </c>
      <c r="P143" s="26">
        <v>10</v>
      </c>
      <c r="Q143" s="26">
        <v>10</v>
      </c>
      <c r="R143" s="26">
        <v>10</v>
      </c>
      <c r="S143" s="26">
        <v>10</v>
      </c>
      <c r="T143" s="26">
        <v>10</v>
      </c>
      <c r="U143" s="26">
        <v>10</v>
      </c>
      <c r="V143" s="26">
        <v>10</v>
      </c>
      <c r="W143" s="26">
        <v>10</v>
      </c>
      <c r="X143" s="26">
        <v>10</v>
      </c>
      <c r="Y143" s="26">
        <v>10</v>
      </c>
      <c r="Z143" s="26">
        <v>10</v>
      </c>
      <c r="AA143" s="26">
        <v>10</v>
      </c>
      <c r="AB143" s="26">
        <v>10</v>
      </c>
      <c r="AC143" s="26">
        <v>10</v>
      </c>
      <c r="AD143" s="26">
        <v>10</v>
      </c>
      <c r="AE143" s="26">
        <v>10</v>
      </c>
      <c r="AF143" s="26">
        <v>10</v>
      </c>
      <c r="AG143" s="26">
        <v>10</v>
      </c>
    </row>
    <row r="144" spans="1:33" ht="15">
      <c r="A144" t="s">
        <v>644</v>
      </c>
      <c r="B144" s="22" t="s">
        <v>250</v>
      </c>
      <c r="C144" s="22" t="s">
        <v>251</v>
      </c>
      <c r="D144" s="22" t="s">
        <v>252</v>
      </c>
      <c r="E144" s="25">
        <v>147.91666666666666</v>
      </c>
      <c r="F144" s="26">
        <v>147.91666666666666</v>
      </c>
      <c r="G144" s="26">
        <v>147.91666666666666</v>
      </c>
      <c r="H144" s="26">
        <v>147.91666666666666</v>
      </c>
      <c r="I144" s="26">
        <v>147.91666666666666</v>
      </c>
      <c r="J144" s="26">
        <v>147.91666666666666</v>
      </c>
      <c r="K144" s="26">
        <v>147.91666666666666</v>
      </c>
      <c r="L144" s="26">
        <v>132.29166666666666</v>
      </c>
      <c r="M144" s="26">
        <v>147.91666666666666</v>
      </c>
      <c r="N144" s="26">
        <v>147.91666666666666</v>
      </c>
      <c r="O144" s="26">
        <v>147.91666666666666</v>
      </c>
      <c r="P144" s="26">
        <v>147.91666666666666</v>
      </c>
      <c r="Q144" s="26">
        <v>147.91666666666666</v>
      </c>
      <c r="R144" s="26">
        <v>147.91666666666666</v>
      </c>
      <c r="S144" s="26">
        <v>147.91666666666666</v>
      </c>
      <c r="T144" s="26">
        <v>147.91666666666666</v>
      </c>
      <c r="U144" s="26">
        <v>134.58333333333334</v>
      </c>
      <c r="V144" s="26">
        <v>135.41666666666666</v>
      </c>
      <c r="W144" s="26">
        <v>147.91666666666666</v>
      </c>
      <c r="X144" s="26">
        <v>147.91666666666666</v>
      </c>
      <c r="Y144" s="26">
        <v>147.91666666666666</v>
      </c>
      <c r="Z144" s="26">
        <v>147.91666666666666</v>
      </c>
      <c r="AA144" s="26">
        <v>147.91666666666666</v>
      </c>
      <c r="AB144" s="26">
        <v>147.91666666666666</v>
      </c>
      <c r="AC144" s="26">
        <v>130.20833333333334</v>
      </c>
      <c r="AD144" s="26">
        <v>156.25</v>
      </c>
      <c r="AE144" s="26">
        <v>147.91666666666666</v>
      </c>
      <c r="AF144" s="26">
        <v>147.91666666666666</v>
      </c>
      <c r="AG144" s="26">
        <v>147.91666666666666</v>
      </c>
    </row>
    <row r="145" spans="1:33" ht="15">
      <c r="A145" t="s">
        <v>645</v>
      </c>
      <c r="B145" s="22" t="s">
        <v>250</v>
      </c>
      <c r="C145" s="22" t="s">
        <v>253</v>
      </c>
      <c r="D145" s="22" t="s">
        <v>166</v>
      </c>
      <c r="E145" s="25">
        <v>8.333333333333334</v>
      </c>
      <c r="F145" s="26">
        <v>8.333333333333334</v>
      </c>
      <c r="G145" s="26">
        <v>8.333333333333334</v>
      </c>
      <c r="H145" s="26">
        <v>8.333333333333334</v>
      </c>
      <c r="I145" s="26">
        <v>8.333333333333334</v>
      </c>
      <c r="J145" s="26">
        <v>8.333333333333334</v>
      </c>
      <c r="K145" s="26">
        <v>8.333333333333334</v>
      </c>
      <c r="L145" s="26">
        <v>8.333333333333334</v>
      </c>
      <c r="M145" s="26">
        <v>8.333333333333334</v>
      </c>
      <c r="N145" s="26">
        <v>8.333333333333334</v>
      </c>
      <c r="O145" s="26">
        <v>8.333333333333334</v>
      </c>
      <c r="P145" s="26">
        <v>8.333333333333334</v>
      </c>
      <c r="Q145" s="26">
        <v>8.333333333333334</v>
      </c>
      <c r="R145" s="26">
        <v>8.333333333333334</v>
      </c>
      <c r="S145" s="26">
        <v>8.333333333333334</v>
      </c>
      <c r="T145" s="26">
        <v>8.333333333333334</v>
      </c>
      <c r="U145" s="26">
        <v>35</v>
      </c>
      <c r="V145" s="26">
        <v>6.25</v>
      </c>
      <c r="W145" s="26">
        <v>8.333333333333334</v>
      </c>
      <c r="X145" s="26">
        <v>8.333333333333334</v>
      </c>
      <c r="Y145" s="26">
        <v>8.333333333333334</v>
      </c>
      <c r="Z145" s="26">
        <v>8.333333333333334</v>
      </c>
      <c r="AA145" s="26">
        <v>8.333333333333334</v>
      </c>
      <c r="AB145" s="26">
        <v>8.333333333333334</v>
      </c>
      <c r="AC145" s="26">
        <v>8.333333333333334</v>
      </c>
      <c r="AD145" s="26">
        <v>8.333333333333334</v>
      </c>
      <c r="AE145" s="26">
        <v>8.333333333333334</v>
      </c>
      <c r="AF145" s="26">
        <v>8.333333333333334</v>
      </c>
      <c r="AG145" s="26">
        <v>8.333333333333334</v>
      </c>
    </row>
    <row r="146" spans="1:33" ht="15">
      <c r="A146" t="s">
        <v>646</v>
      </c>
      <c r="B146" s="22" t="s">
        <v>250</v>
      </c>
      <c r="C146" s="22" t="s">
        <v>254</v>
      </c>
      <c r="D146" s="22" t="s">
        <v>252</v>
      </c>
      <c r="E146" s="25">
        <v>4.166666666666667</v>
      </c>
      <c r="F146" s="26">
        <v>4.166666666666667</v>
      </c>
      <c r="G146" s="26">
        <v>4.166666666666667</v>
      </c>
      <c r="H146" s="26">
        <v>4.166666666666667</v>
      </c>
      <c r="I146" s="26">
        <v>4.166666666666667</v>
      </c>
      <c r="J146" s="26">
        <v>4.166666666666667</v>
      </c>
      <c r="K146" s="26">
        <v>4.166666666666667</v>
      </c>
      <c r="L146" s="26">
        <v>4.166666666666667</v>
      </c>
      <c r="M146" s="26">
        <v>4.166666666666667</v>
      </c>
      <c r="N146" s="26">
        <v>4.166666666666667</v>
      </c>
      <c r="O146" s="26">
        <v>4.166666666666667</v>
      </c>
      <c r="P146" s="26">
        <v>4.166666666666667</v>
      </c>
      <c r="Q146" s="26">
        <v>4.166666666666667</v>
      </c>
      <c r="R146" s="26">
        <v>4.166666666666667</v>
      </c>
      <c r="S146" s="26">
        <v>4.166666666666667</v>
      </c>
      <c r="T146" s="26">
        <v>4.166666666666667</v>
      </c>
      <c r="U146" s="26">
        <v>4.166666666666667</v>
      </c>
      <c r="V146" s="26">
        <v>3.125</v>
      </c>
      <c r="W146" s="26">
        <v>4.166666666666667</v>
      </c>
      <c r="X146" s="26">
        <v>4.166666666666667</v>
      </c>
      <c r="Y146" s="26">
        <v>4.166666666666667</v>
      </c>
      <c r="Z146" s="26">
        <v>4.166666666666667</v>
      </c>
      <c r="AA146" s="26">
        <v>4.166666666666667</v>
      </c>
      <c r="AB146" s="26">
        <v>4.166666666666667</v>
      </c>
      <c r="AC146" s="26">
        <v>4.166666666666667</v>
      </c>
      <c r="AD146" s="26">
        <v>12.5</v>
      </c>
      <c r="AE146" s="26">
        <v>4.166666666666667</v>
      </c>
      <c r="AF146" s="26">
        <v>4.166666666666667</v>
      </c>
      <c r="AG146" s="26">
        <v>4.166666666666667</v>
      </c>
    </row>
    <row r="147" spans="1:33" ht="15">
      <c r="A147" t="s">
        <v>647</v>
      </c>
      <c r="B147" s="22" t="s">
        <v>250</v>
      </c>
      <c r="C147" s="22" t="s">
        <v>255</v>
      </c>
      <c r="D147" s="22" t="s">
        <v>256</v>
      </c>
      <c r="E147" s="25">
        <v>14</v>
      </c>
      <c r="F147" s="26">
        <v>14</v>
      </c>
      <c r="G147" s="26">
        <v>14</v>
      </c>
      <c r="H147" s="26">
        <v>0</v>
      </c>
      <c r="I147" s="26">
        <v>14</v>
      </c>
      <c r="J147" s="26">
        <v>14</v>
      </c>
      <c r="K147" s="26">
        <v>14</v>
      </c>
      <c r="L147" s="26">
        <v>14</v>
      </c>
      <c r="M147" s="26">
        <v>14</v>
      </c>
      <c r="N147" s="26">
        <v>14</v>
      </c>
      <c r="O147" s="26">
        <v>14</v>
      </c>
      <c r="P147" s="26">
        <v>14</v>
      </c>
      <c r="Q147" s="26">
        <v>14</v>
      </c>
      <c r="R147" s="26">
        <v>14</v>
      </c>
      <c r="S147" s="26">
        <v>14</v>
      </c>
      <c r="T147" s="26">
        <v>14</v>
      </c>
      <c r="U147" s="26">
        <v>15.163636363636364</v>
      </c>
      <c r="V147" s="26">
        <v>12.636363636363637</v>
      </c>
      <c r="W147" s="26">
        <v>14</v>
      </c>
      <c r="X147" s="26">
        <v>14</v>
      </c>
      <c r="Y147" s="26">
        <v>14</v>
      </c>
      <c r="Z147" s="26">
        <v>14</v>
      </c>
      <c r="AA147" s="26">
        <v>14</v>
      </c>
      <c r="AB147" s="26">
        <v>14</v>
      </c>
      <c r="AC147" s="26">
        <v>14</v>
      </c>
      <c r="AD147" s="26">
        <v>14</v>
      </c>
      <c r="AE147" s="26">
        <v>14</v>
      </c>
      <c r="AF147" s="26">
        <v>14</v>
      </c>
      <c r="AG147" s="26">
        <v>14</v>
      </c>
    </row>
    <row r="148" spans="1:33" ht="15">
      <c r="A148" t="s">
        <v>648</v>
      </c>
      <c r="B148" s="22" t="s">
        <v>250</v>
      </c>
      <c r="C148" s="22" t="s">
        <v>257</v>
      </c>
      <c r="D148" s="22" t="s">
        <v>258</v>
      </c>
      <c r="E148" s="25">
        <v>28</v>
      </c>
      <c r="F148" s="26">
        <v>28</v>
      </c>
      <c r="G148" s="26">
        <v>28</v>
      </c>
      <c r="H148" s="26">
        <v>0</v>
      </c>
      <c r="I148" s="26">
        <v>28</v>
      </c>
      <c r="J148" s="26">
        <v>28</v>
      </c>
      <c r="K148" s="26">
        <v>28</v>
      </c>
      <c r="L148" s="26">
        <v>28</v>
      </c>
      <c r="M148" s="26">
        <v>28</v>
      </c>
      <c r="N148" s="26">
        <v>28</v>
      </c>
      <c r="O148" s="26">
        <v>28</v>
      </c>
      <c r="P148" s="26">
        <v>28</v>
      </c>
      <c r="Q148" s="26">
        <v>28</v>
      </c>
      <c r="R148" s="26">
        <v>28</v>
      </c>
      <c r="S148" s="26">
        <v>28</v>
      </c>
      <c r="T148" s="26">
        <v>28</v>
      </c>
      <c r="U148" s="26">
        <v>30.327272727272728</v>
      </c>
      <c r="V148" s="26">
        <v>25.272727272727273</v>
      </c>
      <c r="W148" s="26">
        <v>28</v>
      </c>
      <c r="X148" s="26">
        <v>28</v>
      </c>
      <c r="Y148" s="26">
        <v>28</v>
      </c>
      <c r="Z148" s="26">
        <v>28</v>
      </c>
      <c r="AA148" s="26">
        <v>28</v>
      </c>
      <c r="AB148" s="26">
        <v>28</v>
      </c>
      <c r="AC148" s="26">
        <v>28</v>
      </c>
      <c r="AD148" s="26">
        <v>28</v>
      </c>
      <c r="AE148" s="26">
        <v>28</v>
      </c>
      <c r="AF148" s="26">
        <v>28</v>
      </c>
      <c r="AG148" s="26">
        <v>28</v>
      </c>
    </row>
    <row r="149" spans="1:33" ht="15">
      <c r="A149" t="s">
        <v>649</v>
      </c>
      <c r="B149" s="22" t="s">
        <v>250</v>
      </c>
      <c r="C149" s="22" t="s">
        <v>259</v>
      </c>
      <c r="D149" s="22" t="s">
        <v>258</v>
      </c>
      <c r="E149" s="25">
        <v>19</v>
      </c>
      <c r="F149" s="26">
        <v>19</v>
      </c>
      <c r="G149" s="26">
        <v>19</v>
      </c>
      <c r="H149" s="26">
        <v>0</v>
      </c>
      <c r="I149" s="26">
        <v>19</v>
      </c>
      <c r="J149" s="26">
        <v>19</v>
      </c>
      <c r="K149" s="26">
        <v>19</v>
      </c>
      <c r="L149" s="26">
        <v>19</v>
      </c>
      <c r="M149" s="26">
        <v>19</v>
      </c>
      <c r="N149" s="26">
        <v>19</v>
      </c>
      <c r="O149" s="26">
        <v>19</v>
      </c>
      <c r="P149" s="26">
        <v>19</v>
      </c>
      <c r="Q149" s="26">
        <v>19</v>
      </c>
      <c r="R149" s="26">
        <v>19</v>
      </c>
      <c r="S149" s="26">
        <v>19</v>
      </c>
      <c r="T149" s="26">
        <v>19</v>
      </c>
      <c r="U149" s="26">
        <v>20.57922077922078</v>
      </c>
      <c r="V149" s="26">
        <v>17.149350649350648</v>
      </c>
      <c r="W149" s="26">
        <v>19</v>
      </c>
      <c r="X149" s="26">
        <v>19</v>
      </c>
      <c r="Y149" s="26">
        <v>19</v>
      </c>
      <c r="Z149" s="26">
        <v>19</v>
      </c>
      <c r="AA149" s="26">
        <v>19</v>
      </c>
      <c r="AB149" s="26">
        <v>19</v>
      </c>
      <c r="AC149" s="26">
        <v>19</v>
      </c>
      <c r="AD149" s="26">
        <v>19</v>
      </c>
      <c r="AE149" s="26">
        <v>19</v>
      </c>
      <c r="AF149" s="26">
        <v>19</v>
      </c>
      <c r="AG149" s="26">
        <v>19</v>
      </c>
    </row>
    <row r="150" spans="1:33" ht="15">
      <c r="A150" t="s">
        <v>650</v>
      </c>
      <c r="B150" s="22" t="s">
        <v>250</v>
      </c>
      <c r="C150" s="22" t="s">
        <v>260</v>
      </c>
      <c r="D150" s="22" t="s">
        <v>261</v>
      </c>
      <c r="E150" s="25">
        <v>11</v>
      </c>
      <c r="F150" s="26">
        <v>11</v>
      </c>
      <c r="G150" s="26">
        <v>11</v>
      </c>
      <c r="H150" s="26">
        <v>11</v>
      </c>
      <c r="I150" s="26">
        <v>11</v>
      </c>
      <c r="J150" s="26">
        <v>11</v>
      </c>
      <c r="K150" s="26">
        <v>11</v>
      </c>
      <c r="L150" s="26">
        <v>9</v>
      </c>
      <c r="M150" s="26">
        <v>11</v>
      </c>
      <c r="N150" s="26">
        <v>11</v>
      </c>
      <c r="O150" s="26">
        <v>11</v>
      </c>
      <c r="P150" s="26">
        <v>11</v>
      </c>
      <c r="Q150" s="26">
        <v>11</v>
      </c>
      <c r="R150" s="26">
        <v>11</v>
      </c>
      <c r="S150" s="26">
        <v>11</v>
      </c>
      <c r="T150" s="26">
        <v>11</v>
      </c>
      <c r="U150" s="26">
        <v>11</v>
      </c>
      <c r="V150" s="26">
        <v>11</v>
      </c>
      <c r="W150" s="26">
        <v>11</v>
      </c>
      <c r="X150" s="26">
        <v>11</v>
      </c>
      <c r="Y150" s="26">
        <v>11</v>
      </c>
      <c r="Z150" s="26">
        <v>11</v>
      </c>
      <c r="AA150" s="26">
        <v>11</v>
      </c>
      <c r="AB150" s="26">
        <v>11</v>
      </c>
      <c r="AC150" s="26">
        <v>9</v>
      </c>
      <c r="AD150" s="26">
        <v>11</v>
      </c>
      <c r="AE150" s="26">
        <v>11</v>
      </c>
      <c r="AF150" s="26">
        <v>11</v>
      </c>
      <c r="AG150" s="26">
        <v>11</v>
      </c>
    </row>
    <row r="151" spans="1:33" ht="15">
      <c r="A151" t="s">
        <v>651</v>
      </c>
      <c r="B151" s="22" t="s">
        <v>250</v>
      </c>
      <c r="C151" s="22" t="s">
        <v>262</v>
      </c>
      <c r="D151" s="22" t="s">
        <v>133</v>
      </c>
      <c r="E151" s="25">
        <v>2</v>
      </c>
      <c r="F151" s="26">
        <v>2</v>
      </c>
      <c r="G151" s="26">
        <v>2</v>
      </c>
      <c r="H151" s="26">
        <v>2</v>
      </c>
      <c r="I151" s="26">
        <v>2</v>
      </c>
      <c r="J151" s="26">
        <v>2</v>
      </c>
      <c r="K151" s="26">
        <v>2</v>
      </c>
      <c r="L151" s="26">
        <v>2</v>
      </c>
      <c r="M151" s="26">
        <v>2</v>
      </c>
      <c r="N151" s="26">
        <v>2</v>
      </c>
      <c r="O151" s="26">
        <v>2</v>
      </c>
      <c r="P151" s="26">
        <v>2</v>
      </c>
      <c r="Q151" s="26">
        <v>2</v>
      </c>
      <c r="R151" s="26">
        <v>2</v>
      </c>
      <c r="S151" s="26">
        <v>2</v>
      </c>
      <c r="T151" s="26">
        <v>2</v>
      </c>
      <c r="U151" s="26">
        <v>2</v>
      </c>
      <c r="V151" s="26">
        <v>2</v>
      </c>
      <c r="W151" s="26">
        <v>2</v>
      </c>
      <c r="X151" s="26">
        <v>2</v>
      </c>
      <c r="Y151" s="26">
        <v>2</v>
      </c>
      <c r="Z151" s="26">
        <v>2</v>
      </c>
      <c r="AA151" s="26">
        <v>2</v>
      </c>
      <c r="AB151" s="26">
        <v>2</v>
      </c>
      <c r="AC151" s="26">
        <v>2</v>
      </c>
      <c r="AD151" s="26">
        <v>2</v>
      </c>
      <c r="AE151" s="26">
        <v>2</v>
      </c>
      <c r="AF151" s="26">
        <v>2</v>
      </c>
      <c r="AG151" s="26">
        <v>2</v>
      </c>
    </row>
    <row r="152" spans="1:33" ht="15">
      <c r="A152" t="s">
        <v>652</v>
      </c>
      <c r="B152" s="22" t="s">
        <v>250</v>
      </c>
      <c r="C152" s="22" t="s">
        <v>263</v>
      </c>
      <c r="D152" s="22" t="s">
        <v>264</v>
      </c>
      <c r="E152" s="25">
        <v>70.75</v>
      </c>
      <c r="F152" s="26">
        <v>70.75</v>
      </c>
      <c r="G152" s="26">
        <v>70.75</v>
      </c>
      <c r="H152" s="26">
        <v>70.75</v>
      </c>
      <c r="I152" s="26">
        <v>70.75</v>
      </c>
      <c r="J152" s="26">
        <v>70.75</v>
      </c>
      <c r="K152" s="26">
        <v>70.75</v>
      </c>
      <c r="L152" s="26">
        <v>70.75</v>
      </c>
      <c r="M152" s="26">
        <v>70.75</v>
      </c>
      <c r="N152" s="26">
        <v>70.75</v>
      </c>
      <c r="O152" s="26">
        <v>70.75</v>
      </c>
      <c r="P152" s="26">
        <v>70.75</v>
      </c>
      <c r="Q152" s="26">
        <v>70.75</v>
      </c>
      <c r="R152" s="26">
        <v>70.75</v>
      </c>
      <c r="S152" s="26">
        <v>70.75</v>
      </c>
      <c r="T152" s="26">
        <v>70.75</v>
      </c>
      <c r="U152" s="26">
        <v>70.75</v>
      </c>
      <c r="V152" s="26">
        <v>70.75</v>
      </c>
      <c r="W152" s="26">
        <v>70.75</v>
      </c>
      <c r="X152" s="26">
        <v>70.75</v>
      </c>
      <c r="Y152" s="26">
        <v>70.75</v>
      </c>
      <c r="Z152" s="26">
        <v>70.75</v>
      </c>
      <c r="AA152" s="26">
        <v>70.75</v>
      </c>
      <c r="AB152" s="26">
        <v>70.75</v>
      </c>
      <c r="AC152" s="26">
        <v>70.75</v>
      </c>
      <c r="AD152" s="26">
        <v>65.625</v>
      </c>
      <c r="AE152" s="26">
        <v>70.75</v>
      </c>
      <c r="AF152" s="26">
        <v>70.75</v>
      </c>
      <c r="AG152" s="26">
        <v>70.75</v>
      </c>
    </row>
    <row r="153" spans="1:33" ht="15">
      <c r="A153" t="s">
        <v>653</v>
      </c>
      <c r="B153" s="22" t="s">
        <v>250</v>
      </c>
      <c r="C153" s="22" t="s">
        <v>266</v>
      </c>
      <c r="D153" s="22" t="s">
        <v>267</v>
      </c>
      <c r="E153" s="25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2000</v>
      </c>
      <c r="Q153" s="26">
        <v>2000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</row>
    <row r="154" spans="1:33" ht="15">
      <c r="A154" t="s">
        <v>654</v>
      </c>
      <c r="B154" s="22" t="s">
        <v>250</v>
      </c>
      <c r="C154" s="22" t="s">
        <v>35</v>
      </c>
      <c r="D154" s="22" t="s">
        <v>268</v>
      </c>
      <c r="E154" s="25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400</v>
      </c>
      <c r="Q154" s="26">
        <v>400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</row>
    <row r="155" spans="1:33" ht="15">
      <c r="A155" t="s">
        <v>655</v>
      </c>
      <c r="B155" s="22" t="s">
        <v>250</v>
      </c>
      <c r="C155" s="22" t="s">
        <v>271</v>
      </c>
      <c r="D155" s="22" t="s">
        <v>272</v>
      </c>
      <c r="E155" s="25">
        <v>2000</v>
      </c>
      <c r="F155" s="26">
        <v>2000</v>
      </c>
      <c r="G155" s="26">
        <v>2000</v>
      </c>
      <c r="H155" s="26">
        <v>2000</v>
      </c>
      <c r="I155" s="26">
        <v>2000</v>
      </c>
      <c r="J155" s="26">
        <v>2000</v>
      </c>
      <c r="K155" s="26">
        <v>2000</v>
      </c>
      <c r="L155" s="26">
        <v>2000</v>
      </c>
      <c r="M155" s="26">
        <v>2000</v>
      </c>
      <c r="N155" s="26">
        <v>2000</v>
      </c>
      <c r="O155" s="26">
        <v>2000</v>
      </c>
      <c r="P155" s="26">
        <v>0</v>
      </c>
      <c r="Q155" s="26">
        <v>0</v>
      </c>
      <c r="R155" s="26">
        <v>2000</v>
      </c>
      <c r="S155" s="26">
        <v>2000</v>
      </c>
      <c r="T155" s="26">
        <v>2000</v>
      </c>
      <c r="U155" s="26">
        <v>2000</v>
      </c>
      <c r="V155" s="26">
        <v>1443.2169686257182</v>
      </c>
      <c r="W155" s="26">
        <v>2000</v>
      </c>
      <c r="X155" s="26">
        <v>2000</v>
      </c>
      <c r="Y155" s="26">
        <v>2000</v>
      </c>
      <c r="Z155" s="26">
        <v>2000</v>
      </c>
      <c r="AA155" s="26">
        <v>2000</v>
      </c>
      <c r="AB155" s="26">
        <v>2000</v>
      </c>
      <c r="AC155" s="26">
        <v>1000</v>
      </c>
      <c r="AD155" s="26">
        <v>2000</v>
      </c>
      <c r="AE155" s="26">
        <v>2000</v>
      </c>
      <c r="AF155" s="26">
        <v>2000</v>
      </c>
      <c r="AG155" s="26">
        <v>2000</v>
      </c>
    </row>
    <row r="156" spans="1:33" ht="15">
      <c r="A156" t="s">
        <v>656</v>
      </c>
      <c r="B156" s="22" t="s">
        <v>250</v>
      </c>
      <c r="C156" s="22" t="s">
        <v>273</v>
      </c>
      <c r="D156" s="22" t="s">
        <v>274</v>
      </c>
      <c r="E156" s="25">
        <v>2000</v>
      </c>
      <c r="F156" s="26">
        <v>2000</v>
      </c>
      <c r="G156" s="26">
        <v>2000</v>
      </c>
      <c r="H156" s="26">
        <v>2000</v>
      </c>
      <c r="I156" s="26">
        <v>2000</v>
      </c>
      <c r="J156" s="26">
        <v>2000</v>
      </c>
      <c r="K156" s="26">
        <v>2000</v>
      </c>
      <c r="L156" s="26">
        <v>2000</v>
      </c>
      <c r="M156" s="26">
        <v>2000</v>
      </c>
      <c r="N156" s="26">
        <v>2000</v>
      </c>
      <c r="O156" s="26">
        <v>2000</v>
      </c>
      <c r="P156" s="26">
        <v>2000</v>
      </c>
      <c r="Q156" s="26">
        <v>0</v>
      </c>
      <c r="R156" s="26">
        <v>2000</v>
      </c>
      <c r="S156" s="26">
        <v>2000</v>
      </c>
      <c r="T156" s="26">
        <v>2000</v>
      </c>
      <c r="U156" s="26">
        <v>2000</v>
      </c>
      <c r="V156" s="26">
        <v>1443.2169686257182</v>
      </c>
      <c r="W156" s="26">
        <v>2000</v>
      </c>
      <c r="X156" s="26">
        <v>2000</v>
      </c>
      <c r="Y156" s="26">
        <v>2000</v>
      </c>
      <c r="Z156" s="26">
        <v>2000</v>
      </c>
      <c r="AA156" s="26">
        <v>2000</v>
      </c>
      <c r="AB156" s="26">
        <v>2000</v>
      </c>
      <c r="AC156" s="26">
        <v>1000</v>
      </c>
      <c r="AD156" s="26">
        <v>2000</v>
      </c>
      <c r="AE156" s="26">
        <v>2000</v>
      </c>
      <c r="AF156" s="26">
        <v>2000</v>
      </c>
      <c r="AG156" s="26">
        <v>2000</v>
      </c>
    </row>
    <row r="157" spans="1:33" ht="15">
      <c r="A157" t="s">
        <v>657</v>
      </c>
      <c r="B157" s="22" t="s">
        <v>250</v>
      </c>
      <c r="C157" s="22" t="s">
        <v>53</v>
      </c>
      <c r="D157" s="22" t="s">
        <v>275</v>
      </c>
      <c r="E157" s="25">
        <v>400</v>
      </c>
      <c r="F157" s="26">
        <v>400</v>
      </c>
      <c r="G157" s="26">
        <v>400</v>
      </c>
      <c r="H157" s="26">
        <v>400</v>
      </c>
      <c r="I157" s="26">
        <v>400</v>
      </c>
      <c r="J157" s="26">
        <v>400</v>
      </c>
      <c r="K157" s="26">
        <v>400</v>
      </c>
      <c r="L157" s="26">
        <v>400</v>
      </c>
      <c r="M157" s="26">
        <v>400</v>
      </c>
      <c r="N157" s="26">
        <v>400</v>
      </c>
      <c r="O157" s="26">
        <v>400</v>
      </c>
      <c r="P157" s="26">
        <v>400</v>
      </c>
      <c r="Q157" s="26">
        <v>400</v>
      </c>
      <c r="R157" s="26">
        <v>400</v>
      </c>
      <c r="S157" s="26">
        <v>400</v>
      </c>
      <c r="T157" s="26">
        <v>400</v>
      </c>
      <c r="U157" s="26">
        <v>400</v>
      </c>
      <c r="V157" s="26">
        <v>400</v>
      </c>
      <c r="W157" s="26">
        <v>400</v>
      </c>
      <c r="X157" s="26">
        <v>400</v>
      </c>
      <c r="Y157" s="26">
        <v>400</v>
      </c>
      <c r="Z157" s="26">
        <v>400</v>
      </c>
      <c r="AA157" s="26">
        <v>400</v>
      </c>
      <c r="AB157" s="26">
        <v>400</v>
      </c>
      <c r="AC157" s="26">
        <v>400</v>
      </c>
      <c r="AD157" s="26">
        <v>400</v>
      </c>
      <c r="AE157" s="26">
        <v>400</v>
      </c>
      <c r="AF157" s="26">
        <v>400</v>
      </c>
      <c r="AG157" s="26">
        <v>400</v>
      </c>
    </row>
    <row r="158" spans="1:33" ht="15">
      <c r="A158" t="s">
        <v>658</v>
      </c>
      <c r="B158" s="22" t="s">
        <v>250</v>
      </c>
      <c r="C158" s="22" t="s">
        <v>276</v>
      </c>
      <c r="D158" s="22" t="s">
        <v>277</v>
      </c>
      <c r="E158" s="25">
        <v>500</v>
      </c>
      <c r="F158" s="26">
        <v>500</v>
      </c>
      <c r="G158" s="26">
        <v>500</v>
      </c>
      <c r="H158" s="26">
        <v>500</v>
      </c>
      <c r="I158" s="26">
        <v>500</v>
      </c>
      <c r="J158" s="26">
        <v>500</v>
      </c>
      <c r="K158" s="26">
        <v>500</v>
      </c>
      <c r="L158" s="26">
        <v>500</v>
      </c>
      <c r="M158" s="26">
        <v>500</v>
      </c>
      <c r="N158" s="26">
        <v>500</v>
      </c>
      <c r="O158" s="26">
        <v>500</v>
      </c>
      <c r="P158" s="26">
        <v>500</v>
      </c>
      <c r="Q158" s="26">
        <v>500</v>
      </c>
      <c r="R158" s="26">
        <v>500</v>
      </c>
      <c r="S158" s="26">
        <v>500</v>
      </c>
      <c r="T158" s="26">
        <v>500</v>
      </c>
      <c r="U158" s="26">
        <v>500</v>
      </c>
      <c r="V158" s="26">
        <v>360.80424215642955</v>
      </c>
      <c r="W158" s="26">
        <v>500</v>
      </c>
      <c r="X158" s="26">
        <v>500</v>
      </c>
      <c r="Y158" s="26">
        <v>500</v>
      </c>
      <c r="Z158" s="26">
        <v>500</v>
      </c>
      <c r="AA158" s="26">
        <v>500</v>
      </c>
      <c r="AB158" s="26">
        <v>500</v>
      </c>
      <c r="AC158" s="26">
        <v>500</v>
      </c>
      <c r="AD158" s="26">
        <v>500</v>
      </c>
      <c r="AE158" s="26">
        <v>500</v>
      </c>
      <c r="AF158" s="26">
        <v>500</v>
      </c>
      <c r="AG158" s="26">
        <v>500</v>
      </c>
    </row>
    <row r="159" spans="1:33" ht="15">
      <c r="A159" t="s">
        <v>659</v>
      </c>
      <c r="B159" s="22" t="s">
        <v>250</v>
      </c>
      <c r="C159" s="22" t="s">
        <v>278</v>
      </c>
      <c r="D159" s="22" t="s">
        <v>279</v>
      </c>
      <c r="E159" s="25">
        <v>250</v>
      </c>
      <c r="F159" s="26">
        <v>250</v>
      </c>
      <c r="G159" s="26">
        <v>250</v>
      </c>
      <c r="H159" s="26">
        <v>250</v>
      </c>
      <c r="I159" s="26">
        <v>250</v>
      </c>
      <c r="J159" s="26">
        <v>250</v>
      </c>
      <c r="K159" s="26">
        <v>250</v>
      </c>
      <c r="L159" s="26">
        <v>250</v>
      </c>
      <c r="M159" s="26">
        <v>250</v>
      </c>
      <c r="N159" s="26">
        <v>250</v>
      </c>
      <c r="O159" s="26">
        <v>250</v>
      </c>
      <c r="P159" s="26">
        <v>250</v>
      </c>
      <c r="Q159" s="26">
        <v>250</v>
      </c>
      <c r="R159" s="26">
        <v>250</v>
      </c>
      <c r="S159" s="26">
        <v>250</v>
      </c>
      <c r="T159" s="26">
        <v>250</v>
      </c>
      <c r="U159" s="26">
        <v>250</v>
      </c>
      <c r="V159" s="26">
        <v>180.40212107821478</v>
      </c>
      <c r="W159" s="26">
        <v>250</v>
      </c>
      <c r="X159" s="26">
        <v>250</v>
      </c>
      <c r="Y159" s="26">
        <v>250</v>
      </c>
      <c r="Z159" s="26">
        <v>250</v>
      </c>
      <c r="AA159" s="26">
        <v>250</v>
      </c>
      <c r="AB159" s="26">
        <v>250</v>
      </c>
      <c r="AC159" s="26">
        <v>250</v>
      </c>
      <c r="AD159" s="26">
        <v>250</v>
      </c>
      <c r="AE159" s="26">
        <v>250</v>
      </c>
      <c r="AF159" s="26">
        <v>250</v>
      </c>
      <c r="AG159" s="26">
        <v>250</v>
      </c>
    </row>
    <row r="160" spans="1:33" ht="15">
      <c r="A160" t="s">
        <v>660</v>
      </c>
      <c r="B160" s="22" t="s">
        <v>250</v>
      </c>
      <c r="C160" s="22" t="s">
        <v>280</v>
      </c>
      <c r="D160" s="22" t="s">
        <v>281</v>
      </c>
      <c r="E160" s="25">
        <v>200</v>
      </c>
      <c r="F160" s="26">
        <v>200</v>
      </c>
      <c r="G160" s="26">
        <v>200</v>
      </c>
      <c r="H160" s="26">
        <v>200</v>
      </c>
      <c r="I160" s="26">
        <v>200</v>
      </c>
      <c r="J160" s="26">
        <v>200</v>
      </c>
      <c r="K160" s="26">
        <v>200</v>
      </c>
      <c r="L160" s="26">
        <v>200</v>
      </c>
      <c r="M160" s="26">
        <v>200</v>
      </c>
      <c r="N160" s="26">
        <v>200</v>
      </c>
      <c r="O160" s="26">
        <v>200</v>
      </c>
      <c r="P160" s="26">
        <v>0</v>
      </c>
      <c r="Q160" s="26">
        <v>0</v>
      </c>
      <c r="R160" s="26">
        <v>200</v>
      </c>
      <c r="S160" s="26">
        <v>200</v>
      </c>
      <c r="T160" s="26">
        <v>200</v>
      </c>
      <c r="U160" s="26">
        <v>200</v>
      </c>
      <c r="V160" s="26">
        <v>144.32169686257183</v>
      </c>
      <c r="W160" s="26">
        <v>200</v>
      </c>
      <c r="X160" s="26">
        <v>200</v>
      </c>
      <c r="Y160" s="26">
        <v>200</v>
      </c>
      <c r="Z160" s="26">
        <v>200</v>
      </c>
      <c r="AA160" s="26">
        <v>200</v>
      </c>
      <c r="AB160" s="26">
        <v>200</v>
      </c>
      <c r="AC160" s="26">
        <v>200</v>
      </c>
      <c r="AD160" s="26">
        <v>200</v>
      </c>
      <c r="AE160" s="26">
        <v>200</v>
      </c>
      <c r="AF160" s="26">
        <v>200</v>
      </c>
      <c r="AG160" s="26">
        <v>200</v>
      </c>
    </row>
    <row r="161" spans="1:33" ht="15">
      <c r="A161" t="s">
        <v>661</v>
      </c>
      <c r="B161" s="22" t="s">
        <v>250</v>
      </c>
      <c r="C161" s="22" t="s">
        <v>60</v>
      </c>
      <c r="D161" s="22" t="s">
        <v>283</v>
      </c>
      <c r="E161" s="25">
        <v>3</v>
      </c>
      <c r="F161" s="26">
        <v>3</v>
      </c>
      <c r="G161" s="26">
        <v>3</v>
      </c>
      <c r="H161" s="26">
        <v>3</v>
      </c>
      <c r="I161" s="26">
        <v>3</v>
      </c>
      <c r="J161" s="26">
        <v>3</v>
      </c>
      <c r="K161" s="26">
        <v>3</v>
      </c>
      <c r="L161" s="26">
        <v>3</v>
      </c>
      <c r="M161" s="26">
        <v>3</v>
      </c>
      <c r="N161" s="26">
        <v>3</v>
      </c>
      <c r="O161" s="26">
        <v>3</v>
      </c>
      <c r="P161" s="26">
        <v>3</v>
      </c>
      <c r="Q161" s="26">
        <v>3</v>
      </c>
      <c r="R161" s="26">
        <v>3</v>
      </c>
      <c r="S161" s="26">
        <v>3</v>
      </c>
      <c r="T161" s="26">
        <v>3</v>
      </c>
      <c r="U161" s="26">
        <v>3</v>
      </c>
      <c r="V161" s="26">
        <v>3</v>
      </c>
      <c r="W161" s="26">
        <v>3</v>
      </c>
      <c r="X161" s="26">
        <v>3</v>
      </c>
      <c r="Y161" s="26">
        <v>3</v>
      </c>
      <c r="Z161" s="26">
        <v>3</v>
      </c>
      <c r="AA161" s="26">
        <v>3</v>
      </c>
      <c r="AB161" s="26">
        <v>3</v>
      </c>
      <c r="AC161" s="26">
        <v>3</v>
      </c>
      <c r="AD161" s="26">
        <v>3</v>
      </c>
      <c r="AE161" s="26">
        <v>3</v>
      </c>
      <c r="AF161" s="26">
        <v>3</v>
      </c>
      <c r="AG161" s="26">
        <v>3</v>
      </c>
    </row>
    <row r="162" spans="1:33" ht="15">
      <c r="A162" t="s">
        <v>662</v>
      </c>
      <c r="B162" s="22" t="s">
        <v>250</v>
      </c>
      <c r="C162" s="22" t="s">
        <v>284</v>
      </c>
      <c r="D162" s="22" t="s">
        <v>285</v>
      </c>
      <c r="E162" s="25">
        <v>2</v>
      </c>
      <c r="F162" s="26">
        <v>2</v>
      </c>
      <c r="G162" s="26">
        <v>2</v>
      </c>
      <c r="H162" s="26">
        <v>2</v>
      </c>
      <c r="I162" s="26">
        <v>2</v>
      </c>
      <c r="J162" s="26">
        <v>2</v>
      </c>
      <c r="K162" s="26">
        <v>2</v>
      </c>
      <c r="L162" s="26">
        <v>2</v>
      </c>
      <c r="M162" s="26">
        <v>2</v>
      </c>
      <c r="N162" s="26">
        <v>2</v>
      </c>
      <c r="O162" s="26">
        <v>2</v>
      </c>
      <c r="P162" s="26">
        <v>2</v>
      </c>
      <c r="Q162" s="26">
        <v>2</v>
      </c>
      <c r="R162" s="26">
        <v>2</v>
      </c>
      <c r="S162" s="26">
        <v>2</v>
      </c>
      <c r="T162" s="26">
        <v>2</v>
      </c>
      <c r="U162" s="26">
        <v>2</v>
      </c>
      <c r="V162" s="26">
        <v>2</v>
      </c>
      <c r="W162" s="26">
        <v>2</v>
      </c>
      <c r="X162" s="26">
        <v>2</v>
      </c>
      <c r="Y162" s="26">
        <v>2</v>
      </c>
      <c r="Z162" s="26">
        <v>2</v>
      </c>
      <c r="AA162" s="26">
        <v>2</v>
      </c>
      <c r="AB162" s="26">
        <v>2</v>
      </c>
      <c r="AC162" s="26">
        <v>2</v>
      </c>
      <c r="AD162" s="26">
        <v>2</v>
      </c>
      <c r="AE162" s="26">
        <v>2</v>
      </c>
      <c r="AF162" s="26">
        <v>2</v>
      </c>
      <c r="AG162" s="26">
        <v>2</v>
      </c>
    </row>
    <row r="163" spans="1:33" ht="15">
      <c r="A163" t="s">
        <v>663</v>
      </c>
      <c r="B163" s="22" t="s">
        <v>250</v>
      </c>
      <c r="C163" s="22" t="s">
        <v>59</v>
      </c>
      <c r="D163" s="22" t="s">
        <v>286</v>
      </c>
      <c r="E163" s="25">
        <v>1</v>
      </c>
      <c r="F163" s="26">
        <v>1</v>
      </c>
      <c r="G163" s="26">
        <v>1</v>
      </c>
      <c r="H163" s="26">
        <v>1</v>
      </c>
      <c r="I163" s="26">
        <v>1</v>
      </c>
      <c r="J163" s="26">
        <v>1</v>
      </c>
      <c r="K163" s="26">
        <v>1</v>
      </c>
      <c r="L163" s="26">
        <v>1</v>
      </c>
      <c r="M163" s="26">
        <v>1</v>
      </c>
      <c r="N163" s="26">
        <v>1</v>
      </c>
      <c r="O163" s="26">
        <v>1</v>
      </c>
      <c r="P163" s="26">
        <v>1</v>
      </c>
      <c r="Q163" s="26">
        <v>1</v>
      </c>
      <c r="R163" s="26">
        <v>1</v>
      </c>
      <c r="S163" s="26">
        <v>1</v>
      </c>
      <c r="T163" s="26">
        <v>1</v>
      </c>
      <c r="U163" s="26">
        <v>1</v>
      </c>
      <c r="V163" s="26">
        <v>1</v>
      </c>
      <c r="W163" s="26">
        <v>1</v>
      </c>
      <c r="X163" s="26">
        <v>1</v>
      </c>
      <c r="Y163" s="26">
        <v>1</v>
      </c>
      <c r="Z163" s="26">
        <v>1</v>
      </c>
      <c r="AA163" s="26">
        <v>1</v>
      </c>
      <c r="AB163" s="26">
        <v>1</v>
      </c>
      <c r="AC163" s="26">
        <v>1</v>
      </c>
      <c r="AD163" s="26">
        <v>1</v>
      </c>
      <c r="AE163" s="26">
        <v>1</v>
      </c>
      <c r="AF163" s="26">
        <v>1</v>
      </c>
      <c r="AG163" s="26">
        <v>1</v>
      </c>
    </row>
    <row r="164" spans="1:33" ht="15">
      <c r="A164" t="s">
        <v>664</v>
      </c>
      <c r="B164" s="22" t="s">
        <v>250</v>
      </c>
      <c r="C164" s="22" t="s">
        <v>58</v>
      </c>
      <c r="D164" s="22" t="s">
        <v>287</v>
      </c>
      <c r="E164" s="25">
        <v>3</v>
      </c>
      <c r="F164" s="26">
        <v>3</v>
      </c>
      <c r="G164" s="26">
        <v>3</v>
      </c>
      <c r="H164" s="26">
        <v>3</v>
      </c>
      <c r="I164" s="26">
        <v>3</v>
      </c>
      <c r="J164" s="26">
        <v>3</v>
      </c>
      <c r="K164" s="26">
        <v>3</v>
      </c>
      <c r="L164" s="26">
        <v>3</v>
      </c>
      <c r="M164" s="26">
        <v>3</v>
      </c>
      <c r="N164" s="26">
        <v>3</v>
      </c>
      <c r="O164" s="26">
        <v>3</v>
      </c>
      <c r="P164" s="26">
        <v>3</v>
      </c>
      <c r="Q164" s="26">
        <v>3</v>
      </c>
      <c r="R164" s="26">
        <v>3</v>
      </c>
      <c r="S164" s="26">
        <v>3</v>
      </c>
      <c r="T164" s="26">
        <v>3</v>
      </c>
      <c r="U164" s="26">
        <v>3</v>
      </c>
      <c r="V164" s="26">
        <v>3</v>
      </c>
      <c r="W164" s="26">
        <v>3</v>
      </c>
      <c r="X164" s="26">
        <v>3</v>
      </c>
      <c r="Y164" s="26">
        <v>3</v>
      </c>
      <c r="Z164" s="26">
        <v>3</v>
      </c>
      <c r="AA164" s="26">
        <v>3</v>
      </c>
      <c r="AB164" s="26">
        <v>3</v>
      </c>
      <c r="AC164" s="26">
        <v>3</v>
      </c>
      <c r="AD164" s="26">
        <v>3</v>
      </c>
      <c r="AE164" s="26">
        <v>3</v>
      </c>
      <c r="AF164" s="26">
        <v>3</v>
      </c>
      <c r="AG164" s="26">
        <v>3</v>
      </c>
    </row>
    <row r="165" spans="1:33" ht="15">
      <c r="A165" t="s">
        <v>665</v>
      </c>
      <c r="B165" s="22" t="s">
        <v>250</v>
      </c>
      <c r="C165" s="22" t="s">
        <v>288</v>
      </c>
      <c r="D165" s="22" t="s">
        <v>289</v>
      </c>
      <c r="E165" s="25">
        <v>400</v>
      </c>
      <c r="F165" s="26">
        <v>400</v>
      </c>
      <c r="G165" s="26">
        <v>400</v>
      </c>
      <c r="H165" s="26">
        <v>400</v>
      </c>
      <c r="I165" s="26">
        <v>400</v>
      </c>
      <c r="J165" s="26">
        <v>400</v>
      </c>
      <c r="K165" s="26">
        <v>400</v>
      </c>
      <c r="L165" s="26">
        <v>400</v>
      </c>
      <c r="M165" s="26">
        <v>400</v>
      </c>
      <c r="N165" s="26">
        <v>400</v>
      </c>
      <c r="O165" s="26">
        <v>400</v>
      </c>
      <c r="P165" s="26">
        <v>400</v>
      </c>
      <c r="Q165" s="26">
        <v>400</v>
      </c>
      <c r="R165" s="26">
        <v>400</v>
      </c>
      <c r="S165" s="26">
        <v>400</v>
      </c>
      <c r="T165" s="26">
        <v>400</v>
      </c>
      <c r="U165" s="26">
        <v>400</v>
      </c>
      <c r="V165" s="26">
        <v>288.64339372514365</v>
      </c>
      <c r="W165" s="26">
        <v>400</v>
      </c>
      <c r="X165" s="26">
        <v>400</v>
      </c>
      <c r="Y165" s="26">
        <v>400</v>
      </c>
      <c r="Z165" s="26">
        <v>400</v>
      </c>
      <c r="AA165" s="26">
        <v>400</v>
      </c>
      <c r="AB165" s="26">
        <v>400</v>
      </c>
      <c r="AC165" s="26">
        <v>400</v>
      </c>
      <c r="AD165" s="26">
        <v>400</v>
      </c>
      <c r="AE165" s="26">
        <v>400</v>
      </c>
      <c r="AF165" s="26">
        <v>400</v>
      </c>
      <c r="AG165" s="26">
        <v>400</v>
      </c>
    </row>
    <row r="166" spans="1:33" ht="15">
      <c r="A166" t="s">
        <v>666</v>
      </c>
      <c r="B166" s="22" t="s">
        <v>290</v>
      </c>
      <c r="C166" s="22" t="s">
        <v>291</v>
      </c>
      <c r="D166" s="22" t="s">
        <v>277</v>
      </c>
      <c r="E166" s="25">
        <v>650</v>
      </c>
      <c r="F166" s="26">
        <v>650</v>
      </c>
      <c r="G166" s="26">
        <v>650</v>
      </c>
      <c r="H166" s="26">
        <v>650</v>
      </c>
      <c r="I166" s="26">
        <v>650</v>
      </c>
      <c r="J166" s="26">
        <v>650</v>
      </c>
      <c r="K166" s="26">
        <v>650</v>
      </c>
      <c r="L166" s="26">
        <v>650</v>
      </c>
      <c r="M166" s="26">
        <v>650</v>
      </c>
      <c r="N166" s="26">
        <v>650</v>
      </c>
      <c r="O166" s="26">
        <v>650</v>
      </c>
      <c r="P166" s="26">
        <v>650</v>
      </c>
      <c r="Q166" s="26">
        <v>650</v>
      </c>
      <c r="R166" s="26">
        <v>650</v>
      </c>
      <c r="S166" s="26">
        <v>650</v>
      </c>
      <c r="T166" s="26">
        <v>650</v>
      </c>
      <c r="U166" s="26">
        <v>650</v>
      </c>
      <c r="V166" s="26">
        <v>650</v>
      </c>
      <c r="W166" s="26">
        <v>650</v>
      </c>
      <c r="X166" s="26">
        <v>650</v>
      </c>
      <c r="Y166" s="26">
        <v>650</v>
      </c>
      <c r="Z166" s="26">
        <v>650</v>
      </c>
      <c r="AA166" s="26">
        <v>650</v>
      </c>
      <c r="AB166" s="26">
        <v>650</v>
      </c>
      <c r="AC166" s="26">
        <v>650</v>
      </c>
      <c r="AD166" s="26">
        <v>650</v>
      </c>
      <c r="AE166" s="26">
        <v>650</v>
      </c>
      <c r="AF166" s="26">
        <v>650</v>
      </c>
      <c r="AG166" s="26">
        <v>650</v>
      </c>
    </row>
    <row r="167" spans="1:33" ht="15">
      <c r="A167" t="s">
        <v>667</v>
      </c>
      <c r="B167" s="22" t="s">
        <v>290</v>
      </c>
      <c r="C167" s="22" t="s">
        <v>292</v>
      </c>
      <c r="D167" s="22" t="s">
        <v>277</v>
      </c>
      <c r="E167" s="25">
        <v>385</v>
      </c>
      <c r="F167" s="26">
        <v>385</v>
      </c>
      <c r="G167" s="26">
        <v>385</v>
      </c>
      <c r="H167" s="26">
        <v>385</v>
      </c>
      <c r="I167" s="26">
        <v>385</v>
      </c>
      <c r="J167" s="26">
        <v>385</v>
      </c>
      <c r="K167" s="26">
        <v>385</v>
      </c>
      <c r="L167" s="26">
        <v>385</v>
      </c>
      <c r="M167" s="26">
        <v>385</v>
      </c>
      <c r="N167" s="26">
        <v>385</v>
      </c>
      <c r="O167" s="26">
        <v>385</v>
      </c>
      <c r="P167" s="26">
        <v>385</v>
      </c>
      <c r="Q167" s="26">
        <v>385</v>
      </c>
      <c r="R167" s="26">
        <v>385</v>
      </c>
      <c r="S167" s="26">
        <v>385</v>
      </c>
      <c r="T167" s="26">
        <v>385</v>
      </c>
      <c r="U167" s="26">
        <v>385</v>
      </c>
      <c r="V167" s="26">
        <v>385</v>
      </c>
      <c r="W167" s="26">
        <v>385</v>
      </c>
      <c r="X167" s="26">
        <v>385</v>
      </c>
      <c r="Y167" s="26">
        <v>385</v>
      </c>
      <c r="Z167" s="26">
        <v>385</v>
      </c>
      <c r="AA167" s="26">
        <v>385</v>
      </c>
      <c r="AB167" s="26">
        <v>385</v>
      </c>
      <c r="AC167" s="26">
        <v>385</v>
      </c>
      <c r="AD167" s="26">
        <v>385</v>
      </c>
      <c r="AE167" s="26">
        <v>385</v>
      </c>
      <c r="AF167" s="26">
        <v>385</v>
      </c>
      <c r="AG167" s="26">
        <v>385</v>
      </c>
    </row>
    <row r="168" spans="1:33" ht="15">
      <c r="A168" t="s">
        <v>668</v>
      </c>
      <c r="B168" s="22" t="s">
        <v>290</v>
      </c>
      <c r="C168" s="22" t="s">
        <v>293</v>
      </c>
      <c r="D168" s="22" t="s">
        <v>277</v>
      </c>
      <c r="E168" s="25">
        <v>550</v>
      </c>
      <c r="F168" s="26">
        <v>550</v>
      </c>
      <c r="G168" s="26">
        <v>550</v>
      </c>
      <c r="H168" s="26">
        <v>550</v>
      </c>
      <c r="I168" s="26">
        <v>550</v>
      </c>
      <c r="J168" s="26">
        <v>550</v>
      </c>
      <c r="K168" s="26">
        <v>550</v>
      </c>
      <c r="L168" s="26">
        <v>550</v>
      </c>
      <c r="M168" s="26">
        <v>550</v>
      </c>
      <c r="N168" s="26">
        <v>550</v>
      </c>
      <c r="O168" s="26">
        <v>550</v>
      </c>
      <c r="P168" s="26">
        <v>550</v>
      </c>
      <c r="Q168" s="26">
        <v>550</v>
      </c>
      <c r="R168" s="26">
        <v>550</v>
      </c>
      <c r="S168" s="26">
        <v>550</v>
      </c>
      <c r="T168" s="26">
        <v>550</v>
      </c>
      <c r="U168" s="26">
        <v>550</v>
      </c>
      <c r="V168" s="26">
        <v>550</v>
      </c>
      <c r="W168" s="26">
        <v>550</v>
      </c>
      <c r="X168" s="26">
        <v>550</v>
      </c>
      <c r="Y168" s="26">
        <v>550</v>
      </c>
      <c r="Z168" s="26">
        <v>550</v>
      </c>
      <c r="AA168" s="26">
        <v>550</v>
      </c>
      <c r="AB168" s="26">
        <v>550</v>
      </c>
      <c r="AC168" s="26">
        <v>550</v>
      </c>
      <c r="AD168" s="26">
        <v>550</v>
      </c>
      <c r="AE168" s="26">
        <v>550</v>
      </c>
      <c r="AF168" s="26">
        <v>550</v>
      </c>
      <c r="AG168" s="26">
        <v>550</v>
      </c>
    </row>
    <row r="169" spans="1:33" ht="15">
      <c r="A169" t="s">
        <v>669</v>
      </c>
      <c r="B169" s="22" t="s">
        <v>290</v>
      </c>
      <c r="C169" s="22" t="s">
        <v>294</v>
      </c>
      <c r="D169" s="22" t="s">
        <v>277</v>
      </c>
      <c r="E169" s="25">
        <v>93</v>
      </c>
      <c r="F169" s="26">
        <v>93</v>
      </c>
      <c r="G169" s="26">
        <v>93</v>
      </c>
      <c r="H169" s="26">
        <v>93</v>
      </c>
      <c r="I169" s="26">
        <v>93</v>
      </c>
      <c r="J169" s="26">
        <v>93</v>
      </c>
      <c r="K169" s="26">
        <v>93</v>
      </c>
      <c r="L169" s="26">
        <v>93</v>
      </c>
      <c r="M169" s="26">
        <v>93</v>
      </c>
      <c r="N169" s="26">
        <v>93</v>
      </c>
      <c r="O169" s="26">
        <v>93</v>
      </c>
      <c r="P169" s="26">
        <v>93</v>
      </c>
      <c r="Q169" s="26">
        <v>93</v>
      </c>
      <c r="R169" s="26">
        <v>93</v>
      </c>
      <c r="S169" s="26">
        <v>93</v>
      </c>
      <c r="T169" s="26">
        <v>93</v>
      </c>
      <c r="U169" s="26">
        <v>93</v>
      </c>
      <c r="V169" s="26">
        <v>93</v>
      </c>
      <c r="W169" s="26">
        <v>93</v>
      </c>
      <c r="X169" s="26">
        <v>93</v>
      </c>
      <c r="Y169" s="26">
        <v>93</v>
      </c>
      <c r="Z169" s="26">
        <v>93</v>
      </c>
      <c r="AA169" s="26">
        <v>93</v>
      </c>
      <c r="AB169" s="26">
        <v>93</v>
      </c>
      <c r="AC169" s="26">
        <v>93</v>
      </c>
      <c r="AD169" s="26">
        <v>93</v>
      </c>
      <c r="AE169" s="26">
        <v>93</v>
      </c>
      <c r="AF169" s="26">
        <v>93</v>
      </c>
      <c r="AG169" s="26">
        <v>93</v>
      </c>
    </row>
    <row r="170" spans="1:33" ht="15">
      <c r="A170" t="s">
        <v>670</v>
      </c>
      <c r="B170" s="22" t="s">
        <v>290</v>
      </c>
      <c r="C170" s="22" t="s">
        <v>295</v>
      </c>
      <c r="D170" s="22" t="s">
        <v>296</v>
      </c>
      <c r="E170" s="25">
        <v>385</v>
      </c>
      <c r="F170" s="26">
        <v>385</v>
      </c>
      <c r="G170" s="26">
        <v>385</v>
      </c>
      <c r="H170" s="26">
        <v>385</v>
      </c>
      <c r="I170" s="26">
        <v>385</v>
      </c>
      <c r="J170" s="26">
        <v>385</v>
      </c>
      <c r="K170" s="26">
        <v>385</v>
      </c>
      <c r="L170" s="26">
        <v>385</v>
      </c>
      <c r="M170" s="26">
        <v>385</v>
      </c>
      <c r="N170" s="26">
        <v>385</v>
      </c>
      <c r="O170" s="26">
        <v>385</v>
      </c>
      <c r="P170" s="26">
        <v>385</v>
      </c>
      <c r="Q170" s="26">
        <v>385</v>
      </c>
      <c r="R170" s="26">
        <v>385</v>
      </c>
      <c r="S170" s="26">
        <v>385</v>
      </c>
      <c r="T170" s="26">
        <v>385</v>
      </c>
      <c r="U170" s="26">
        <v>385</v>
      </c>
      <c r="V170" s="26">
        <v>385</v>
      </c>
      <c r="W170" s="26">
        <v>385</v>
      </c>
      <c r="X170" s="26">
        <v>385</v>
      </c>
      <c r="Y170" s="26">
        <v>385</v>
      </c>
      <c r="Z170" s="26">
        <v>385</v>
      </c>
      <c r="AA170" s="26">
        <v>385</v>
      </c>
      <c r="AB170" s="26">
        <v>385</v>
      </c>
      <c r="AC170" s="26">
        <v>0</v>
      </c>
      <c r="AD170" s="26">
        <v>385</v>
      </c>
      <c r="AE170" s="26">
        <v>385</v>
      </c>
      <c r="AF170" s="26">
        <v>385</v>
      </c>
      <c r="AG170" s="26">
        <v>385</v>
      </c>
    </row>
    <row r="171" spans="1:33" ht="15">
      <c r="A171" t="s">
        <v>671</v>
      </c>
      <c r="B171" s="22" t="s">
        <v>290</v>
      </c>
      <c r="C171" s="22" t="s">
        <v>297</v>
      </c>
      <c r="D171" s="22" t="s">
        <v>298</v>
      </c>
      <c r="E171" s="25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93</v>
      </c>
      <c r="AD171" s="26">
        <v>0</v>
      </c>
      <c r="AE171" s="26">
        <v>0</v>
      </c>
      <c r="AF171" s="26">
        <v>0</v>
      </c>
      <c r="AG171" s="26">
        <v>0</v>
      </c>
    </row>
    <row r="172" spans="1:33" ht="15">
      <c r="A172" t="s">
        <v>672</v>
      </c>
      <c r="B172" s="22" t="s">
        <v>290</v>
      </c>
      <c r="C172" s="22" t="s">
        <v>299</v>
      </c>
      <c r="D172" s="22" t="s">
        <v>277</v>
      </c>
      <c r="E172" s="25">
        <v>680</v>
      </c>
      <c r="F172" s="26">
        <v>680</v>
      </c>
      <c r="G172" s="26">
        <v>680</v>
      </c>
      <c r="H172" s="26">
        <v>680</v>
      </c>
      <c r="I172" s="26">
        <v>680</v>
      </c>
      <c r="J172" s="26">
        <v>680</v>
      </c>
      <c r="K172" s="26">
        <v>680</v>
      </c>
      <c r="L172" s="26">
        <v>680</v>
      </c>
      <c r="M172" s="26">
        <v>680</v>
      </c>
      <c r="N172" s="26">
        <v>680</v>
      </c>
      <c r="O172" s="26">
        <v>680</v>
      </c>
      <c r="P172" s="26">
        <v>680</v>
      </c>
      <c r="Q172" s="26">
        <v>680</v>
      </c>
      <c r="R172" s="26">
        <v>680</v>
      </c>
      <c r="S172" s="26">
        <v>680</v>
      </c>
      <c r="T172" s="26">
        <v>680</v>
      </c>
      <c r="U172" s="26">
        <v>680</v>
      </c>
      <c r="V172" s="26">
        <v>680</v>
      </c>
      <c r="W172" s="26">
        <v>680</v>
      </c>
      <c r="X172" s="26">
        <v>680</v>
      </c>
      <c r="Y172" s="26">
        <v>680</v>
      </c>
      <c r="Z172" s="26">
        <v>680</v>
      </c>
      <c r="AA172" s="26">
        <v>680</v>
      </c>
      <c r="AB172" s="26">
        <v>680</v>
      </c>
      <c r="AC172" s="26">
        <v>440</v>
      </c>
      <c r="AD172" s="26">
        <v>680</v>
      </c>
      <c r="AE172" s="26">
        <v>680</v>
      </c>
      <c r="AF172" s="26">
        <v>680</v>
      </c>
      <c r="AG172" s="26">
        <v>680</v>
      </c>
    </row>
    <row r="173" spans="1:33" ht="15">
      <c r="A173" t="s">
        <v>673</v>
      </c>
      <c r="B173" s="22" t="s">
        <v>290</v>
      </c>
      <c r="C173" s="22" t="s">
        <v>300</v>
      </c>
      <c r="D173" s="22" t="s">
        <v>296</v>
      </c>
      <c r="E173" s="25">
        <v>120</v>
      </c>
      <c r="F173" s="26">
        <v>120</v>
      </c>
      <c r="G173" s="26">
        <v>120</v>
      </c>
      <c r="H173" s="26">
        <v>120</v>
      </c>
      <c r="I173" s="26">
        <v>120</v>
      </c>
      <c r="J173" s="26">
        <v>120</v>
      </c>
      <c r="K173" s="26">
        <v>120</v>
      </c>
      <c r="L173" s="26">
        <v>120</v>
      </c>
      <c r="M173" s="26">
        <v>120</v>
      </c>
      <c r="N173" s="26">
        <v>120</v>
      </c>
      <c r="O173" s="26">
        <v>120</v>
      </c>
      <c r="P173" s="26">
        <v>120</v>
      </c>
      <c r="Q173" s="26">
        <v>120</v>
      </c>
      <c r="R173" s="26">
        <v>120</v>
      </c>
      <c r="S173" s="26">
        <v>120</v>
      </c>
      <c r="T173" s="26">
        <v>120</v>
      </c>
      <c r="U173" s="26">
        <v>120</v>
      </c>
      <c r="V173" s="26">
        <v>120</v>
      </c>
      <c r="W173" s="26">
        <v>120</v>
      </c>
      <c r="X173" s="26">
        <v>120</v>
      </c>
      <c r="Y173" s="26">
        <v>120</v>
      </c>
      <c r="Z173" s="26">
        <v>120</v>
      </c>
      <c r="AA173" s="26">
        <v>120</v>
      </c>
      <c r="AB173" s="26">
        <v>120</v>
      </c>
      <c r="AC173" s="26">
        <v>80</v>
      </c>
      <c r="AD173" s="26">
        <v>120</v>
      </c>
      <c r="AE173" s="26">
        <v>120</v>
      </c>
      <c r="AF173" s="26">
        <v>120</v>
      </c>
      <c r="AG173" s="26">
        <v>120</v>
      </c>
    </row>
    <row r="174" spans="1:33" ht="15">
      <c r="A174" t="s">
        <v>674</v>
      </c>
      <c r="B174" s="22" t="s">
        <v>290</v>
      </c>
      <c r="C174" s="22" t="s">
        <v>301</v>
      </c>
      <c r="D174" s="22" t="s">
        <v>252</v>
      </c>
      <c r="E174" s="25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2.0833333333333335</v>
      </c>
      <c r="AD174" s="26">
        <v>0</v>
      </c>
      <c r="AE174" s="26">
        <v>0</v>
      </c>
      <c r="AF174" s="26">
        <v>0</v>
      </c>
      <c r="AG174" s="26">
        <v>0</v>
      </c>
    </row>
    <row r="175" spans="1:33" ht="15">
      <c r="A175" t="s">
        <v>675</v>
      </c>
      <c r="B175" s="22" t="s">
        <v>290</v>
      </c>
      <c r="C175" s="22" t="s">
        <v>302</v>
      </c>
      <c r="D175" s="22" t="s">
        <v>85</v>
      </c>
      <c r="E175" s="25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300</v>
      </c>
      <c r="AD175" s="26">
        <v>0</v>
      </c>
      <c r="AE175" s="26">
        <v>0</v>
      </c>
      <c r="AF175" s="26">
        <v>0</v>
      </c>
      <c r="AG175" s="26">
        <v>0</v>
      </c>
    </row>
    <row r="176" spans="1:33" ht="15">
      <c r="A176" t="s">
        <v>676</v>
      </c>
      <c r="B176" s="22" t="s">
        <v>303</v>
      </c>
      <c r="C176" s="22" t="s">
        <v>304</v>
      </c>
      <c r="D176" s="22" t="s">
        <v>305</v>
      </c>
      <c r="E176" s="25">
        <v>500</v>
      </c>
      <c r="F176" s="26">
        <v>500</v>
      </c>
      <c r="G176" s="26">
        <v>500</v>
      </c>
      <c r="H176" s="26">
        <v>500</v>
      </c>
      <c r="I176" s="26">
        <v>500</v>
      </c>
      <c r="J176" s="26">
        <v>500</v>
      </c>
      <c r="K176" s="26">
        <v>500</v>
      </c>
      <c r="L176" s="26">
        <v>500</v>
      </c>
      <c r="M176" s="26">
        <v>500</v>
      </c>
      <c r="N176" s="26">
        <v>500</v>
      </c>
      <c r="O176" s="26">
        <v>500</v>
      </c>
      <c r="P176" s="26">
        <v>500</v>
      </c>
      <c r="Q176" s="26">
        <v>500</v>
      </c>
      <c r="R176" s="26">
        <v>500</v>
      </c>
      <c r="S176" s="26">
        <v>500</v>
      </c>
      <c r="T176" s="26">
        <v>500</v>
      </c>
      <c r="U176" s="26">
        <v>500</v>
      </c>
      <c r="V176" s="26">
        <v>360.80424215642955</v>
      </c>
      <c r="W176" s="26">
        <v>500</v>
      </c>
      <c r="X176" s="26">
        <v>500</v>
      </c>
      <c r="Y176" s="26">
        <v>500</v>
      </c>
      <c r="Z176" s="26">
        <v>500</v>
      </c>
      <c r="AA176" s="26">
        <v>500</v>
      </c>
      <c r="AB176" s="26">
        <v>500</v>
      </c>
      <c r="AC176" s="26">
        <v>500</v>
      </c>
      <c r="AD176" s="26">
        <v>500</v>
      </c>
      <c r="AE176" s="26">
        <v>500</v>
      </c>
      <c r="AF176" s="26">
        <v>500</v>
      </c>
      <c r="AG176" s="26">
        <v>500</v>
      </c>
    </row>
    <row r="177" spans="1:33" ht="15">
      <c r="A177" t="s">
        <v>677</v>
      </c>
      <c r="B177" s="22" t="s">
        <v>303</v>
      </c>
      <c r="C177" s="22" t="s">
        <v>307</v>
      </c>
      <c r="D177" s="22" t="s">
        <v>308</v>
      </c>
      <c r="E177" s="25">
        <v>50</v>
      </c>
      <c r="F177" s="26">
        <v>50</v>
      </c>
      <c r="G177" s="26">
        <v>50</v>
      </c>
      <c r="H177" s="26">
        <v>50</v>
      </c>
      <c r="I177" s="26">
        <v>50</v>
      </c>
      <c r="J177" s="26">
        <v>50</v>
      </c>
      <c r="K177" s="26">
        <v>50</v>
      </c>
      <c r="L177" s="26">
        <v>50</v>
      </c>
      <c r="M177" s="26">
        <v>50</v>
      </c>
      <c r="N177" s="26">
        <v>50</v>
      </c>
      <c r="O177" s="26">
        <v>50</v>
      </c>
      <c r="P177" s="26">
        <v>50</v>
      </c>
      <c r="Q177" s="26">
        <v>50</v>
      </c>
      <c r="R177" s="26">
        <v>50</v>
      </c>
      <c r="S177" s="26">
        <v>50</v>
      </c>
      <c r="T177" s="26">
        <v>50</v>
      </c>
      <c r="U177" s="26">
        <v>50</v>
      </c>
      <c r="V177" s="26">
        <v>50</v>
      </c>
      <c r="W177" s="26">
        <v>50</v>
      </c>
      <c r="X177" s="26">
        <v>50</v>
      </c>
      <c r="Y177" s="26">
        <v>50</v>
      </c>
      <c r="Z177" s="26">
        <v>50</v>
      </c>
      <c r="AA177" s="26">
        <v>50</v>
      </c>
      <c r="AB177" s="26">
        <v>50</v>
      </c>
      <c r="AC177" s="26">
        <v>50</v>
      </c>
      <c r="AD177" s="26">
        <v>50</v>
      </c>
      <c r="AE177" s="26">
        <v>50</v>
      </c>
      <c r="AF177" s="26">
        <v>50</v>
      </c>
      <c r="AG177" s="26">
        <v>50</v>
      </c>
    </row>
    <row r="178" spans="1:33" ht="15">
      <c r="A178" t="s">
        <v>678</v>
      </c>
      <c r="B178" s="22" t="s">
        <v>679</v>
      </c>
      <c r="C178" s="22" t="s">
        <v>310</v>
      </c>
      <c r="D178" s="22" t="s">
        <v>311</v>
      </c>
      <c r="E178" s="25">
        <v>50</v>
      </c>
      <c r="F178" s="26">
        <v>50</v>
      </c>
      <c r="G178" s="26">
        <v>50</v>
      </c>
      <c r="H178" s="26">
        <v>50</v>
      </c>
      <c r="I178" s="26">
        <v>50</v>
      </c>
      <c r="J178" s="26">
        <v>50</v>
      </c>
      <c r="K178" s="26">
        <v>50</v>
      </c>
      <c r="L178" s="26">
        <v>50</v>
      </c>
      <c r="M178" s="26">
        <v>50</v>
      </c>
      <c r="N178" s="26">
        <v>50</v>
      </c>
      <c r="O178" s="26">
        <v>50</v>
      </c>
      <c r="P178" s="26">
        <v>50</v>
      </c>
      <c r="Q178" s="26">
        <v>50</v>
      </c>
      <c r="R178" s="26">
        <v>50</v>
      </c>
      <c r="S178" s="26">
        <v>50</v>
      </c>
      <c r="T178" s="26">
        <v>50</v>
      </c>
      <c r="U178" s="26">
        <v>50</v>
      </c>
      <c r="V178" s="26">
        <v>50</v>
      </c>
      <c r="W178" s="26">
        <v>50</v>
      </c>
      <c r="X178" s="26">
        <v>50</v>
      </c>
      <c r="Y178" s="26">
        <v>50</v>
      </c>
      <c r="Z178" s="26">
        <v>50</v>
      </c>
      <c r="AA178" s="26">
        <v>50</v>
      </c>
      <c r="AB178" s="26">
        <v>50</v>
      </c>
      <c r="AC178" s="26">
        <v>50</v>
      </c>
      <c r="AD178" s="26">
        <v>50</v>
      </c>
      <c r="AE178" s="26">
        <v>50</v>
      </c>
      <c r="AF178" s="26">
        <v>50</v>
      </c>
      <c r="AG178" s="26">
        <v>50</v>
      </c>
    </row>
    <row r="179" spans="1:33" ht="15">
      <c r="A179" t="s">
        <v>680</v>
      </c>
      <c r="B179" s="22" t="s">
        <v>312</v>
      </c>
      <c r="C179" s="22" t="s">
        <v>313</v>
      </c>
      <c r="D179" s="22" t="s">
        <v>314</v>
      </c>
      <c r="E179" s="25">
        <v>3</v>
      </c>
      <c r="F179" s="26">
        <v>3</v>
      </c>
      <c r="G179" s="26">
        <v>3</v>
      </c>
      <c r="H179" s="26">
        <v>3</v>
      </c>
      <c r="I179" s="26">
        <v>3</v>
      </c>
      <c r="J179" s="26">
        <v>3</v>
      </c>
      <c r="K179" s="26">
        <v>3</v>
      </c>
      <c r="L179" s="26">
        <v>3</v>
      </c>
      <c r="M179" s="26">
        <v>3</v>
      </c>
      <c r="N179" s="26">
        <v>3</v>
      </c>
      <c r="O179" s="26">
        <v>3</v>
      </c>
      <c r="P179" s="26">
        <v>3</v>
      </c>
      <c r="Q179" s="26">
        <v>3</v>
      </c>
      <c r="R179" s="26">
        <v>3</v>
      </c>
      <c r="S179" s="26">
        <v>3</v>
      </c>
      <c r="T179" s="26">
        <v>3</v>
      </c>
      <c r="U179" s="26">
        <v>3</v>
      </c>
      <c r="V179" s="26">
        <v>3</v>
      </c>
      <c r="W179" s="26">
        <v>3</v>
      </c>
      <c r="X179" s="26">
        <v>3</v>
      </c>
      <c r="Y179" s="26">
        <v>3</v>
      </c>
      <c r="Z179" s="26">
        <v>3</v>
      </c>
      <c r="AA179" s="26">
        <v>3</v>
      </c>
      <c r="AB179" s="26">
        <v>3</v>
      </c>
      <c r="AC179" s="26">
        <v>3</v>
      </c>
      <c r="AD179" s="26">
        <v>3</v>
      </c>
      <c r="AE179" s="26">
        <v>3</v>
      </c>
      <c r="AF179" s="26">
        <v>3</v>
      </c>
      <c r="AG179" s="26">
        <v>3</v>
      </c>
    </row>
    <row r="180" spans="1:33" ht="15">
      <c r="A180" t="s">
        <v>681</v>
      </c>
      <c r="B180" s="22" t="s">
        <v>312</v>
      </c>
      <c r="C180" s="22" t="s">
        <v>315</v>
      </c>
      <c r="D180" s="22" t="s">
        <v>316</v>
      </c>
      <c r="E180" s="25">
        <v>12</v>
      </c>
      <c r="F180" s="26">
        <v>12</v>
      </c>
      <c r="G180" s="26">
        <v>12</v>
      </c>
      <c r="H180" s="26">
        <v>12</v>
      </c>
      <c r="I180" s="26">
        <v>12</v>
      </c>
      <c r="J180" s="26">
        <v>12</v>
      </c>
      <c r="K180" s="26">
        <v>12</v>
      </c>
      <c r="L180" s="26">
        <v>12</v>
      </c>
      <c r="M180" s="26">
        <v>12</v>
      </c>
      <c r="N180" s="26">
        <v>12</v>
      </c>
      <c r="O180" s="26">
        <v>12</v>
      </c>
      <c r="P180" s="26">
        <v>12</v>
      </c>
      <c r="Q180" s="26">
        <v>12</v>
      </c>
      <c r="R180" s="26">
        <v>12</v>
      </c>
      <c r="S180" s="26">
        <v>12</v>
      </c>
      <c r="T180" s="26">
        <v>12</v>
      </c>
      <c r="U180" s="26">
        <v>12</v>
      </c>
      <c r="V180" s="26">
        <v>12</v>
      </c>
      <c r="W180" s="26">
        <v>12</v>
      </c>
      <c r="X180" s="26">
        <v>12</v>
      </c>
      <c r="Y180" s="26">
        <v>12</v>
      </c>
      <c r="Z180" s="26">
        <v>12</v>
      </c>
      <c r="AA180" s="26">
        <v>12</v>
      </c>
      <c r="AB180" s="26">
        <v>12</v>
      </c>
      <c r="AC180" s="26">
        <v>12</v>
      </c>
      <c r="AD180" s="26">
        <v>12</v>
      </c>
      <c r="AE180" s="26">
        <v>12</v>
      </c>
      <c r="AF180" s="26">
        <v>12</v>
      </c>
      <c r="AG180" s="26">
        <v>12</v>
      </c>
    </row>
    <row r="181" spans="1:33" ht="15">
      <c r="A181" t="s">
        <v>682</v>
      </c>
      <c r="B181" s="22" t="s">
        <v>312</v>
      </c>
      <c r="C181" s="22" t="s">
        <v>33</v>
      </c>
      <c r="D181" s="22" t="s">
        <v>317</v>
      </c>
      <c r="E181" s="25">
        <v>430</v>
      </c>
      <c r="F181" s="26">
        <v>430</v>
      </c>
      <c r="G181" s="26">
        <v>430</v>
      </c>
      <c r="H181" s="26">
        <v>430</v>
      </c>
      <c r="I181" s="26">
        <v>430</v>
      </c>
      <c r="J181" s="26">
        <v>430</v>
      </c>
      <c r="K181" s="26">
        <v>430</v>
      </c>
      <c r="L181" s="26">
        <v>430</v>
      </c>
      <c r="M181" s="26">
        <v>430</v>
      </c>
      <c r="N181" s="26">
        <v>430</v>
      </c>
      <c r="O181" s="26">
        <v>430</v>
      </c>
      <c r="P181" s="26">
        <v>430</v>
      </c>
      <c r="Q181" s="26">
        <v>430</v>
      </c>
      <c r="R181" s="26">
        <v>430</v>
      </c>
      <c r="S181" s="26">
        <v>430</v>
      </c>
      <c r="T181" s="26">
        <v>430</v>
      </c>
      <c r="U181" s="26">
        <v>430</v>
      </c>
      <c r="V181" s="26">
        <v>430</v>
      </c>
      <c r="W181" s="26">
        <v>430</v>
      </c>
      <c r="X181" s="26">
        <v>430</v>
      </c>
      <c r="Y181" s="26">
        <v>430</v>
      </c>
      <c r="Z181" s="26">
        <v>430</v>
      </c>
      <c r="AA181" s="26">
        <v>430</v>
      </c>
      <c r="AB181" s="26">
        <v>430</v>
      </c>
      <c r="AC181" s="26">
        <v>430</v>
      </c>
      <c r="AD181" s="26">
        <v>430</v>
      </c>
      <c r="AE181" s="26">
        <v>430</v>
      </c>
      <c r="AF181" s="26">
        <v>430</v>
      </c>
      <c r="AG181" s="26">
        <v>430</v>
      </c>
    </row>
    <row r="182" spans="1:33" ht="15">
      <c r="A182" t="s">
        <v>683</v>
      </c>
      <c r="B182" s="22" t="s">
        <v>312</v>
      </c>
      <c r="C182" s="22" t="s">
        <v>319</v>
      </c>
      <c r="D182" s="22" t="s">
        <v>320</v>
      </c>
      <c r="E182" s="25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</row>
    <row r="183" spans="1:33" ht="15">
      <c r="A183" t="s">
        <v>684</v>
      </c>
      <c r="B183" s="22" t="s">
        <v>34</v>
      </c>
      <c r="C183" s="22" t="s">
        <v>321</v>
      </c>
      <c r="D183" s="22" t="s">
        <v>322</v>
      </c>
      <c r="E183" s="25">
        <v>181.4369238995246</v>
      </c>
      <c r="F183" s="26">
        <v>181.4369238995246</v>
      </c>
      <c r="G183" s="26">
        <v>181.4369238995246</v>
      </c>
      <c r="H183" s="26">
        <v>181.4369238995246</v>
      </c>
      <c r="I183" s="26">
        <v>181.4369238995246</v>
      </c>
      <c r="J183" s="26">
        <v>181.4369238995246</v>
      </c>
      <c r="K183" s="26">
        <v>181.4369238995246</v>
      </c>
      <c r="L183" s="26">
        <v>181.4369238995246</v>
      </c>
      <c r="M183" s="26">
        <v>181.4369238995246</v>
      </c>
      <c r="N183" s="26">
        <v>181.4369238995246</v>
      </c>
      <c r="O183" s="26">
        <v>181.4369238995246</v>
      </c>
      <c r="P183" s="26">
        <v>181.4369238995246</v>
      </c>
      <c r="Q183" s="26">
        <v>181.4369238995246</v>
      </c>
      <c r="R183" s="26">
        <v>181.4369238995246</v>
      </c>
      <c r="S183" s="26">
        <v>181.4369238995246</v>
      </c>
      <c r="T183" s="26">
        <v>181.4369238995246</v>
      </c>
      <c r="U183" s="26">
        <v>181.4369238995246</v>
      </c>
      <c r="V183" s="26">
        <v>181.4369238995246</v>
      </c>
      <c r="W183" s="26">
        <v>181.4369238995246</v>
      </c>
      <c r="X183" s="26">
        <v>181.4369238995246</v>
      </c>
      <c r="Y183" s="26">
        <v>181.4369238995246</v>
      </c>
      <c r="Z183" s="26">
        <v>181.4369238995246</v>
      </c>
      <c r="AA183" s="26">
        <v>0</v>
      </c>
      <c r="AB183" s="26">
        <v>90.7184619497623</v>
      </c>
      <c r="AC183" s="26">
        <v>181.4369238995246</v>
      </c>
      <c r="AD183" s="26">
        <v>181.4369238995246</v>
      </c>
      <c r="AE183" s="26">
        <v>181.4369238995246</v>
      </c>
      <c r="AF183" s="26">
        <v>181.4369238995246</v>
      </c>
      <c r="AG183" s="26">
        <v>181.4369238995246</v>
      </c>
    </row>
    <row r="184" spans="1:33" ht="15">
      <c r="A184" t="s">
        <v>685</v>
      </c>
      <c r="B184" s="22" t="s">
        <v>34</v>
      </c>
      <c r="C184" s="22" t="s">
        <v>323</v>
      </c>
      <c r="D184" s="22" t="s">
        <v>324</v>
      </c>
      <c r="E184" s="25">
        <v>181.4369238995246</v>
      </c>
      <c r="F184" s="26">
        <v>181.4369238995246</v>
      </c>
      <c r="G184" s="26">
        <v>181.4369238995246</v>
      </c>
      <c r="H184" s="26">
        <v>181.4369238995246</v>
      </c>
      <c r="I184" s="26">
        <v>181.4369238995246</v>
      </c>
      <c r="J184" s="26">
        <v>181.4369238995246</v>
      </c>
      <c r="K184" s="26">
        <v>181.4369238995246</v>
      </c>
      <c r="L184" s="26">
        <v>181.4369238995246</v>
      </c>
      <c r="M184" s="26">
        <v>181.4369238995246</v>
      </c>
      <c r="N184" s="26">
        <v>181.4369238995246</v>
      </c>
      <c r="O184" s="26">
        <v>181.4369238995246</v>
      </c>
      <c r="P184" s="26">
        <v>181.4369238995246</v>
      </c>
      <c r="Q184" s="26">
        <v>181.4369238995246</v>
      </c>
      <c r="R184" s="26">
        <v>181.4369238995246</v>
      </c>
      <c r="S184" s="26">
        <v>181.4369238995246</v>
      </c>
      <c r="T184" s="26">
        <v>181.4369238995246</v>
      </c>
      <c r="U184" s="26">
        <v>181.4369238995246</v>
      </c>
      <c r="V184" s="26">
        <v>181.4369238995246</v>
      </c>
      <c r="W184" s="26">
        <v>181.4369238995246</v>
      </c>
      <c r="X184" s="26">
        <v>181.4369238995246</v>
      </c>
      <c r="Y184" s="26">
        <v>181.4369238995246</v>
      </c>
      <c r="Z184" s="26">
        <v>181.4369238995246</v>
      </c>
      <c r="AA184" s="26">
        <v>0</v>
      </c>
      <c r="AB184" s="26">
        <v>90.7184619497623</v>
      </c>
      <c r="AC184" s="26">
        <v>181.4369238995246</v>
      </c>
      <c r="AD184" s="26">
        <v>181.4369238995246</v>
      </c>
      <c r="AE184" s="26">
        <v>181.4369238995246</v>
      </c>
      <c r="AF184" s="26">
        <v>181.4369238995246</v>
      </c>
      <c r="AG184" s="26">
        <v>181.4369238995246</v>
      </c>
    </row>
    <row r="185" spans="1:33" ht="15">
      <c r="A185" t="s">
        <v>686</v>
      </c>
      <c r="B185" s="22" t="s">
        <v>34</v>
      </c>
      <c r="C185" s="22" t="s">
        <v>325</v>
      </c>
      <c r="D185" s="22" t="s">
        <v>326</v>
      </c>
      <c r="E185" s="25">
        <v>181.4369238995246</v>
      </c>
      <c r="F185" s="26">
        <v>181.4369238995246</v>
      </c>
      <c r="G185" s="26">
        <v>181.4369238995246</v>
      </c>
      <c r="H185" s="26">
        <v>181.4369238995246</v>
      </c>
      <c r="I185" s="26">
        <v>181.4369238995246</v>
      </c>
      <c r="J185" s="26">
        <v>181.4369238995246</v>
      </c>
      <c r="K185" s="26">
        <v>181.4369238995246</v>
      </c>
      <c r="L185" s="26">
        <v>181.4369238995246</v>
      </c>
      <c r="M185" s="26">
        <v>181.4369238995246</v>
      </c>
      <c r="N185" s="26">
        <v>181.4369238995246</v>
      </c>
      <c r="O185" s="26">
        <v>181.4369238995246</v>
      </c>
      <c r="P185" s="26">
        <v>181.4369238995246</v>
      </c>
      <c r="Q185" s="26">
        <v>181.4369238995246</v>
      </c>
      <c r="R185" s="26">
        <v>181.4369238995246</v>
      </c>
      <c r="S185" s="26">
        <v>181.4369238995246</v>
      </c>
      <c r="T185" s="26">
        <v>181.4369238995246</v>
      </c>
      <c r="U185" s="26">
        <v>181.4369238995246</v>
      </c>
      <c r="V185" s="26">
        <v>181.4369238995246</v>
      </c>
      <c r="W185" s="26">
        <v>181.4369238995246</v>
      </c>
      <c r="X185" s="26">
        <v>181.4369238995246</v>
      </c>
      <c r="Y185" s="26">
        <v>181.4369238995246</v>
      </c>
      <c r="Z185" s="26">
        <v>181.4369238995246</v>
      </c>
      <c r="AA185" s="26">
        <v>0</v>
      </c>
      <c r="AB185" s="26">
        <v>90.7184619497623</v>
      </c>
      <c r="AC185" s="26">
        <v>181.4369238995246</v>
      </c>
      <c r="AD185" s="26">
        <v>181.4369238995246</v>
      </c>
      <c r="AE185" s="26">
        <v>181.4369238995246</v>
      </c>
      <c r="AF185" s="26">
        <v>181.4369238995246</v>
      </c>
      <c r="AG185" s="26">
        <v>181.4369238995246</v>
      </c>
    </row>
    <row r="186" spans="1:33" ht="15">
      <c r="A186" t="s">
        <v>687</v>
      </c>
      <c r="B186" s="22" t="s">
        <v>34</v>
      </c>
      <c r="C186" s="22" t="s">
        <v>327</v>
      </c>
      <c r="D186" s="22" t="s">
        <v>326</v>
      </c>
      <c r="E186" s="25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816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0</v>
      </c>
    </row>
    <row r="187" spans="1:33" ht="15">
      <c r="A187" t="s">
        <v>688</v>
      </c>
      <c r="B187" s="22" t="s">
        <v>46</v>
      </c>
      <c r="C187" s="22" t="s">
        <v>65</v>
      </c>
      <c r="D187" s="22" t="s">
        <v>329</v>
      </c>
      <c r="E187" s="25">
        <v>1</v>
      </c>
      <c r="F187" s="26">
        <v>1</v>
      </c>
      <c r="G187" s="26">
        <v>1</v>
      </c>
      <c r="H187" s="26">
        <v>1</v>
      </c>
      <c r="I187" s="26">
        <v>1</v>
      </c>
      <c r="J187" s="26">
        <v>1</v>
      </c>
      <c r="K187" s="26">
        <v>1</v>
      </c>
      <c r="L187" s="26">
        <v>1</v>
      </c>
      <c r="M187" s="26">
        <v>1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</v>
      </c>
      <c r="AC187" s="26">
        <v>1</v>
      </c>
      <c r="AD187" s="26">
        <v>1</v>
      </c>
      <c r="AE187" s="26">
        <v>1</v>
      </c>
      <c r="AF187" s="26">
        <v>1</v>
      </c>
      <c r="AG187" s="26">
        <v>1</v>
      </c>
    </row>
    <row r="188" spans="1:33" ht="15">
      <c r="A188" t="s">
        <v>689</v>
      </c>
      <c r="B188" s="22" t="s">
        <v>46</v>
      </c>
      <c r="C188" s="22" t="s">
        <v>51</v>
      </c>
      <c r="D188" s="22" t="s">
        <v>329</v>
      </c>
      <c r="E188" s="25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</row>
    <row r="189" spans="1:33" ht="15">
      <c r="A189" t="s">
        <v>690</v>
      </c>
      <c r="B189" s="22" t="s">
        <v>46</v>
      </c>
      <c r="C189" s="22" t="s">
        <v>330</v>
      </c>
      <c r="D189" s="22" t="s">
        <v>329</v>
      </c>
      <c r="E189" s="25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</row>
    <row r="190" spans="1:33" ht="15">
      <c r="A190" t="s">
        <v>691</v>
      </c>
      <c r="B190" s="22" t="s">
        <v>46</v>
      </c>
      <c r="C190" s="22" t="s">
        <v>47</v>
      </c>
      <c r="D190" s="22" t="s">
        <v>329</v>
      </c>
      <c r="E190" s="25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</row>
    <row r="191" spans="1:33" ht="15">
      <c r="A191" t="s">
        <v>692</v>
      </c>
      <c r="B191" s="22" t="s">
        <v>46</v>
      </c>
      <c r="C191" s="22" t="s">
        <v>331</v>
      </c>
      <c r="D191" s="22" t="s">
        <v>329</v>
      </c>
      <c r="E191" s="25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</row>
    <row r="192" spans="1:33" ht="15">
      <c r="A192" t="s">
        <v>693</v>
      </c>
      <c r="B192" s="22" t="s">
        <v>46</v>
      </c>
      <c r="C192" s="22" t="s">
        <v>52</v>
      </c>
      <c r="D192" s="22" t="s">
        <v>329</v>
      </c>
      <c r="E192" s="25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</row>
    <row r="193" spans="1:33" ht="15">
      <c r="A193" t="s">
        <v>694</v>
      </c>
      <c r="B193" s="22" t="s">
        <v>332</v>
      </c>
      <c r="C193" s="22" t="s">
        <v>333</v>
      </c>
      <c r="D193" s="22" t="s">
        <v>334</v>
      </c>
      <c r="E193" s="25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2828.76625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</row>
    <row r="194" spans="1:33" ht="15">
      <c r="A194" t="s">
        <v>695</v>
      </c>
      <c r="B194" s="22" t="s">
        <v>332</v>
      </c>
      <c r="C194" s="22" t="s">
        <v>335</v>
      </c>
      <c r="D194" s="22" t="s">
        <v>334</v>
      </c>
      <c r="E194" s="25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</row>
    <row r="195" spans="1:33" ht="15">
      <c r="A195" t="s">
        <v>696</v>
      </c>
      <c r="B195" s="22" t="s">
        <v>332</v>
      </c>
      <c r="C195" s="22" t="s">
        <v>336</v>
      </c>
      <c r="D195" s="22" t="s">
        <v>337</v>
      </c>
      <c r="E195" s="25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2000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</row>
    <row r="196" spans="1:33" ht="15">
      <c r="A196" t="s">
        <v>697</v>
      </c>
      <c r="B196" s="22" t="s">
        <v>332</v>
      </c>
      <c r="C196" s="22" t="s">
        <v>338</v>
      </c>
      <c r="D196" s="22" t="s">
        <v>339</v>
      </c>
      <c r="E196" s="25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3265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2828.76625</v>
      </c>
      <c r="AF196" s="26">
        <v>0</v>
      </c>
      <c r="AG196" s="26">
        <v>0</v>
      </c>
    </row>
    <row r="197" spans="1:33" ht="15">
      <c r="A197" t="s">
        <v>698</v>
      </c>
      <c r="B197" s="22" t="s">
        <v>332</v>
      </c>
      <c r="C197" s="22" t="s">
        <v>341</v>
      </c>
      <c r="D197" s="22" t="s">
        <v>342</v>
      </c>
      <c r="E197" s="25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2000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</row>
    <row r="198" spans="1:33" ht="15">
      <c r="A198" t="s">
        <v>699</v>
      </c>
      <c r="B198" s="22" t="s">
        <v>332</v>
      </c>
      <c r="C198" s="22" t="s">
        <v>45</v>
      </c>
      <c r="D198" s="22" t="s">
        <v>343</v>
      </c>
      <c r="E198" s="25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  <c r="AF198" s="26">
        <v>0</v>
      </c>
      <c r="AG198" s="26">
        <v>0</v>
      </c>
    </row>
    <row r="199" spans="1:33" ht="15">
      <c r="A199" t="s">
        <v>700</v>
      </c>
      <c r="B199" s="22" t="s">
        <v>332</v>
      </c>
      <c r="C199" s="22" t="s">
        <v>344</v>
      </c>
      <c r="D199" s="22" t="s">
        <v>85</v>
      </c>
      <c r="E199" s="25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</row>
    <row r="200" spans="1:33" ht="15">
      <c r="A200" t="s">
        <v>701</v>
      </c>
      <c r="B200" s="22" t="s">
        <v>38</v>
      </c>
      <c r="C200" s="22" t="s">
        <v>345</v>
      </c>
      <c r="D200" s="22" t="s">
        <v>346</v>
      </c>
      <c r="E200" s="25">
        <v>400</v>
      </c>
      <c r="F200" s="26">
        <v>400</v>
      </c>
      <c r="G200" s="26">
        <v>400</v>
      </c>
      <c r="H200" s="26">
        <v>400</v>
      </c>
      <c r="I200" s="26">
        <v>400</v>
      </c>
      <c r="J200" s="26">
        <v>400</v>
      </c>
      <c r="K200" s="26">
        <v>400</v>
      </c>
      <c r="L200" s="26">
        <v>400</v>
      </c>
      <c r="M200" s="26">
        <v>400</v>
      </c>
      <c r="N200" s="26">
        <v>400</v>
      </c>
      <c r="O200" s="26">
        <v>400</v>
      </c>
      <c r="P200" s="26">
        <v>400</v>
      </c>
      <c r="Q200" s="26">
        <v>400</v>
      </c>
      <c r="R200" s="26">
        <v>400</v>
      </c>
      <c r="S200" s="26">
        <v>400</v>
      </c>
      <c r="T200" s="26">
        <v>400</v>
      </c>
      <c r="U200" s="26">
        <v>400</v>
      </c>
      <c r="V200" s="26">
        <v>288.64339372514365</v>
      </c>
      <c r="W200" s="26">
        <v>400</v>
      </c>
      <c r="X200" s="26">
        <v>400</v>
      </c>
      <c r="Y200" s="26">
        <v>400</v>
      </c>
      <c r="Z200" s="26">
        <v>400</v>
      </c>
      <c r="AA200" s="26">
        <v>400</v>
      </c>
      <c r="AB200" s="26">
        <v>400</v>
      </c>
      <c r="AC200" s="26">
        <v>400</v>
      </c>
      <c r="AD200" s="26">
        <v>400</v>
      </c>
      <c r="AE200" s="26">
        <v>400</v>
      </c>
      <c r="AF200" s="26">
        <v>400</v>
      </c>
      <c r="AG200" s="26">
        <v>400</v>
      </c>
    </row>
    <row r="201" spans="1:33" ht="15">
      <c r="A201" t="s">
        <v>702</v>
      </c>
      <c r="B201" s="22" t="s">
        <v>867</v>
      </c>
      <c r="C201" s="22" t="s">
        <v>703</v>
      </c>
      <c r="D201" s="22">
        <v>0</v>
      </c>
      <c r="E201" s="25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</row>
  </sheetData>
  <sheetProtection/>
  <conditionalFormatting sqref="E3:E218">
    <cfRule type="cellIs" priority="9" dxfId="11" operator="notEqual">
      <formula>0</formula>
    </cfRule>
    <cfRule type="cellIs" priority="10" dxfId="12" operator="equal">
      <formula>0</formula>
    </cfRule>
  </conditionalFormatting>
  <conditionalFormatting sqref="F3:AG218">
    <cfRule type="cellIs" priority="7" dxfId="13" operator="notEqual">
      <formula>$E3</formula>
    </cfRule>
    <cfRule type="cellIs" priority="8" dxfId="14" operator="equal">
      <formula>$E3</formula>
    </cfRule>
  </conditionalFormatting>
  <conditionalFormatting sqref="F11">
    <cfRule type="cellIs" priority="6" dxfId="15" operator="equal">
      <formula>$E11</formula>
    </cfRule>
  </conditionalFormatting>
  <conditionalFormatting sqref="E3:E201">
    <cfRule type="cellIs" priority="4" dxfId="11" operator="notEqual">
      <formula>0</formula>
    </cfRule>
    <cfRule type="cellIs" priority="5" dxfId="12" operator="equal">
      <formula>0</formula>
    </cfRule>
  </conditionalFormatting>
  <conditionalFormatting sqref="F3:AG201">
    <cfRule type="cellIs" priority="2" dxfId="13" operator="notEqual">
      <formula>$E3</formula>
    </cfRule>
    <cfRule type="cellIs" priority="3" dxfId="14" operator="equal">
      <formula>$E3</formula>
    </cfRule>
  </conditionalFormatting>
  <conditionalFormatting sqref="F11">
    <cfRule type="cellIs" priority="1" dxfId="15" operator="equal">
      <formula>$E11</formula>
    </cfRule>
  </conditionalFormatting>
  <printOptions/>
  <pageMargins left="0.6666666666666666" right="0.7" top="0.75" bottom="0.75" header="0.3" footer="0.3"/>
  <pageSetup horizontalDpi="600" verticalDpi="600" orientation="landscape" r:id="rId1"/>
  <headerFooter>
    <oddHeader>&amp;L&amp;8Life Cycle Assessment Phase 1 Report&amp;R&amp;8Appendix 9: Home Materials for Standard Home 
and Waste Prevention Practices</oddHeader>
    <oddFooter>&amp;L&amp;8Oregon Department of Environmental Quality&amp;R&amp;8 09-LQ-107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view="pageLayout" workbookViewId="0" topLeftCell="A1">
      <selection activeCell="C13" sqref="C13"/>
    </sheetView>
  </sheetViews>
  <sheetFormatPr defaultColWidth="9.140625" defaultRowHeight="15"/>
  <cols>
    <col min="1" max="1" width="36.57421875" style="9" customWidth="1"/>
    <col min="2" max="3" width="9.140625" style="9" customWidth="1"/>
    <col min="4" max="4" width="21.00390625" style="9" customWidth="1"/>
    <col min="5" max="16384" width="9.140625" style="9" customWidth="1"/>
  </cols>
  <sheetData>
    <row r="1" spans="1:9" ht="12">
      <c r="A1" s="60" t="s">
        <v>710</v>
      </c>
      <c r="B1" s="60"/>
      <c r="C1" s="60"/>
      <c r="D1" s="60"/>
      <c r="E1" s="60"/>
      <c r="F1" s="60"/>
      <c r="G1" s="60"/>
      <c r="H1" s="60"/>
      <c r="I1" s="60"/>
    </row>
    <row r="2" spans="1:9" ht="81.75">
      <c r="A2" s="27" t="s">
        <v>347</v>
      </c>
      <c r="B2" s="27" t="s">
        <v>348</v>
      </c>
      <c r="C2" s="27" t="s">
        <v>349</v>
      </c>
      <c r="D2" s="27" t="s">
        <v>350</v>
      </c>
      <c r="E2" s="28" t="s">
        <v>704</v>
      </c>
      <c r="F2" s="28" t="s">
        <v>705</v>
      </c>
      <c r="G2" s="29" t="s">
        <v>706</v>
      </c>
      <c r="H2" s="28" t="s">
        <v>707</v>
      </c>
      <c r="I2" s="28" t="s">
        <v>709</v>
      </c>
    </row>
    <row r="3" spans="1:9" ht="21" customHeight="1">
      <c r="A3" s="30" t="s">
        <v>351</v>
      </c>
      <c r="B3" s="31" t="s">
        <v>275</v>
      </c>
      <c r="C3" s="31" t="s">
        <v>352</v>
      </c>
      <c r="D3" s="30" t="s">
        <v>353</v>
      </c>
      <c r="E3" s="32">
        <v>4.73072467533859</v>
      </c>
      <c r="F3" s="32">
        <v>101.7032</v>
      </c>
      <c r="G3" s="33">
        <v>2.977314E-06</v>
      </c>
      <c r="H3" s="32">
        <v>0.7980935</v>
      </c>
      <c r="I3" s="32">
        <v>101.95551999999999</v>
      </c>
    </row>
    <row r="4" spans="1:9" ht="21" customHeight="1">
      <c r="A4" s="30" t="s">
        <v>354</v>
      </c>
      <c r="B4" s="31" t="s">
        <v>275</v>
      </c>
      <c r="C4" s="31" t="s">
        <v>352</v>
      </c>
      <c r="D4" s="30" t="s">
        <v>355</v>
      </c>
      <c r="E4" s="32">
        <v>1.267737778928173</v>
      </c>
      <c r="F4" s="32">
        <v>20.1467336</v>
      </c>
      <c r="G4" s="33">
        <v>1.1036240000000001E-06</v>
      </c>
      <c r="H4" s="32">
        <v>1.299772293</v>
      </c>
      <c r="I4" s="32">
        <v>20.1858584</v>
      </c>
    </row>
    <row r="5" spans="1:9" ht="21" customHeight="1">
      <c r="A5" s="30" t="s">
        <v>356</v>
      </c>
      <c r="B5" s="31" t="s">
        <v>275</v>
      </c>
      <c r="C5" s="31" t="s">
        <v>357</v>
      </c>
      <c r="D5" s="30" t="s">
        <v>353</v>
      </c>
      <c r="E5" s="32">
        <v>0.8479933904151303</v>
      </c>
      <c r="F5" s="32">
        <v>10.796712000000001</v>
      </c>
      <c r="G5" s="33">
        <v>3.535516E-07</v>
      </c>
      <c r="H5" s="32">
        <v>0.2141721</v>
      </c>
      <c r="I5" s="32">
        <v>10.839576</v>
      </c>
    </row>
    <row r="6" spans="1:9" ht="21" customHeight="1">
      <c r="A6" s="30" t="s">
        <v>358</v>
      </c>
      <c r="B6" s="31" t="s">
        <v>275</v>
      </c>
      <c r="C6" s="31" t="s">
        <v>357</v>
      </c>
      <c r="D6" s="30" t="s">
        <v>353</v>
      </c>
      <c r="E6" s="32">
        <v>0.8171999434938195</v>
      </c>
      <c r="F6" s="32">
        <v>15.020791999999998</v>
      </c>
      <c r="G6" s="33">
        <v>6.480241E-06</v>
      </c>
      <c r="H6" s="32">
        <v>0.2345029</v>
      </c>
      <c r="I6" s="32">
        <v>15.117768</v>
      </c>
    </row>
    <row r="7" spans="1:9" ht="21" customHeight="1">
      <c r="A7" s="30" t="s">
        <v>359</v>
      </c>
      <c r="B7" s="31" t="s">
        <v>360</v>
      </c>
      <c r="C7" s="31" t="s">
        <v>352</v>
      </c>
      <c r="D7" s="30" t="s">
        <v>355</v>
      </c>
      <c r="E7" s="32">
        <v>0.2889039613459223</v>
      </c>
      <c r="F7" s="32">
        <v>4.836032</v>
      </c>
      <c r="G7" s="33">
        <v>1.5222400000000003E-07</v>
      </c>
      <c r="H7" s="32">
        <v>0.063782816</v>
      </c>
      <c r="I7" s="32">
        <v>4.8430848</v>
      </c>
    </row>
    <row r="8" spans="1:9" ht="21" customHeight="1">
      <c r="A8" s="30" t="s">
        <v>361</v>
      </c>
      <c r="B8" s="31" t="s">
        <v>275</v>
      </c>
      <c r="C8" s="31" t="s">
        <v>357</v>
      </c>
      <c r="D8" s="30" t="s">
        <v>353</v>
      </c>
      <c r="E8" s="32">
        <v>0.11038265563752592</v>
      </c>
      <c r="F8" s="32">
        <v>0.5826006722689075</v>
      </c>
      <c r="G8" s="33">
        <v>3.3611638655462186E-08</v>
      </c>
      <c r="H8" s="32">
        <v>0.009578487394957981</v>
      </c>
      <c r="I8" s="32">
        <v>0.5839226890756303</v>
      </c>
    </row>
    <row r="9" spans="1:9" ht="21" customHeight="1">
      <c r="A9" s="30" t="s">
        <v>362</v>
      </c>
      <c r="B9" s="31" t="s">
        <v>363</v>
      </c>
      <c r="C9" s="31" t="s">
        <v>364</v>
      </c>
      <c r="D9" s="30" t="s">
        <v>353</v>
      </c>
      <c r="E9" s="32">
        <v>0.09105621622971821</v>
      </c>
      <c r="F9" s="32">
        <v>1.3818624</v>
      </c>
      <c r="G9" s="33">
        <v>1.7589540000000002E-07</v>
      </c>
      <c r="H9" s="32">
        <v>0.01433705</v>
      </c>
      <c r="I9" s="32">
        <v>1.3826984</v>
      </c>
    </row>
    <row r="10" spans="1:9" ht="21" customHeight="1">
      <c r="A10" s="30" t="s">
        <v>365</v>
      </c>
      <c r="B10" s="31" t="s">
        <v>366</v>
      </c>
      <c r="C10" s="31" t="s">
        <v>367</v>
      </c>
      <c r="D10" s="30" t="s">
        <v>353</v>
      </c>
      <c r="E10" s="32">
        <v>0.8371676568421871</v>
      </c>
      <c r="F10" s="32">
        <v>13.53712</v>
      </c>
      <c r="G10" s="33">
        <v>5.041213E-07</v>
      </c>
      <c r="H10" s="32">
        <v>0.26161520000000005</v>
      </c>
      <c r="I10" s="32">
        <v>13.556728</v>
      </c>
    </row>
    <row r="11" spans="1:9" ht="21" customHeight="1">
      <c r="A11" s="30" t="s">
        <v>368</v>
      </c>
      <c r="B11" s="31" t="s">
        <v>275</v>
      </c>
      <c r="C11" s="31" t="s">
        <v>352</v>
      </c>
      <c r="D11" s="30" t="s">
        <v>355</v>
      </c>
      <c r="E11" s="32">
        <v>2.6153432062053485</v>
      </c>
      <c r="F11" s="32">
        <v>89.10012</v>
      </c>
      <c r="G11" s="33">
        <v>1.0494439E-06</v>
      </c>
      <c r="H11" s="32">
        <v>0.15871724</v>
      </c>
      <c r="I11" s="32">
        <v>89.110152</v>
      </c>
    </row>
    <row r="12" spans="1:9" ht="21" customHeight="1">
      <c r="A12" s="30" t="s">
        <v>369</v>
      </c>
      <c r="B12" s="31" t="s">
        <v>275</v>
      </c>
      <c r="C12" s="31" t="s">
        <v>352</v>
      </c>
      <c r="D12" s="30" t="s">
        <v>355</v>
      </c>
      <c r="E12" s="32">
        <v>2.530033847984119</v>
      </c>
      <c r="F12" s="32">
        <v>88.14556</v>
      </c>
      <c r="G12" s="33">
        <v>1.0000705E-06</v>
      </c>
      <c r="H12" s="32">
        <v>0.15638824</v>
      </c>
      <c r="I12" s="32">
        <v>88.155592</v>
      </c>
    </row>
    <row r="13" spans="1:9" ht="21" customHeight="1">
      <c r="A13" s="30" t="s">
        <v>370</v>
      </c>
      <c r="B13" s="31" t="s">
        <v>275</v>
      </c>
      <c r="C13" s="31" t="s">
        <v>352</v>
      </c>
      <c r="D13" s="30" t="s">
        <v>355</v>
      </c>
      <c r="E13" s="32">
        <v>5.094520076271861</v>
      </c>
      <c r="F13" s="32">
        <v>88.711</v>
      </c>
      <c r="G13" s="33">
        <v>2.8542205900000004E-05</v>
      </c>
      <c r="H13" s="32">
        <v>0.24466967</v>
      </c>
      <c r="I13" s="32">
        <v>88.72711199999999</v>
      </c>
    </row>
    <row r="14" spans="1:9" ht="21" customHeight="1">
      <c r="A14" s="30" t="s">
        <v>371</v>
      </c>
      <c r="B14" s="31" t="s">
        <v>275</v>
      </c>
      <c r="C14" s="31" t="s">
        <v>357</v>
      </c>
      <c r="D14" s="30" t="s">
        <v>353</v>
      </c>
      <c r="E14" s="32">
        <v>1.4942524514693387</v>
      </c>
      <c r="F14" s="32">
        <v>46.02408</v>
      </c>
      <c r="G14" s="33">
        <v>9.012740000000001E-07</v>
      </c>
      <c r="H14" s="32">
        <v>0.4056296</v>
      </c>
      <c r="I14" s="32">
        <v>46.090959999999995</v>
      </c>
    </row>
    <row r="15" spans="1:9" ht="21" customHeight="1">
      <c r="A15" s="30" t="s">
        <v>372</v>
      </c>
      <c r="B15" s="31" t="s">
        <v>275</v>
      </c>
      <c r="C15" s="31" t="s">
        <v>357</v>
      </c>
      <c r="D15" s="30" t="s">
        <v>353</v>
      </c>
      <c r="E15" s="59">
        <v>0.00284543384019765</v>
      </c>
      <c r="F15" s="32">
        <v>0.06853376</v>
      </c>
      <c r="G15" s="33">
        <v>3.88867E-09</v>
      </c>
      <c r="H15" s="32">
        <v>0.002974133</v>
      </c>
      <c r="I15" s="32">
        <v>0.06883168</v>
      </c>
    </row>
    <row r="16" spans="1:9" ht="21" customHeight="1">
      <c r="A16" s="30" t="s">
        <v>373</v>
      </c>
      <c r="B16" s="31" t="s">
        <v>275</v>
      </c>
      <c r="C16" s="31" t="s">
        <v>357</v>
      </c>
      <c r="D16" s="30" t="s">
        <v>353</v>
      </c>
      <c r="E16" s="32">
        <v>0.3540179517844743</v>
      </c>
      <c r="F16" s="32">
        <v>5.800167999999999</v>
      </c>
      <c r="G16" s="33">
        <v>2.121267E-07</v>
      </c>
      <c r="H16" s="32">
        <v>0.10033743</v>
      </c>
      <c r="I16" s="32">
        <v>5.80336</v>
      </c>
    </row>
    <row r="17" spans="1:9" ht="21" customHeight="1">
      <c r="A17" s="30" t="s">
        <v>374</v>
      </c>
      <c r="B17" s="31" t="s">
        <v>275</v>
      </c>
      <c r="C17" s="31" t="s">
        <v>352</v>
      </c>
      <c r="D17" s="30" t="s">
        <v>353</v>
      </c>
      <c r="E17" s="32">
        <v>0.15834455399543768</v>
      </c>
      <c r="F17" s="32">
        <v>2.9928800000000004</v>
      </c>
      <c r="G17" s="33">
        <v>2.603265714285715E-07</v>
      </c>
      <c r="H17" s="32">
        <v>1.2714578571428572</v>
      </c>
      <c r="I17" s="32">
        <v>2.9987428571428576</v>
      </c>
    </row>
    <row r="18" spans="1:9" ht="21" customHeight="1">
      <c r="A18" s="30" t="s">
        <v>375</v>
      </c>
      <c r="B18" s="31" t="s">
        <v>275</v>
      </c>
      <c r="C18" s="31" t="s">
        <v>367</v>
      </c>
      <c r="D18" s="30" t="s">
        <v>708</v>
      </c>
      <c r="E18" s="32">
        <v>0.57052947</v>
      </c>
      <c r="F18" s="32">
        <v>0.96672</v>
      </c>
      <c r="G18" s="33">
        <v>2.2101067E-06</v>
      </c>
      <c r="H18" s="32">
        <v>0.13648311</v>
      </c>
      <c r="I18" s="32">
        <v>11.735806</v>
      </c>
    </row>
    <row r="19" spans="1:9" ht="21" customHeight="1">
      <c r="A19" s="30" t="s">
        <v>376</v>
      </c>
      <c r="B19" s="31" t="s">
        <v>275</v>
      </c>
      <c r="C19" s="31" t="s">
        <v>352</v>
      </c>
      <c r="D19" s="30" t="s">
        <v>355</v>
      </c>
      <c r="E19" s="32">
        <v>4.827848288294921</v>
      </c>
      <c r="F19" s="32">
        <v>116.9184</v>
      </c>
      <c r="G19" s="33">
        <v>1.7171989E-06</v>
      </c>
      <c r="H19" s="32">
        <v>0.30396464</v>
      </c>
      <c r="I19" s="32">
        <v>116.94272</v>
      </c>
    </row>
    <row r="20" spans="1:9" ht="21" customHeight="1">
      <c r="A20" s="30" t="s">
        <v>377</v>
      </c>
      <c r="B20" s="31" t="s">
        <v>275</v>
      </c>
      <c r="C20" s="31" t="s">
        <v>352</v>
      </c>
      <c r="D20" s="30" t="s">
        <v>353</v>
      </c>
      <c r="E20" s="32">
        <v>1.3362049725712932</v>
      </c>
      <c r="F20" s="32">
        <v>26.466724637681157</v>
      </c>
      <c r="G20" s="33">
        <v>1.5161844202898549E-06</v>
      </c>
      <c r="H20" s="32">
        <v>2.2591597826086955</v>
      </c>
      <c r="I20" s="32">
        <v>26.521246376811593</v>
      </c>
    </row>
    <row r="21" spans="1:9" ht="21" customHeight="1">
      <c r="A21" s="30" t="s">
        <v>378</v>
      </c>
      <c r="B21" s="31" t="s">
        <v>379</v>
      </c>
      <c r="C21" s="31" t="s">
        <v>352</v>
      </c>
      <c r="D21" s="30" t="s">
        <v>353</v>
      </c>
      <c r="E21" s="32">
        <v>0.1252472272706574</v>
      </c>
      <c r="F21" s="32">
        <v>2.1345359999999998</v>
      </c>
      <c r="G21" s="33">
        <v>1.354751E-07</v>
      </c>
      <c r="H21" s="32">
        <v>0.04804316</v>
      </c>
      <c r="I21" s="32">
        <v>2.136816</v>
      </c>
    </row>
    <row r="22" spans="1:9" ht="21" customHeight="1">
      <c r="A22" s="30" t="s">
        <v>380</v>
      </c>
      <c r="B22" s="31" t="s">
        <v>363</v>
      </c>
      <c r="C22" s="31" t="s">
        <v>352</v>
      </c>
      <c r="D22" s="30" t="s">
        <v>355</v>
      </c>
      <c r="E22" s="32">
        <v>0.07392304978398849</v>
      </c>
      <c r="F22" s="32">
        <v>1.35774912</v>
      </c>
      <c r="G22" s="33">
        <v>6.406506080000001E-09</v>
      </c>
      <c r="H22" s="32">
        <v>0.00175706336</v>
      </c>
      <c r="I22" s="32">
        <v>1.35782816</v>
      </c>
    </row>
    <row r="23" spans="1:9" ht="21" customHeight="1">
      <c r="A23" s="30" t="s">
        <v>381</v>
      </c>
      <c r="B23" s="31" t="s">
        <v>275</v>
      </c>
      <c r="C23" s="31" t="s">
        <v>352</v>
      </c>
      <c r="D23" s="30" t="s">
        <v>353</v>
      </c>
      <c r="E23" s="32">
        <v>2.2425517775948145</v>
      </c>
      <c r="F23" s="32">
        <v>33.85564948453608</v>
      </c>
      <c r="G23" s="33">
        <v>2.0088608247422682E-06</v>
      </c>
      <c r="H23" s="32">
        <v>1.8486525773195879</v>
      </c>
      <c r="I23" s="32">
        <v>34.176494845360835</v>
      </c>
    </row>
    <row r="24" spans="1:9" ht="21" customHeight="1">
      <c r="A24" s="30" t="s">
        <v>382</v>
      </c>
      <c r="B24" s="31" t="s">
        <v>275</v>
      </c>
      <c r="C24" s="31" t="s">
        <v>357</v>
      </c>
      <c r="D24" s="30" t="s">
        <v>353</v>
      </c>
      <c r="E24" s="32">
        <v>0.21270877272633715</v>
      </c>
      <c r="F24" s="32">
        <v>1.4493656</v>
      </c>
      <c r="G24" s="33">
        <v>6.093291000000001E-08</v>
      </c>
      <c r="H24" s="32">
        <v>0.022531020000000002</v>
      </c>
      <c r="I24" s="32">
        <v>1.4507336</v>
      </c>
    </row>
    <row r="25" spans="1:9" ht="21" customHeight="1">
      <c r="A25" s="30" t="s">
        <v>383</v>
      </c>
      <c r="B25" s="31" t="s">
        <v>275</v>
      </c>
      <c r="C25" s="31" t="s">
        <v>367</v>
      </c>
      <c r="D25" s="30" t="s">
        <v>708</v>
      </c>
      <c r="E25" s="32">
        <v>0.25672673</v>
      </c>
      <c r="F25" s="32">
        <v>0.96672</v>
      </c>
      <c r="G25" s="33">
        <v>2.3748468E-07</v>
      </c>
      <c r="H25" s="32">
        <v>0.010833901</v>
      </c>
      <c r="I25" s="32">
        <v>4.5656671</v>
      </c>
    </row>
    <row r="26" spans="1:9" ht="21" customHeight="1">
      <c r="A26" s="30" t="s">
        <v>384</v>
      </c>
      <c r="B26" s="31" t="s">
        <v>379</v>
      </c>
      <c r="C26" s="31" t="s">
        <v>352</v>
      </c>
      <c r="D26" s="30" t="s">
        <v>353</v>
      </c>
      <c r="E26" s="32">
        <v>0.3313426551040921</v>
      </c>
      <c r="F26" s="32">
        <v>5.5125839999999995</v>
      </c>
      <c r="G26" s="33">
        <v>3.588908E-07</v>
      </c>
      <c r="H26" s="32">
        <v>0.10347747</v>
      </c>
      <c r="I26" s="32">
        <v>5.517296</v>
      </c>
    </row>
    <row r="27" spans="1:9" ht="21" customHeight="1">
      <c r="A27" s="30" t="s">
        <v>385</v>
      </c>
      <c r="B27" s="31" t="s">
        <v>275</v>
      </c>
      <c r="C27" s="31" t="s">
        <v>367</v>
      </c>
      <c r="D27" s="30" t="s">
        <v>708</v>
      </c>
      <c r="E27" s="32">
        <v>0.25708838</v>
      </c>
      <c r="F27" s="32">
        <v>0.96672</v>
      </c>
      <c r="G27" s="33">
        <v>1.8390088E-07</v>
      </c>
      <c r="H27" s="32">
        <v>0.0091626875</v>
      </c>
      <c r="I27" s="32">
        <v>4.1530785</v>
      </c>
    </row>
    <row r="28" spans="1:9" ht="21" customHeight="1">
      <c r="A28" s="30" t="s">
        <v>386</v>
      </c>
      <c r="B28" s="31" t="s">
        <v>275</v>
      </c>
      <c r="C28" s="31" t="s">
        <v>352</v>
      </c>
      <c r="D28" s="30" t="s">
        <v>355</v>
      </c>
      <c r="E28" s="32">
        <v>2.220062924950787</v>
      </c>
      <c r="F28" s="32">
        <v>39.409344000000004</v>
      </c>
      <c r="G28" s="33">
        <v>1.8929239E-06</v>
      </c>
      <c r="H28" s="32">
        <v>1.0192526</v>
      </c>
      <c r="I28" s="32">
        <v>39.761832</v>
      </c>
    </row>
    <row r="29" spans="1:9" ht="21" customHeight="1">
      <c r="A29" s="30" t="s">
        <v>387</v>
      </c>
      <c r="B29" s="31" t="s">
        <v>275</v>
      </c>
      <c r="C29" s="31" t="s">
        <v>352</v>
      </c>
      <c r="D29" s="30" t="s">
        <v>355</v>
      </c>
      <c r="E29" s="32">
        <v>4.849633313795476</v>
      </c>
      <c r="F29" s="32">
        <v>119.33367999999999</v>
      </c>
      <c r="G29" s="33">
        <v>1.8622590000000003E-06</v>
      </c>
      <c r="H29" s="32">
        <v>0.43579837</v>
      </c>
      <c r="I29" s="32">
        <v>119.35799999999999</v>
      </c>
    </row>
    <row r="30" spans="1:9" ht="21" customHeight="1">
      <c r="A30" s="30" t="s">
        <v>388</v>
      </c>
      <c r="B30" s="31" t="s">
        <v>275</v>
      </c>
      <c r="C30" s="31" t="s">
        <v>352</v>
      </c>
      <c r="D30" s="30" t="s">
        <v>353</v>
      </c>
      <c r="E30" s="32">
        <v>2.099833458475906</v>
      </c>
      <c r="F30" s="32">
        <v>69.57192</v>
      </c>
      <c r="G30" s="33">
        <v>9.71635E-07</v>
      </c>
      <c r="H30" s="32">
        <v>0.3913131</v>
      </c>
      <c r="I30" s="32">
        <v>69.66312</v>
      </c>
    </row>
    <row r="31" spans="1:9" ht="21" customHeight="1">
      <c r="A31" s="30" t="s">
        <v>389</v>
      </c>
      <c r="B31" s="31" t="s">
        <v>275</v>
      </c>
      <c r="C31" s="31" t="s">
        <v>364</v>
      </c>
      <c r="D31" s="30" t="s">
        <v>353</v>
      </c>
      <c r="E31" s="32">
        <v>7.220941152089278</v>
      </c>
      <c r="F31" s="32">
        <v>143.53476923076923</v>
      </c>
      <c r="G31" s="33">
        <v>1.5277015384615385E-05</v>
      </c>
      <c r="H31" s="32">
        <v>8.442993846153847</v>
      </c>
      <c r="I31" s="32">
        <v>153.24639999999997</v>
      </c>
    </row>
    <row r="32" spans="1:9" ht="21" customHeight="1">
      <c r="A32" s="30" t="s">
        <v>103</v>
      </c>
      <c r="B32" s="31" t="s">
        <v>275</v>
      </c>
      <c r="C32" s="31" t="s">
        <v>352</v>
      </c>
      <c r="D32" s="30" t="s">
        <v>353</v>
      </c>
      <c r="E32" s="32">
        <v>2.6965283839558634</v>
      </c>
      <c r="F32" s="32">
        <v>91.174312</v>
      </c>
      <c r="G32" s="33">
        <v>1.1262091E-06</v>
      </c>
      <c r="H32" s="32">
        <v>0.14698044999999998</v>
      </c>
      <c r="I32" s="32">
        <v>91.177504</v>
      </c>
    </row>
    <row r="33" spans="1:9" ht="21" customHeight="1">
      <c r="A33" s="30" t="s">
        <v>390</v>
      </c>
      <c r="B33" s="31" t="s">
        <v>275</v>
      </c>
      <c r="C33" s="31" t="s">
        <v>352</v>
      </c>
      <c r="D33" s="30" t="s">
        <v>353</v>
      </c>
      <c r="E33" s="32">
        <v>2.871304532976976</v>
      </c>
      <c r="F33" s="32">
        <v>95.30095999999999</v>
      </c>
      <c r="G33" s="33">
        <v>1.014377E-06</v>
      </c>
      <c r="H33" s="32">
        <v>0.1494396</v>
      </c>
      <c r="I33" s="32">
        <v>95.34352000000001</v>
      </c>
    </row>
    <row r="34" spans="1:9" ht="21" customHeight="1">
      <c r="A34" s="30" t="s">
        <v>391</v>
      </c>
      <c r="B34" s="31" t="s">
        <v>275</v>
      </c>
      <c r="C34" s="31" t="s">
        <v>352</v>
      </c>
      <c r="D34" s="30" t="s">
        <v>353</v>
      </c>
      <c r="E34" s="32">
        <v>0.2519297520364729</v>
      </c>
      <c r="F34" s="32">
        <v>5.701064</v>
      </c>
      <c r="G34" s="33">
        <v>2.0003895E-07</v>
      </c>
      <c r="H34" s="32">
        <v>0.11049735</v>
      </c>
      <c r="I34" s="32">
        <v>5.707904000000001</v>
      </c>
    </row>
    <row r="35" spans="1:9" ht="21" customHeight="1">
      <c r="A35" s="30" t="s">
        <v>392</v>
      </c>
      <c r="B35" s="31" t="s">
        <v>275</v>
      </c>
      <c r="C35" s="31" t="s">
        <v>352</v>
      </c>
      <c r="D35" s="30" t="s">
        <v>353</v>
      </c>
      <c r="E35" s="32">
        <v>2.37518722952641</v>
      </c>
      <c r="F35" s="32">
        <v>43.94928</v>
      </c>
      <c r="G35" s="33">
        <v>6.713831000000001E-06</v>
      </c>
      <c r="H35" s="32">
        <v>0.2511895</v>
      </c>
      <c r="I35" s="32">
        <v>43.991839999999996</v>
      </c>
    </row>
    <row r="36" spans="1:9" ht="21" customHeight="1">
      <c r="A36" s="30" t="s">
        <v>393</v>
      </c>
      <c r="B36" s="31" t="s">
        <v>275</v>
      </c>
      <c r="C36" s="31" t="s">
        <v>352</v>
      </c>
      <c r="D36" s="30" t="s">
        <v>355</v>
      </c>
      <c r="E36" s="32">
        <v>6.397410628470803</v>
      </c>
      <c r="F36" s="32">
        <v>104.10936000000001</v>
      </c>
      <c r="G36" s="33">
        <v>1.0978304E-05</v>
      </c>
      <c r="H36" s="32">
        <v>6.3771993</v>
      </c>
      <c r="I36" s="32">
        <v>113.88600000000001</v>
      </c>
    </row>
    <row r="37" spans="1:9" ht="21" customHeight="1">
      <c r="A37" s="30" t="s">
        <v>394</v>
      </c>
      <c r="B37" s="31" t="s">
        <v>275</v>
      </c>
      <c r="C37" s="31" t="s">
        <v>352</v>
      </c>
      <c r="D37" s="30" t="s">
        <v>353</v>
      </c>
      <c r="E37" s="32">
        <v>0.6669937278437902</v>
      </c>
      <c r="F37" s="32">
        <v>15.029152000000002</v>
      </c>
      <c r="G37" s="33">
        <v>9.8974E-07</v>
      </c>
      <c r="H37" s="32">
        <v>0.2078153</v>
      </c>
      <c r="I37" s="32">
        <v>15.148471999999998</v>
      </c>
    </row>
    <row r="38" spans="1:9" ht="21" customHeight="1">
      <c r="A38" s="30" t="s">
        <v>868</v>
      </c>
      <c r="B38" s="31" t="s">
        <v>869</v>
      </c>
      <c r="C38" s="31" t="s">
        <v>352</v>
      </c>
      <c r="D38" s="30" t="s">
        <v>870</v>
      </c>
      <c r="E38" s="32">
        <v>2.7986529114127876</v>
      </c>
      <c r="F38" s="32">
        <v>53.06456938181818</v>
      </c>
      <c r="G38" s="33">
        <v>3.1185528606363638E-06</v>
      </c>
      <c r="H38" s="32">
        <v>1.5360052676090907</v>
      </c>
      <c r="I38" s="32">
        <v>54.66313956363636</v>
      </c>
    </row>
    <row r="39" spans="1:9" ht="21" customHeight="1">
      <c r="A39" s="30" t="s">
        <v>41</v>
      </c>
      <c r="B39" s="31" t="s">
        <v>275</v>
      </c>
      <c r="C39" s="31" t="s">
        <v>352</v>
      </c>
      <c r="D39" s="30" t="s">
        <v>395</v>
      </c>
      <c r="E39" s="32">
        <v>0.7589626529359488</v>
      </c>
      <c r="F39" s="32">
        <v>19.50633798709677</v>
      </c>
      <c r="G39" s="33">
        <v>3.543555261290323E-07</v>
      </c>
      <c r="H39" s="32">
        <v>0.11362467109677418</v>
      </c>
      <c r="I39" s="32">
        <v>19.512740619354837</v>
      </c>
    </row>
    <row r="40" spans="1:9" ht="21" customHeight="1">
      <c r="A40" s="30" t="s">
        <v>42</v>
      </c>
      <c r="B40" s="31" t="s">
        <v>275</v>
      </c>
      <c r="C40" s="31" t="s">
        <v>352</v>
      </c>
      <c r="D40" s="30" t="s">
        <v>396</v>
      </c>
      <c r="E40" s="32">
        <v>0.12659013549814263</v>
      </c>
      <c r="F40" s="32">
        <v>1.0058589332348324</v>
      </c>
      <c r="G40" s="33">
        <v>3.9340138084079784E-08</v>
      </c>
      <c r="H40" s="32">
        <v>0.010326120125473265</v>
      </c>
      <c r="I40" s="32">
        <v>1.007226238433835</v>
      </c>
    </row>
    <row r="41" spans="1:9" ht="21" customHeight="1">
      <c r="A41" s="30" t="s">
        <v>397</v>
      </c>
      <c r="B41" s="31" t="s">
        <v>275</v>
      </c>
      <c r="C41" s="31" t="s">
        <v>352</v>
      </c>
      <c r="D41" s="30" t="s">
        <v>353</v>
      </c>
      <c r="E41" s="32">
        <v>0.1003396739200707</v>
      </c>
      <c r="F41" s="32">
        <v>0.7304968000000001</v>
      </c>
      <c r="G41" s="33">
        <v>1.0950330000000001E-07</v>
      </c>
      <c r="H41" s="32">
        <v>0.463745</v>
      </c>
      <c r="I41" s="32">
        <v>0.7331112</v>
      </c>
    </row>
    <row r="42" spans="1:9" ht="21" customHeight="1">
      <c r="A42" s="30" t="s">
        <v>45</v>
      </c>
      <c r="B42" s="31" t="s">
        <v>275</v>
      </c>
      <c r="C42" s="31" t="s">
        <v>352</v>
      </c>
      <c r="D42" s="30" t="s">
        <v>398</v>
      </c>
      <c r="E42" s="32">
        <v>4.043397768480512</v>
      </c>
      <c r="F42" s="32">
        <v>103.29327199999999</v>
      </c>
      <c r="G42" s="33">
        <v>1.4237275E-06</v>
      </c>
      <c r="H42" s="32">
        <v>0.19100403</v>
      </c>
      <c r="I42" s="32">
        <v>103.30558399999998</v>
      </c>
    </row>
    <row r="43" spans="1:9" ht="12">
      <c r="A43" s="30" t="s">
        <v>756</v>
      </c>
      <c r="B43" s="31" t="s">
        <v>275</v>
      </c>
      <c r="C43" s="31" t="s">
        <v>367</v>
      </c>
      <c r="D43" s="30" t="s">
        <v>748</v>
      </c>
      <c r="E43" s="32">
        <v>0.837028889583858</v>
      </c>
      <c r="F43" s="32">
        <v>77.73725135644048</v>
      </c>
      <c r="G43" s="33">
        <v>5.822671688518364E-07</v>
      </c>
      <c r="H43" s="32">
        <v>0.05191464233799919</v>
      </c>
      <c r="I43" s="32">
        <v>148.22587949497657</v>
      </c>
    </row>
    <row r="44" spans="1:9" ht="22.5">
      <c r="A44" s="30" t="s">
        <v>750</v>
      </c>
      <c r="B44" s="31" t="s">
        <v>275</v>
      </c>
      <c r="C44" s="31" t="s">
        <v>352</v>
      </c>
      <c r="D44" s="30" t="s">
        <v>355</v>
      </c>
      <c r="E44" s="32">
        <v>2.29675187181976</v>
      </c>
      <c r="F44" s="32">
        <v>85.01800800000001</v>
      </c>
      <c r="G44" s="33">
        <v>9.180087E-07</v>
      </c>
      <c r="H44" s="32">
        <v>0.11908862</v>
      </c>
      <c r="I44" s="32">
        <v>85.0288</v>
      </c>
    </row>
    <row r="45" spans="1:9" ht="12">
      <c r="A45" s="30" t="s">
        <v>238</v>
      </c>
      <c r="B45" s="31" t="s">
        <v>275</v>
      </c>
      <c r="C45" s="31" t="s">
        <v>367</v>
      </c>
      <c r="D45" s="30" t="s">
        <v>748</v>
      </c>
      <c r="E45" s="32">
        <v>1.1330373211459088</v>
      </c>
      <c r="F45" s="32">
        <v>87.7721034443226</v>
      </c>
      <c r="G45" s="33">
        <v>1.179922946250089E-06</v>
      </c>
      <c r="H45" s="32">
        <v>0.1261690573513813</v>
      </c>
      <c r="I45" s="32">
        <v>210.95855219085885</v>
      </c>
    </row>
    <row r="46" spans="1:9" ht="12">
      <c r="A46" s="30" t="s">
        <v>747</v>
      </c>
      <c r="B46" s="31" t="s">
        <v>275</v>
      </c>
      <c r="C46" s="31" t="s">
        <v>352</v>
      </c>
      <c r="D46" s="30" t="s">
        <v>353</v>
      </c>
      <c r="E46" s="32">
        <v>3.3358857119106693</v>
      </c>
      <c r="F46" s="32">
        <v>50.193439999999995</v>
      </c>
      <c r="G46" s="33">
        <v>2.1843860000000002E-06</v>
      </c>
      <c r="H46" s="32">
        <v>0.9443821</v>
      </c>
      <c r="I46" s="32">
        <v>50.713280000000005</v>
      </c>
    </row>
    <row r="47" spans="1:9" ht="12">
      <c r="A47" s="30" t="s">
        <v>749</v>
      </c>
      <c r="B47" s="31" t="s">
        <v>275</v>
      </c>
      <c r="C47" s="31" t="s">
        <v>352</v>
      </c>
      <c r="D47" s="30" t="s">
        <v>353</v>
      </c>
      <c r="E47" s="32">
        <v>9.211483693634882</v>
      </c>
      <c r="F47" s="32">
        <v>124.6704</v>
      </c>
      <c r="G47" s="33">
        <v>3.195781E-06</v>
      </c>
      <c r="H47" s="32">
        <v>0.1523577</v>
      </c>
      <c r="I47" s="32">
        <v>124.67192</v>
      </c>
    </row>
    <row r="48" spans="1:9" ht="12">
      <c r="A48" s="30" t="s">
        <v>390</v>
      </c>
      <c r="B48" s="31" t="s">
        <v>275</v>
      </c>
      <c r="C48" s="31" t="s">
        <v>352</v>
      </c>
      <c r="D48" s="30" t="s">
        <v>353</v>
      </c>
      <c r="E48" s="32">
        <v>2.871304532976976</v>
      </c>
      <c r="F48" s="32">
        <v>95.30095999999999</v>
      </c>
      <c r="G48" s="33">
        <v>1.014377E-06</v>
      </c>
      <c r="H48" s="32">
        <v>0.1494396</v>
      </c>
      <c r="I48" s="32">
        <v>95.34352000000001</v>
      </c>
    </row>
    <row r="49" spans="1:9" ht="12">
      <c r="A49" s="30" t="s">
        <v>751</v>
      </c>
      <c r="B49" s="31" t="s">
        <v>275</v>
      </c>
      <c r="C49" s="31" t="s">
        <v>367</v>
      </c>
      <c r="D49" s="30" t="s">
        <v>748</v>
      </c>
      <c r="E49" s="32">
        <v>4.566896842695167</v>
      </c>
      <c r="F49" s="32">
        <v>156.34730744937426</v>
      </c>
      <c r="G49" s="33">
        <v>2.631371839078851E-06</v>
      </c>
      <c r="H49" s="32">
        <v>0.20821329834424954</v>
      </c>
      <c r="I49" s="32">
        <v>916.4458820270215</v>
      </c>
    </row>
    <row r="50" spans="1:9" ht="22.5">
      <c r="A50" s="30" t="s">
        <v>752</v>
      </c>
      <c r="B50" s="31" t="s">
        <v>275</v>
      </c>
      <c r="C50" s="31" t="s">
        <v>352</v>
      </c>
      <c r="D50" s="30" t="s">
        <v>355</v>
      </c>
      <c r="E50" s="32">
        <v>2.38206123004099</v>
      </c>
      <c r="F50" s="32">
        <v>85.97256800000001</v>
      </c>
      <c r="G50" s="33">
        <v>9.673821000000001E-07</v>
      </c>
      <c r="H50" s="32">
        <v>0.12141762</v>
      </c>
      <c r="I50" s="32">
        <v>85.98336</v>
      </c>
    </row>
    <row r="51" spans="1:9" ht="22.5">
      <c r="A51" s="30" t="s">
        <v>753</v>
      </c>
      <c r="B51" s="31" t="s">
        <v>275</v>
      </c>
      <c r="C51" s="31" t="s">
        <v>352</v>
      </c>
      <c r="D51" s="30" t="s">
        <v>754</v>
      </c>
      <c r="E51" s="32">
        <v>3.3032878761824076</v>
      </c>
      <c r="F51" s="32">
        <v>103.38432</v>
      </c>
      <c r="G51" s="33">
        <v>1.2891967000000002E-06</v>
      </c>
      <c r="H51" s="32">
        <v>0.26861316</v>
      </c>
      <c r="I51" s="32">
        <v>103.40104</v>
      </c>
    </row>
    <row r="52" spans="1:9" ht="12">
      <c r="A52" s="30" t="s">
        <v>755</v>
      </c>
      <c r="B52" s="31" t="s">
        <v>275</v>
      </c>
      <c r="C52" s="31" t="s">
        <v>357</v>
      </c>
      <c r="D52" s="30" t="s">
        <v>353</v>
      </c>
      <c r="E52" s="32">
        <v>0.07343901461317953</v>
      </c>
      <c r="F52" s="32">
        <v>1.43412</v>
      </c>
      <c r="G52" s="33">
        <v>8.98292E-08</v>
      </c>
      <c r="H52" s="32">
        <v>0.01986226</v>
      </c>
      <c r="I52" s="32">
        <v>1.4346672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1"/>
  <headerFooter>
    <oddHeader>&amp;L&amp;8Life Cycle Assessment Phase 1 Report&amp;R&amp;8Appendix 10: Summary of LCI Data Used</oddHeader>
    <oddFooter>&amp;L&amp;8Oregon Department of Environmental Quality&amp;R&amp;8 09-LQ-107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Layout" workbookViewId="0" topLeftCell="A1">
      <selection activeCell="A2" sqref="A2"/>
    </sheetView>
  </sheetViews>
  <sheetFormatPr defaultColWidth="9.140625" defaultRowHeight="15"/>
  <cols>
    <col min="1" max="1" width="39.00390625" style="0" customWidth="1"/>
  </cols>
  <sheetData>
    <row r="1" spans="1:10" ht="21" customHeight="1">
      <c r="A1" s="61" t="s">
        <v>711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81.75" customHeight="1">
      <c r="A2" s="34" t="s">
        <v>712</v>
      </c>
      <c r="B2" s="34" t="s">
        <v>348</v>
      </c>
      <c r="C2" s="35" t="s">
        <v>871</v>
      </c>
      <c r="D2" s="36" t="s">
        <v>704</v>
      </c>
      <c r="E2" s="35" t="s">
        <v>705</v>
      </c>
      <c r="F2" s="37" t="s">
        <v>706</v>
      </c>
      <c r="G2" s="35" t="s">
        <v>707</v>
      </c>
      <c r="H2" s="35" t="s">
        <v>709</v>
      </c>
      <c r="I2" s="38" t="s">
        <v>713</v>
      </c>
      <c r="J2" s="35" t="s">
        <v>714</v>
      </c>
    </row>
    <row r="3" spans="1:10" ht="15">
      <c r="A3" s="7" t="s">
        <v>351</v>
      </c>
      <c r="B3" s="8" t="s">
        <v>275</v>
      </c>
      <c r="C3" s="39">
        <v>41.04121831112899</v>
      </c>
      <c r="D3" s="40">
        <v>194.1547041704159</v>
      </c>
      <c r="E3" s="39">
        <v>4174.0232341404135</v>
      </c>
      <c r="F3" s="41">
        <v>0.0001221925938547807</v>
      </c>
      <c r="G3" s="39">
        <v>32.75472956619302</v>
      </c>
      <c r="H3" s="39">
        <v>4184.378754344678</v>
      </c>
      <c r="I3" s="42">
        <v>32.581346999999994</v>
      </c>
      <c r="J3" s="39">
        <v>41.04121831112899</v>
      </c>
    </row>
    <row r="4" spans="1:10" ht="30">
      <c r="A4" s="7" t="s">
        <v>354</v>
      </c>
      <c r="B4" s="8" t="s">
        <v>275</v>
      </c>
      <c r="C4" s="39">
        <v>181.4369238995246</v>
      </c>
      <c r="D4" s="40">
        <v>230.01444291994326</v>
      </c>
      <c r="E4" s="39">
        <v>3655.3613710071954</v>
      </c>
      <c r="F4" s="41">
        <v>0.00020023814370168897</v>
      </c>
      <c r="G4" s="39">
        <v>235.8266866117516</v>
      </c>
      <c r="H4" s="39">
        <v>3662.4600543673796</v>
      </c>
      <c r="I4" s="42">
        <v>0</v>
      </c>
      <c r="J4" s="39">
        <v>181.4369238995246</v>
      </c>
    </row>
    <row r="5" spans="1:10" ht="15">
      <c r="A5" s="7" t="s">
        <v>356</v>
      </c>
      <c r="B5" s="8" t="s">
        <v>275</v>
      </c>
      <c r="C5" s="39">
        <v>428.7279992093844</v>
      </c>
      <c r="D5" s="40">
        <v>363.55850961546116</v>
      </c>
      <c r="E5" s="39">
        <v>4628.852733799951</v>
      </c>
      <c r="F5" s="41">
        <v>0.0001515774700852766</v>
      </c>
      <c r="G5" s="39">
        <v>91.8215759194722</v>
      </c>
      <c r="H5" s="39">
        <v>4647.229730758062</v>
      </c>
      <c r="I5" s="42">
        <v>5865.525</v>
      </c>
      <c r="J5" s="39">
        <v>428.7279992093844</v>
      </c>
    </row>
    <row r="6" spans="1:10" ht="15">
      <c r="A6" s="7" t="s">
        <v>358</v>
      </c>
      <c r="B6" s="8" t="s">
        <v>275</v>
      </c>
      <c r="C6" s="39">
        <v>0</v>
      </c>
      <c r="D6" s="40">
        <v>0</v>
      </c>
      <c r="E6" s="39">
        <v>0</v>
      </c>
      <c r="F6" s="41">
        <v>0</v>
      </c>
      <c r="G6" s="39">
        <v>0</v>
      </c>
      <c r="H6" s="39">
        <v>0</v>
      </c>
      <c r="I6" s="42">
        <v>0</v>
      </c>
      <c r="J6" s="39">
        <v>0</v>
      </c>
    </row>
    <row r="7" spans="1:10" ht="30">
      <c r="A7" s="7" t="s">
        <v>359</v>
      </c>
      <c r="B7" s="8" t="s">
        <v>360</v>
      </c>
      <c r="C7" s="39">
        <v>15500</v>
      </c>
      <c r="D7" s="40">
        <v>10458.323400722385</v>
      </c>
      <c r="E7" s="39">
        <v>175064.3584</v>
      </c>
      <c r="F7" s="41">
        <v>0.005510508800000002</v>
      </c>
      <c r="G7" s="39">
        <v>2308.9379392000005</v>
      </c>
      <c r="H7" s="39">
        <v>175319.66976000002</v>
      </c>
      <c r="I7" s="42">
        <v>200808.6400000002</v>
      </c>
      <c r="J7" s="39">
        <v>0</v>
      </c>
    </row>
    <row r="8" spans="1:10" ht="15">
      <c r="A8" s="7" t="s">
        <v>361</v>
      </c>
      <c r="B8" s="8" t="s">
        <v>275</v>
      </c>
      <c r="C8" s="39">
        <v>16222.021209999997</v>
      </c>
      <c r="D8" s="40">
        <v>1790.6297809680711</v>
      </c>
      <c r="E8" s="39">
        <v>9450.960462506475</v>
      </c>
      <c r="F8" s="41">
        <v>0.0005452487151717634</v>
      </c>
      <c r="G8" s="39">
        <v>155.382425680726</v>
      </c>
      <c r="H8" s="39">
        <v>9472.406247185108</v>
      </c>
      <c r="I8" s="42">
        <v>269.8</v>
      </c>
      <c r="J8" s="39">
        <v>16222.021209999997</v>
      </c>
    </row>
    <row r="9" spans="1:10" ht="15">
      <c r="A9" s="7" t="s">
        <v>362</v>
      </c>
      <c r="B9" s="8" t="s">
        <v>363</v>
      </c>
      <c r="C9" s="39">
        <v>57000</v>
      </c>
      <c r="D9" s="40">
        <v>11473.083244944495</v>
      </c>
      <c r="E9" s="39">
        <v>174114.6624</v>
      </c>
      <c r="F9" s="41">
        <v>0.0221628204</v>
      </c>
      <c r="G9" s="39">
        <v>1806.4683</v>
      </c>
      <c r="H9" s="39">
        <v>174219.9984</v>
      </c>
      <c r="I9" s="42">
        <v>6300</v>
      </c>
      <c r="J9" s="39">
        <v>0</v>
      </c>
    </row>
    <row r="10" spans="1:10" ht="30">
      <c r="A10" s="7" t="s">
        <v>365</v>
      </c>
      <c r="B10" s="8" t="s">
        <v>366</v>
      </c>
      <c r="C10" s="39">
        <v>9175</v>
      </c>
      <c r="D10" s="40">
        <v>364377.222640562</v>
      </c>
      <c r="E10" s="39">
        <v>5892031.4799999995</v>
      </c>
      <c r="F10" s="41">
        <v>0.219418795825</v>
      </c>
      <c r="G10" s="39">
        <v>113868.01580000002</v>
      </c>
      <c r="H10" s="39">
        <v>5900565.862</v>
      </c>
      <c r="I10" s="42">
        <v>43525</v>
      </c>
      <c r="J10" s="39">
        <v>0</v>
      </c>
    </row>
    <row r="11" spans="1:10" ht="15">
      <c r="A11" s="7" t="s">
        <v>368</v>
      </c>
      <c r="B11" s="8" t="s">
        <v>275</v>
      </c>
      <c r="C11" s="39">
        <v>181.4369238995246</v>
      </c>
      <c r="D11" s="40">
        <v>474.5198262754185</v>
      </c>
      <c r="E11" s="39">
        <v>16166.05169187851</v>
      </c>
      <c r="F11" s="41">
        <v>0.00019040787302112032</v>
      </c>
      <c r="G11" s="39">
        <v>28.797167795422585</v>
      </c>
      <c r="H11" s="39">
        <v>16167.87186709907</v>
      </c>
      <c r="I11" s="42">
        <v>0</v>
      </c>
      <c r="J11" s="39">
        <v>181.4369238995246</v>
      </c>
    </row>
    <row r="12" spans="1:10" ht="15">
      <c r="A12" s="7" t="s">
        <v>369</v>
      </c>
      <c r="B12" s="8" t="s">
        <v>275</v>
      </c>
      <c r="C12" s="39">
        <v>1896.5149881078537</v>
      </c>
      <c r="D12" s="40">
        <v>4798.247113122068</v>
      </c>
      <c r="E12" s="39">
        <v>167169.37567516012</v>
      </c>
      <c r="F12" s="41">
        <v>0.0018966486924145156</v>
      </c>
      <c r="G12" s="39">
        <v>296.59264112380816</v>
      </c>
      <c r="H12" s="39">
        <v>167188.40151352083</v>
      </c>
      <c r="I12" s="42">
        <v>636.375</v>
      </c>
      <c r="J12" s="39">
        <v>1896.5149881078537</v>
      </c>
    </row>
    <row r="13" spans="1:10" ht="15">
      <c r="A13" s="7" t="s">
        <v>370</v>
      </c>
      <c r="B13" s="8" t="s">
        <v>275</v>
      </c>
      <c r="C13" s="39">
        <v>6.015363453119999</v>
      </c>
      <c r="D13" s="40">
        <v>30.645389877991864</v>
      </c>
      <c r="E13" s="39">
        <v>533.6289072897282</v>
      </c>
      <c r="F13" s="41">
        <v>0.00017169174224228605</v>
      </c>
      <c r="G13" s="39">
        <v>1.4717769910049308</v>
      </c>
      <c r="H13" s="39">
        <v>533.7258268256849</v>
      </c>
      <c r="I13" s="42">
        <v>90</v>
      </c>
      <c r="J13" s="39">
        <v>6.015363453119999</v>
      </c>
    </row>
    <row r="14" spans="1:10" ht="15">
      <c r="A14" s="7" t="s">
        <v>371</v>
      </c>
      <c r="B14" s="8" t="s">
        <v>275</v>
      </c>
      <c r="C14" s="39">
        <v>6873.962618564978</v>
      </c>
      <c r="D14" s="40">
        <v>10271.435494099314</v>
      </c>
      <c r="E14" s="39">
        <v>316367.80547384406</v>
      </c>
      <c r="F14" s="41">
        <v>0.006195323785084533</v>
      </c>
      <c r="G14" s="39">
        <v>2788.2827073834646</v>
      </c>
      <c r="H14" s="39">
        <v>316827.5360937736</v>
      </c>
      <c r="I14" s="42">
        <v>10987.230839999998</v>
      </c>
      <c r="J14" s="39">
        <v>6873.962618564978</v>
      </c>
    </row>
    <row r="15" spans="1:10" ht="15">
      <c r="A15" s="7" t="s">
        <v>372</v>
      </c>
      <c r="B15" s="8" t="s">
        <v>275</v>
      </c>
      <c r="C15" s="39">
        <v>3415.1623599999994</v>
      </c>
      <c r="D15" s="40">
        <v>9.717618548913277</v>
      </c>
      <c r="E15" s="39">
        <v>234.05391754127356</v>
      </c>
      <c r="F15" s="41">
        <v>1.3280439414461198E-05</v>
      </c>
      <c r="G15" s="39">
        <v>10.157147075233878</v>
      </c>
      <c r="H15" s="39">
        <v>235.07136271156477</v>
      </c>
      <c r="I15" s="42">
        <v>56.8</v>
      </c>
      <c r="J15" s="39">
        <v>3415.1623599999994</v>
      </c>
    </row>
    <row r="16" spans="1:10" ht="15">
      <c r="A16" s="7" t="s">
        <v>373</v>
      </c>
      <c r="B16" s="8" t="s">
        <v>275</v>
      </c>
      <c r="C16" s="39">
        <v>21574.718947172056</v>
      </c>
      <c r="D16" s="40">
        <v>7637.83781200354</v>
      </c>
      <c r="E16" s="39">
        <v>125136.994446381</v>
      </c>
      <c r="F16" s="41">
        <v>0.004576573933691081</v>
      </c>
      <c r="G16" s="39">
        <v>2164.751852131549</v>
      </c>
      <c r="H16" s="39">
        <v>125205.8609492604</v>
      </c>
      <c r="I16" s="42">
        <v>5895.819999999996</v>
      </c>
      <c r="J16" s="39">
        <v>21574.718947172056</v>
      </c>
    </row>
    <row r="17" spans="1:10" ht="30">
      <c r="A17" s="7" t="s">
        <v>374</v>
      </c>
      <c r="B17" s="8" t="s">
        <v>275</v>
      </c>
      <c r="C17" s="39">
        <v>0</v>
      </c>
      <c r="D17" s="40">
        <v>0</v>
      </c>
      <c r="E17" s="39">
        <v>0</v>
      </c>
      <c r="F17" s="41">
        <v>0</v>
      </c>
      <c r="G17" s="39">
        <v>0</v>
      </c>
      <c r="H17" s="39">
        <v>0</v>
      </c>
      <c r="I17" s="42">
        <v>0</v>
      </c>
      <c r="J17" s="39">
        <v>0</v>
      </c>
    </row>
    <row r="18" spans="1:10" ht="15">
      <c r="A18" s="7" t="s">
        <v>375</v>
      </c>
      <c r="B18" s="8" t="s">
        <v>275</v>
      </c>
      <c r="C18" s="39">
        <v>3963.7243360296516</v>
      </c>
      <c r="D18" s="40">
        <v>2261.421544661099</v>
      </c>
      <c r="E18" s="39">
        <v>3831.811590126585</v>
      </c>
      <c r="F18" s="41">
        <v>0.008760253712012184</v>
      </c>
      <c r="G18" s="39">
        <v>540.981424564012</v>
      </c>
      <c r="H18" s="39">
        <v>46517.49984512281</v>
      </c>
      <c r="I18" s="42">
        <v>6103.459221500002</v>
      </c>
      <c r="J18" s="39">
        <v>3963.7243360296516</v>
      </c>
    </row>
    <row r="19" spans="1:10" ht="15">
      <c r="A19" s="7" t="s">
        <v>376</v>
      </c>
      <c r="B19" s="8" t="s">
        <v>275</v>
      </c>
      <c r="C19" s="39">
        <v>7.503562499999995</v>
      </c>
      <c r="D19" s="40">
        <v>36.226061371738936</v>
      </c>
      <c r="E19" s="39">
        <v>877.3045217999994</v>
      </c>
      <c r="F19" s="41">
        <v>1.288510927108124E-05</v>
      </c>
      <c r="G19" s="39">
        <v>2.280817674029999</v>
      </c>
      <c r="H19" s="39">
        <v>877.4870084399993</v>
      </c>
      <c r="I19" s="42">
        <v>563.1244999999994</v>
      </c>
      <c r="J19" s="39">
        <v>7.503562499999995</v>
      </c>
    </row>
    <row r="20" spans="1:10" ht="15">
      <c r="A20" s="7" t="s">
        <v>377</v>
      </c>
      <c r="B20" s="8" t="s">
        <v>275</v>
      </c>
      <c r="C20" s="39">
        <v>1351.9319039999982</v>
      </c>
      <c r="D20" s="40">
        <v>1806.458132702574</v>
      </c>
      <c r="E20" s="39">
        <v>35781.20943206395</v>
      </c>
      <c r="F20" s="41">
        <v>0.0020497780901375974</v>
      </c>
      <c r="G20" s="39">
        <v>3054.2301863423963</v>
      </c>
      <c r="H20" s="39">
        <v>35854.91911065596</v>
      </c>
      <c r="I20" s="42">
        <v>1515.412800000001</v>
      </c>
      <c r="J20" s="39">
        <v>1351.9319039999982</v>
      </c>
    </row>
    <row r="21" spans="1:10" ht="15">
      <c r="A21" s="7" t="s">
        <v>378</v>
      </c>
      <c r="B21" s="8" t="s">
        <v>379</v>
      </c>
      <c r="C21" s="39">
        <v>121582.26727514183</v>
      </c>
      <c r="D21" s="40">
        <v>15227.8418614915</v>
      </c>
      <c r="E21" s="39">
        <v>259521.7264604121</v>
      </c>
      <c r="F21" s="41">
        <v>0.016471369817326567</v>
      </c>
      <c r="G21" s="39">
        <v>5841.1963198624035</v>
      </c>
      <c r="H21" s="39">
        <v>259798.93402979948</v>
      </c>
      <c r="I21" s="42">
        <v>0</v>
      </c>
      <c r="J21" s="39">
        <v>0</v>
      </c>
    </row>
    <row r="22" spans="1:10" ht="30">
      <c r="A22" s="7" t="s">
        <v>380</v>
      </c>
      <c r="B22" s="8" t="s">
        <v>363</v>
      </c>
      <c r="C22" s="39">
        <v>84400</v>
      </c>
      <c r="D22" s="40">
        <v>436737.378123804</v>
      </c>
      <c r="E22" s="39">
        <v>8021581.800960001</v>
      </c>
      <c r="F22" s="41">
        <v>0.03784963792064</v>
      </c>
      <c r="G22" s="39">
        <v>10380.73033088</v>
      </c>
      <c r="H22" s="39">
        <v>8022048.76928</v>
      </c>
      <c r="I22" s="42">
        <v>72800</v>
      </c>
      <c r="J22" s="39">
        <v>0</v>
      </c>
    </row>
    <row r="23" spans="1:10" ht="15">
      <c r="A23" s="7" t="s">
        <v>381</v>
      </c>
      <c r="B23" s="8" t="s">
        <v>275</v>
      </c>
      <c r="C23" s="39">
        <v>900.5682880000007</v>
      </c>
      <c r="D23" s="40">
        <v>2019.5710150999203</v>
      </c>
      <c r="E23" s="39">
        <v>30489.324295416765</v>
      </c>
      <c r="F23" s="41">
        <v>0.0018091163537684138</v>
      </c>
      <c r="G23" s="39">
        <v>1664.8378866634898</v>
      </c>
      <c r="H23" s="39">
        <v>30778.267452727458</v>
      </c>
      <c r="I23" s="42">
        <v>6351.108092000004</v>
      </c>
      <c r="J23" s="39">
        <v>900.5682880000007</v>
      </c>
    </row>
    <row r="24" spans="1:10" ht="15">
      <c r="A24" s="7" t="s">
        <v>382</v>
      </c>
      <c r="B24" s="8" t="s">
        <v>275</v>
      </c>
      <c r="C24" s="39">
        <v>1938.6863443804039</v>
      </c>
      <c r="D24" s="40">
        <v>412.37559301446476</v>
      </c>
      <c r="E24" s="39">
        <v>2809.8652967347107</v>
      </c>
      <c r="F24" s="41">
        <v>0.00011812980054036018</v>
      </c>
      <c r="G24" s="39">
        <v>43.68058079896178</v>
      </c>
      <c r="H24" s="39">
        <v>2812.517419653823</v>
      </c>
      <c r="I24" s="42">
        <v>0</v>
      </c>
      <c r="J24" s="39">
        <v>1938.6863443804039</v>
      </c>
    </row>
    <row r="25" spans="1:10" ht="15">
      <c r="A25" s="7" t="s">
        <v>383</v>
      </c>
      <c r="B25" s="8" t="s">
        <v>275</v>
      </c>
      <c r="C25" s="39">
        <v>8414.487199244537</v>
      </c>
      <c r="D25" s="40">
        <v>2160.2237832889086</v>
      </c>
      <c r="E25" s="39">
        <v>8134.45306525368</v>
      </c>
      <c r="F25" s="41">
        <v>0.0019983117998766844</v>
      </c>
      <c r="G25" s="39">
        <v>91.16172128238259</v>
      </c>
      <c r="H25" s="39">
        <v>38417.74736896193</v>
      </c>
      <c r="I25" s="42">
        <v>9276.5421271992</v>
      </c>
      <c r="J25" s="39">
        <v>8414.487199244537</v>
      </c>
    </row>
    <row r="26" spans="1:10" ht="15">
      <c r="A26" s="7" t="s">
        <v>384</v>
      </c>
      <c r="B26" s="8" t="s">
        <v>379</v>
      </c>
      <c r="C26" s="39">
        <v>56708.14704997287</v>
      </c>
      <c r="D26" s="40">
        <v>18789.828009571298</v>
      </c>
      <c r="E26" s="39">
        <v>312608.4240973276</v>
      </c>
      <c r="F26" s="41">
        <v>0.0203520322612824</v>
      </c>
      <c r="G26" s="39">
        <v>5868.015585119156</v>
      </c>
      <c r="H26" s="39">
        <v>312875.6328862271</v>
      </c>
      <c r="I26" s="42">
        <v>0</v>
      </c>
      <c r="J26" s="39">
        <v>0</v>
      </c>
    </row>
    <row r="27" spans="1:10" ht="15">
      <c r="A27" s="7" t="s">
        <v>385</v>
      </c>
      <c r="B27" s="8" t="s">
        <v>275</v>
      </c>
      <c r="C27" s="39">
        <v>19287.692790014244</v>
      </c>
      <c r="D27" s="40">
        <v>4958.641693322443</v>
      </c>
      <c r="E27" s="39">
        <v>18645.79837396257</v>
      </c>
      <c r="F27" s="41">
        <v>0.0035470236772532737</v>
      </c>
      <c r="G27" s="39">
        <v>176.7271016309037</v>
      </c>
      <c r="H27" s="39">
        <v>80103.30224081315</v>
      </c>
      <c r="I27" s="42">
        <v>19909.507624053178</v>
      </c>
      <c r="J27" s="39">
        <v>19287.692790014244</v>
      </c>
    </row>
    <row r="28" spans="1:10" ht="15">
      <c r="A28" s="7" t="s">
        <v>386</v>
      </c>
      <c r="B28" s="8" t="s">
        <v>275</v>
      </c>
      <c r="C28" s="39">
        <v>1902.3825416688967</v>
      </c>
      <c r="D28" s="40">
        <v>4223.408949832759</v>
      </c>
      <c r="E28" s="39">
        <v>74971.64800422385</v>
      </c>
      <c r="F28" s="41">
        <v>0.0036010653800678024</v>
      </c>
      <c r="G28" s="39">
        <v>1939.0083517906305</v>
      </c>
      <c r="H28" s="39">
        <v>75642.21502157168</v>
      </c>
      <c r="I28" s="42">
        <v>1865.7473570932532</v>
      </c>
      <c r="J28" s="39">
        <v>1902.3825416688967</v>
      </c>
    </row>
    <row r="29" spans="1:10" ht="15">
      <c r="A29" s="7" t="s">
        <v>387</v>
      </c>
      <c r="B29" s="8" t="s">
        <v>275</v>
      </c>
      <c r="C29" s="39">
        <v>181.4369238995246</v>
      </c>
      <c r="D29" s="40">
        <v>879.9025504957091</v>
      </c>
      <c r="E29" s="39">
        <v>21651.535816810218</v>
      </c>
      <c r="F29" s="41">
        <v>0.00033788254446420486</v>
      </c>
      <c r="G29" s="39">
        <v>79.06991569322686</v>
      </c>
      <c r="H29" s="39">
        <v>21655.948362799456</v>
      </c>
      <c r="I29" s="42">
        <v>0</v>
      </c>
      <c r="J29" s="39">
        <v>181.4369238995246</v>
      </c>
    </row>
    <row r="30" spans="1:10" ht="15">
      <c r="A30" s="7" t="s">
        <v>388</v>
      </c>
      <c r="B30" s="8" t="s">
        <v>275</v>
      </c>
      <c r="C30" s="39">
        <v>410.35207062200993</v>
      </c>
      <c r="D30" s="40">
        <v>861.6710076469643</v>
      </c>
      <c r="E30" s="39">
        <v>28548.981429148826</v>
      </c>
      <c r="F30" s="41">
        <v>0.00039871243413881665</v>
      </c>
      <c r="G30" s="39">
        <v>160.57614084651763</v>
      </c>
      <c r="H30" s="39">
        <v>28586.405537989558</v>
      </c>
      <c r="I30" s="42">
        <v>649.4786155000006</v>
      </c>
      <c r="J30" s="39">
        <v>410.35207062200993</v>
      </c>
    </row>
    <row r="31" spans="1:10" ht="30">
      <c r="A31" s="7" t="s">
        <v>389</v>
      </c>
      <c r="B31" s="8" t="s">
        <v>275</v>
      </c>
      <c r="C31" s="39">
        <v>192.13225885826745</v>
      </c>
      <c r="D31" s="40">
        <v>1387.3757346335328</v>
      </c>
      <c r="E31" s="39">
        <v>27577.65943700783</v>
      </c>
      <c r="F31" s="41">
        <v>0.0029352074744586573</v>
      </c>
      <c r="G31" s="39">
        <v>1622.17147918799</v>
      </c>
      <c r="H31" s="39">
        <v>29443.576993897586</v>
      </c>
      <c r="I31" s="42">
        <v>326.05900000000025</v>
      </c>
      <c r="J31" s="39">
        <v>192.13225885826745</v>
      </c>
    </row>
    <row r="32" spans="1:10" ht="15">
      <c r="A32" s="7" t="s">
        <v>103</v>
      </c>
      <c r="B32" s="8" t="s">
        <v>275</v>
      </c>
      <c r="C32" s="39">
        <v>1.38</v>
      </c>
      <c r="D32" s="40">
        <v>3.7212091698590912</v>
      </c>
      <c r="E32" s="39">
        <v>125.82055055999999</v>
      </c>
      <c r="F32" s="41">
        <v>1.554168558E-06</v>
      </c>
      <c r="G32" s="39">
        <v>0.20283302099999997</v>
      </c>
      <c r="H32" s="39">
        <v>125.82495551999999</v>
      </c>
      <c r="I32" s="42">
        <v>20</v>
      </c>
      <c r="J32" s="39">
        <v>1.38</v>
      </c>
    </row>
    <row r="33" spans="1:10" ht="15">
      <c r="A33" s="7" t="s">
        <v>390</v>
      </c>
      <c r="B33" s="8" t="s">
        <v>275</v>
      </c>
      <c r="C33" s="39">
        <v>510.5464941416465</v>
      </c>
      <c r="D33" s="40">
        <v>1465.9344629244129</v>
      </c>
      <c r="E33" s="39">
        <v>48655.571016333284</v>
      </c>
      <c r="F33" s="41">
        <v>0.000517886621087921</v>
      </c>
      <c r="G33" s="39">
        <v>76.29586386593</v>
      </c>
      <c r="H33" s="39">
        <v>48677.299875123965</v>
      </c>
      <c r="I33" s="42">
        <v>276.00750000000016</v>
      </c>
      <c r="J33" s="39">
        <v>510.5464941416465</v>
      </c>
    </row>
    <row r="34" spans="1:10" ht="15">
      <c r="A34" s="7" t="s">
        <v>391</v>
      </c>
      <c r="B34" s="8" t="s">
        <v>275</v>
      </c>
      <c r="C34" s="39">
        <v>1847.9729999999986</v>
      </c>
      <c r="D34" s="40">
        <v>465.55937966009657</v>
      </c>
      <c r="E34" s="39">
        <v>10535.41234327199</v>
      </c>
      <c r="F34" s="41">
        <v>0.00036966657854834974</v>
      </c>
      <c r="G34" s="39">
        <v>204.1961193715498</v>
      </c>
      <c r="H34" s="39">
        <v>10548.052478591993</v>
      </c>
      <c r="I34" s="42">
        <v>8403.5</v>
      </c>
      <c r="J34" s="39">
        <v>1847.9729999999986</v>
      </c>
    </row>
    <row r="35" spans="1:10" ht="15">
      <c r="A35" s="7" t="s">
        <v>392</v>
      </c>
      <c r="B35" s="8" t="s">
        <v>275</v>
      </c>
      <c r="C35" s="39">
        <v>620.7584999999985</v>
      </c>
      <c r="D35" s="40">
        <v>1474.4176618199667</v>
      </c>
      <c r="E35" s="39">
        <v>27281.88912887994</v>
      </c>
      <c r="F35" s="41">
        <v>0.0041676676608134915</v>
      </c>
      <c r="G35" s="39">
        <v>155.92801723574968</v>
      </c>
      <c r="H35" s="39">
        <v>27308.308610639942</v>
      </c>
      <c r="I35" s="42">
        <v>9888.574000000008</v>
      </c>
      <c r="J35" s="39">
        <v>620.7584999999985</v>
      </c>
    </row>
    <row r="36" spans="1:10" ht="15">
      <c r="A36" s="7" t="s">
        <v>393</v>
      </c>
      <c r="B36" s="8" t="s">
        <v>275</v>
      </c>
      <c r="C36" s="39">
        <v>33.30000000000004</v>
      </c>
      <c r="D36" s="40">
        <v>213.03377392807803</v>
      </c>
      <c r="E36" s="39">
        <v>3466.8416880000045</v>
      </c>
      <c r="F36" s="41">
        <v>0.0003655775232000005</v>
      </c>
      <c r="G36" s="39">
        <v>212.36073669000027</v>
      </c>
      <c r="H36" s="39">
        <v>3792.4038000000046</v>
      </c>
      <c r="I36" s="42">
        <v>915.7500000000009</v>
      </c>
      <c r="J36" s="39">
        <v>33.30000000000004</v>
      </c>
    </row>
    <row r="37" spans="1:10" ht="15">
      <c r="A37" s="7" t="s">
        <v>394</v>
      </c>
      <c r="B37" s="8" t="s">
        <v>275</v>
      </c>
      <c r="C37" s="39">
        <v>1420.509300000001</v>
      </c>
      <c r="D37" s="40">
        <v>947.4707934437736</v>
      </c>
      <c r="E37" s="39">
        <v>21349.05018711362</v>
      </c>
      <c r="F37" s="41">
        <v>0.0014059348745820012</v>
      </c>
      <c r="G37" s="39">
        <v>295.2035663322902</v>
      </c>
      <c r="H37" s="39">
        <v>21518.54535678961</v>
      </c>
      <c r="I37" s="42">
        <v>6574.928760000005</v>
      </c>
      <c r="J37" s="39">
        <v>1420.509300000001</v>
      </c>
    </row>
    <row r="38" spans="1:10" ht="15">
      <c r="A38" s="7" t="s">
        <v>868</v>
      </c>
      <c r="B38" s="8" t="s">
        <v>869</v>
      </c>
      <c r="C38" s="39">
        <v>5310.000000000004</v>
      </c>
      <c r="D38" s="40">
        <v>14860.846959601913</v>
      </c>
      <c r="E38" s="39">
        <v>281772.86341745476</v>
      </c>
      <c r="F38" s="41">
        <v>0.016559515689979102</v>
      </c>
      <c r="G38" s="39">
        <v>8156.187971004279</v>
      </c>
      <c r="H38" s="39">
        <v>290261.27108290925</v>
      </c>
      <c r="I38" s="42">
        <v>17700</v>
      </c>
      <c r="J38" s="39">
        <v>5310.000000000004</v>
      </c>
    </row>
    <row r="39" spans="1:10" ht="15">
      <c r="A39" s="7" t="s">
        <v>41</v>
      </c>
      <c r="B39" s="8" t="s">
        <v>275</v>
      </c>
      <c r="C39" s="39">
        <v>0</v>
      </c>
      <c r="D39" s="40">
        <v>0</v>
      </c>
      <c r="E39" s="39">
        <v>0</v>
      </c>
      <c r="F39" s="41">
        <v>0</v>
      </c>
      <c r="G39" s="39">
        <v>0</v>
      </c>
      <c r="H39" s="39">
        <v>0</v>
      </c>
      <c r="I39" s="42">
        <v>0</v>
      </c>
      <c r="J39" s="39">
        <v>0</v>
      </c>
    </row>
    <row r="40" spans="1:10" ht="15">
      <c r="A40" s="7" t="s">
        <v>42</v>
      </c>
      <c r="B40" s="8" t="s">
        <v>275</v>
      </c>
      <c r="C40" s="39">
        <v>0</v>
      </c>
      <c r="D40" s="40">
        <v>0</v>
      </c>
      <c r="E40" s="39">
        <v>0</v>
      </c>
      <c r="F40" s="41">
        <v>0</v>
      </c>
      <c r="G40" s="39">
        <v>0</v>
      </c>
      <c r="H40" s="39">
        <v>0</v>
      </c>
      <c r="I40" s="42">
        <v>0</v>
      </c>
      <c r="J40" s="39">
        <v>0</v>
      </c>
    </row>
    <row r="41" spans="1:10" ht="15">
      <c r="A41" s="7" t="s">
        <v>397</v>
      </c>
      <c r="B41" s="8" t="s">
        <v>275</v>
      </c>
      <c r="C41" s="39">
        <v>0</v>
      </c>
      <c r="D41" s="40">
        <v>0</v>
      </c>
      <c r="E41" s="39">
        <v>0</v>
      </c>
      <c r="F41" s="41">
        <v>0</v>
      </c>
      <c r="G41" s="39">
        <v>0</v>
      </c>
      <c r="H41" s="39">
        <v>0</v>
      </c>
      <c r="I41" s="42">
        <v>0</v>
      </c>
      <c r="J41" s="39">
        <v>0</v>
      </c>
    </row>
    <row r="42" spans="1:10" ht="15">
      <c r="A42" s="7" t="s">
        <v>45</v>
      </c>
      <c r="B42" s="8" t="s">
        <v>275</v>
      </c>
      <c r="C42" s="39">
        <v>0</v>
      </c>
      <c r="D42" s="40">
        <v>0</v>
      </c>
      <c r="E42" s="39">
        <v>0</v>
      </c>
      <c r="F42" s="41">
        <v>0</v>
      </c>
      <c r="G42" s="39">
        <v>0</v>
      </c>
      <c r="H42" s="39">
        <v>0</v>
      </c>
      <c r="I42" s="42">
        <v>0</v>
      </c>
      <c r="J42" s="39">
        <v>0</v>
      </c>
    </row>
    <row r="43" spans="1:10" ht="15">
      <c r="A43" s="7" t="s">
        <v>756</v>
      </c>
      <c r="B43" s="8" t="s">
        <v>275</v>
      </c>
      <c r="C43" s="8">
        <v>1029.8066625000024</v>
      </c>
      <c r="D43" s="8">
        <v>861.9779271984357</v>
      </c>
      <c r="E43" s="8">
        <v>80054.33937129975</v>
      </c>
      <c r="F43" s="8">
        <v>0.000599622609838635</v>
      </c>
      <c r="G43" s="8">
        <v>53.46204456097627</v>
      </c>
      <c r="H43" s="8">
        <v>152643.99825884937</v>
      </c>
      <c r="I43" s="8">
        <v>1961.5364999999986</v>
      </c>
      <c r="J43" s="8">
        <v>1029.8066625000024</v>
      </c>
    </row>
    <row r="44" spans="1:10" ht="15">
      <c r="A44" s="7" t="s">
        <v>750</v>
      </c>
      <c r="B44" s="8" t="s">
        <v>275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5">
      <c r="A45" s="7" t="s">
        <v>238</v>
      </c>
      <c r="B45" s="8" t="s">
        <v>275</v>
      </c>
      <c r="C45" s="8">
        <v>9024.021755999998</v>
      </c>
      <c r="D45" s="8">
        <v>10224.553436380636</v>
      </c>
      <c r="E45" s="8">
        <v>792057.3710514493</v>
      </c>
      <c r="F45" s="8">
        <v>0.010647650337364416</v>
      </c>
      <c r="G45" s="8">
        <v>1138.552318472876</v>
      </c>
      <c r="H45" s="8">
        <v>1903694.5645845712</v>
      </c>
      <c r="I45" s="8">
        <v>3932.2260000000033</v>
      </c>
      <c r="J45" s="8">
        <v>9024.021755999998</v>
      </c>
    </row>
    <row r="46" spans="1:10" ht="15">
      <c r="A46" s="7" t="s">
        <v>747</v>
      </c>
      <c r="B46" s="8" t="s">
        <v>275</v>
      </c>
      <c r="C46" s="8">
        <v>43.37167499999999</v>
      </c>
      <c r="D46" s="8">
        <v>144.68295093413315</v>
      </c>
      <c r="E46" s="8">
        <v>2176.9735668119993</v>
      </c>
      <c r="F46" s="8">
        <v>9.474047966655E-05</v>
      </c>
      <c r="G46" s="8">
        <v>40.95943351701749</v>
      </c>
      <c r="H46" s="8">
        <v>2199.5198983439996</v>
      </c>
      <c r="I46" s="8">
        <v>0</v>
      </c>
      <c r="J46" s="8">
        <v>43.37167499999999</v>
      </c>
    </row>
    <row r="47" spans="1:10" ht="15">
      <c r="A47" s="7" t="s">
        <v>749</v>
      </c>
      <c r="B47" s="8" t="s">
        <v>275</v>
      </c>
      <c r="C47" s="8">
        <v>2686.286609999999</v>
      </c>
      <c r="D47" s="8">
        <v>24744.685304444716</v>
      </c>
      <c r="E47" s="8">
        <v>334900.4261833438</v>
      </c>
      <c r="F47" s="8">
        <v>0.008584783708792405</v>
      </c>
      <c r="G47" s="8">
        <v>409.27644944039685</v>
      </c>
      <c r="H47" s="8">
        <v>334904.509338991</v>
      </c>
      <c r="I47" s="8">
        <v>46347.250000000015</v>
      </c>
      <c r="J47" s="8">
        <v>2686.286609999999</v>
      </c>
    </row>
    <row r="48" spans="1:10" ht="15">
      <c r="A48" s="7" t="s">
        <v>390</v>
      </c>
      <c r="B48" s="8" t="s">
        <v>275</v>
      </c>
      <c r="C48" s="8">
        <v>1065.9867499999996</v>
      </c>
      <c r="D48" s="8">
        <v>3060.7725873683935</v>
      </c>
      <c r="E48" s="8">
        <v>101589.56062227994</v>
      </c>
      <c r="F48" s="8">
        <v>0.0010813124415047495</v>
      </c>
      <c r="G48" s="8">
        <v>159.30063352529996</v>
      </c>
      <c r="H48" s="8">
        <v>101634.92901835997</v>
      </c>
      <c r="I48" s="8">
        <v>8157.116000000007</v>
      </c>
      <c r="J48" s="8">
        <v>1065.9867499999996</v>
      </c>
    </row>
    <row r="49" spans="1:10" ht="15">
      <c r="A49" s="7" t="s">
        <v>751</v>
      </c>
      <c r="B49" s="8" t="s">
        <v>275</v>
      </c>
      <c r="C49" s="8">
        <v>341.63023550000014</v>
      </c>
      <c r="D49" s="8">
        <v>1560.1900438741568</v>
      </c>
      <c r="E49" s="8">
        <v>53412.967463720655</v>
      </c>
      <c r="F49" s="8">
        <v>0.0008989561810725764</v>
      </c>
      <c r="G49" s="8">
        <v>71.13195814757776</v>
      </c>
      <c r="H49" s="8">
        <v>313085.62249989674</v>
      </c>
      <c r="I49" s="8">
        <v>2788.1975</v>
      </c>
      <c r="J49" s="8">
        <v>341.63023550000014</v>
      </c>
    </row>
    <row r="50" spans="1:10" ht="15">
      <c r="A50" s="7" t="s">
        <v>752</v>
      </c>
      <c r="B50" s="8" t="s">
        <v>275</v>
      </c>
      <c r="C50" s="8">
        <v>100</v>
      </c>
      <c r="D50" s="8">
        <v>238.206123004099</v>
      </c>
      <c r="E50" s="8">
        <v>8597.256800000001</v>
      </c>
      <c r="F50" s="8">
        <v>9.673821000000001E-05</v>
      </c>
      <c r="G50" s="8">
        <v>12.141762</v>
      </c>
      <c r="H50" s="8">
        <v>8598.336000000001</v>
      </c>
      <c r="I50" s="8">
        <v>588</v>
      </c>
      <c r="J50" s="8">
        <v>100</v>
      </c>
    </row>
    <row r="51" spans="1:10" ht="15">
      <c r="A51" s="7" t="s">
        <v>753</v>
      </c>
      <c r="B51" s="8" t="s">
        <v>275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5">
      <c r="A52" s="7" t="s">
        <v>755</v>
      </c>
      <c r="B52" s="8" t="s">
        <v>275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r:id="rId1"/>
  <headerFooter>
    <oddHeader>&amp;L&amp;8Life Cycle Assessment Phase 1 Report&amp;R&amp;8Appendix 11: Results by Process for the Standard Scenario</oddHeader>
    <oddFooter>&amp;L&amp;8Oregon Department of Environmental Quality&amp;R&amp;8 09-LQ-107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5"/>
  <sheetViews>
    <sheetView view="pageLayout" workbookViewId="0" topLeftCell="A1">
      <selection activeCell="C39" sqref="C39"/>
    </sheetView>
  </sheetViews>
  <sheetFormatPr defaultColWidth="9.140625" defaultRowHeight="15"/>
  <cols>
    <col min="1" max="1" width="19.00390625" style="0" customWidth="1"/>
    <col min="2" max="2" width="13.140625" style="0" customWidth="1"/>
    <col min="3" max="3" width="17.00390625" style="0" customWidth="1"/>
    <col min="4" max="4" width="19.00390625" style="0" customWidth="1"/>
    <col min="5" max="5" width="13.8515625" style="0" customWidth="1"/>
  </cols>
  <sheetData>
    <row r="1" spans="1:5" ht="24" customHeight="1">
      <c r="A1" s="1" t="s">
        <v>0</v>
      </c>
      <c r="B1" s="1" t="s">
        <v>1</v>
      </c>
      <c r="C1" s="1" t="s">
        <v>2</v>
      </c>
      <c r="D1" s="1" t="s">
        <v>416</v>
      </c>
      <c r="E1" s="1" t="s">
        <v>417</v>
      </c>
    </row>
    <row r="2" spans="1:5" ht="15">
      <c r="A2" s="2" t="s">
        <v>92</v>
      </c>
      <c r="B2" s="2" t="s">
        <v>150</v>
      </c>
      <c r="C2" s="16">
        <v>0.52</v>
      </c>
      <c r="D2" s="16" t="s">
        <v>8</v>
      </c>
      <c r="E2" s="16">
        <v>0.516192516</v>
      </c>
    </row>
    <row r="3" spans="1:5" ht="15">
      <c r="A3" s="2" t="s">
        <v>92</v>
      </c>
      <c r="B3" s="2" t="s">
        <v>205</v>
      </c>
      <c r="C3" s="16">
        <v>0.3</v>
      </c>
      <c r="D3" s="16" t="s">
        <v>8</v>
      </c>
      <c r="E3" s="16">
        <v>0.221225364</v>
      </c>
    </row>
    <row r="4" spans="1:5" ht="15">
      <c r="A4" s="2" t="s">
        <v>92</v>
      </c>
      <c r="B4" s="2" t="s">
        <v>147</v>
      </c>
      <c r="C4" s="16">
        <v>0.58</v>
      </c>
      <c r="D4" s="16" t="s">
        <v>8</v>
      </c>
      <c r="E4" s="16">
        <v>0.811159668</v>
      </c>
    </row>
    <row r="5" spans="1:5" ht="15">
      <c r="A5" s="2" t="s">
        <v>92</v>
      </c>
      <c r="B5" s="2" t="s">
        <v>127</v>
      </c>
      <c r="C5" s="16">
        <v>2.78</v>
      </c>
      <c r="D5" s="16" t="s">
        <v>8</v>
      </c>
      <c r="E5" s="16">
        <v>1.8927058920000002</v>
      </c>
    </row>
    <row r="6" spans="1:5" ht="15">
      <c r="A6" s="2" t="s">
        <v>92</v>
      </c>
      <c r="B6" s="2" t="s">
        <v>131</v>
      </c>
      <c r="C6" s="16">
        <v>5.5</v>
      </c>
      <c r="D6" s="16" t="s">
        <v>8</v>
      </c>
      <c r="E6" s="16">
        <v>3.183187182</v>
      </c>
    </row>
    <row r="7" spans="1:5" ht="15">
      <c r="A7" s="2" t="s">
        <v>92</v>
      </c>
      <c r="B7" s="2" t="s">
        <v>207</v>
      </c>
      <c r="C7" s="16">
        <v>0.84</v>
      </c>
      <c r="D7" s="16" t="s">
        <v>8</v>
      </c>
      <c r="E7" s="16">
        <v>1.069255926</v>
      </c>
    </row>
    <row r="8" spans="1:5" ht="15">
      <c r="A8" s="2" t="s">
        <v>92</v>
      </c>
      <c r="B8" s="2" t="s">
        <v>119</v>
      </c>
      <c r="C8" s="16">
        <v>3.74</v>
      </c>
      <c r="D8" s="16" t="s">
        <v>8</v>
      </c>
      <c r="E8" s="16">
        <v>2.58096258</v>
      </c>
    </row>
    <row r="9" spans="1:5" ht="15">
      <c r="A9" s="2" t="s">
        <v>92</v>
      </c>
      <c r="B9" s="2" t="s">
        <v>418</v>
      </c>
      <c r="C9" s="16">
        <v>4.95</v>
      </c>
      <c r="D9" s="16" t="s">
        <v>8</v>
      </c>
      <c r="E9" s="16">
        <v>4.559700558</v>
      </c>
    </row>
    <row r="10" spans="1:5" ht="15">
      <c r="A10" s="2" t="s">
        <v>92</v>
      </c>
      <c r="B10" s="2" t="s">
        <v>125</v>
      </c>
      <c r="C10" s="16">
        <v>1.41</v>
      </c>
      <c r="D10" s="16" t="s">
        <v>8</v>
      </c>
      <c r="E10" s="16">
        <v>1.204449204</v>
      </c>
    </row>
    <row r="11" spans="1:5" ht="15">
      <c r="A11" s="2" t="s">
        <v>92</v>
      </c>
      <c r="B11" s="2" t="s">
        <v>419</v>
      </c>
      <c r="C11" s="16">
        <v>0.4</v>
      </c>
      <c r="D11" s="16" t="s">
        <v>8</v>
      </c>
      <c r="E11" s="16">
        <v>1.6591902300000003</v>
      </c>
    </row>
    <row r="12" spans="1:5" ht="15">
      <c r="A12" s="2" t="s">
        <v>92</v>
      </c>
      <c r="B12" s="2" t="s">
        <v>109</v>
      </c>
      <c r="C12" s="16">
        <v>1.19</v>
      </c>
      <c r="D12" s="16" t="s">
        <v>8</v>
      </c>
      <c r="E12" s="16">
        <v>1.364223078</v>
      </c>
    </row>
    <row r="13" spans="1:5" ht="15">
      <c r="A13" s="2" t="s">
        <v>92</v>
      </c>
      <c r="B13" s="2" t="s">
        <v>200</v>
      </c>
      <c r="C13" s="16">
        <v>0.12</v>
      </c>
      <c r="D13" s="16" t="s">
        <v>8</v>
      </c>
      <c r="E13" s="16">
        <v>0.110612682</v>
      </c>
    </row>
    <row r="14" spans="1:5" ht="15">
      <c r="A14" s="2" t="s">
        <v>92</v>
      </c>
      <c r="B14" s="2" t="s">
        <v>420</v>
      </c>
      <c r="C14" s="16">
        <v>0.98</v>
      </c>
      <c r="D14" s="16" t="s">
        <v>8</v>
      </c>
      <c r="E14" s="16">
        <v>0.1567012995</v>
      </c>
    </row>
    <row r="15" spans="1:5" ht="15">
      <c r="A15" s="2" t="s">
        <v>92</v>
      </c>
      <c r="B15" s="2" t="s">
        <v>198</v>
      </c>
      <c r="C15" s="16">
        <v>1.41</v>
      </c>
      <c r="D15" s="16" t="s">
        <v>8</v>
      </c>
      <c r="E15" s="16">
        <v>0.36563636550000006</v>
      </c>
    </row>
    <row r="16" spans="1:5" ht="15">
      <c r="A16" s="2" t="s">
        <v>92</v>
      </c>
      <c r="B16" s="2" t="s">
        <v>202</v>
      </c>
      <c r="C16" s="16">
        <v>1.84</v>
      </c>
      <c r="D16" s="16" t="s">
        <v>8</v>
      </c>
      <c r="E16" s="16">
        <v>0.5745714315000001</v>
      </c>
    </row>
    <row r="17" spans="1:5" ht="15">
      <c r="A17" s="2" t="s">
        <v>92</v>
      </c>
      <c r="B17" s="2" t="s">
        <v>203</v>
      </c>
      <c r="C17" s="16">
        <v>2.27</v>
      </c>
      <c r="D17" s="16" t="s">
        <v>8</v>
      </c>
      <c r="E17" s="16">
        <v>0.7573896142500001</v>
      </c>
    </row>
    <row r="18" spans="1:5" ht="15">
      <c r="A18" s="2" t="s">
        <v>92</v>
      </c>
      <c r="B18" s="2" t="s">
        <v>218</v>
      </c>
      <c r="C18" s="16">
        <v>5.47</v>
      </c>
      <c r="D18" s="16" t="s">
        <v>8</v>
      </c>
      <c r="E18" s="16">
        <v>3.8714438700000002</v>
      </c>
    </row>
    <row r="19" spans="1:5" ht="15">
      <c r="A19" s="2" t="s">
        <v>83</v>
      </c>
      <c r="B19" s="2" t="s">
        <v>133</v>
      </c>
      <c r="C19" s="16">
        <v>50</v>
      </c>
      <c r="D19" s="16" t="s">
        <v>8</v>
      </c>
      <c r="E19" s="16">
        <v>50</v>
      </c>
    </row>
    <row r="20" spans="1:5" ht="15">
      <c r="A20" s="2" t="s">
        <v>421</v>
      </c>
      <c r="B20" s="2" t="s">
        <v>422</v>
      </c>
      <c r="C20" s="16">
        <v>277.36</v>
      </c>
      <c r="D20" s="16"/>
      <c r="E20" s="16">
        <v>50</v>
      </c>
    </row>
    <row r="21" spans="1:5" ht="15">
      <c r="A21" s="2" t="s">
        <v>423</v>
      </c>
      <c r="B21" s="2" t="s">
        <v>79</v>
      </c>
      <c r="C21" s="16">
        <v>0.05</v>
      </c>
      <c r="D21" s="16" t="s">
        <v>8</v>
      </c>
      <c r="E21" s="16">
        <v>0.14249399999999998</v>
      </c>
    </row>
    <row r="22" spans="1:5" ht="15">
      <c r="A22" s="2" t="s">
        <v>136</v>
      </c>
      <c r="B22" s="2" t="s">
        <v>135</v>
      </c>
      <c r="C22" s="16">
        <v>0.082</v>
      </c>
      <c r="D22" s="16" t="s">
        <v>9</v>
      </c>
      <c r="E22" s="16">
        <v>0.01478676</v>
      </c>
    </row>
    <row r="23" spans="1:5" ht="15">
      <c r="A23" s="2" t="s">
        <v>424</v>
      </c>
      <c r="B23" s="2" t="s">
        <v>261</v>
      </c>
      <c r="C23" s="16">
        <v>6.89</v>
      </c>
      <c r="D23" s="16" t="s">
        <v>9</v>
      </c>
      <c r="E23" s="16">
        <v>3.785412</v>
      </c>
    </row>
    <row r="24" spans="1:5" ht="15">
      <c r="A24" s="2" t="s">
        <v>117</v>
      </c>
      <c r="B24" s="2" t="s">
        <v>129</v>
      </c>
      <c r="C24" s="16">
        <v>22.56</v>
      </c>
      <c r="D24" s="16" t="s">
        <v>8</v>
      </c>
      <c r="E24" s="16">
        <v>18.877897728</v>
      </c>
    </row>
    <row r="25" spans="1:5" ht="15">
      <c r="A25" s="2" t="s">
        <v>117</v>
      </c>
      <c r="B25" s="2" t="s">
        <v>116</v>
      </c>
      <c r="C25" s="16">
        <v>34.08</v>
      </c>
      <c r="D25" s="16" t="s">
        <v>8</v>
      </c>
      <c r="E25" s="16">
        <v>28.316846592000005</v>
      </c>
    </row>
    <row r="26" spans="1:5" ht="15">
      <c r="A26" s="2" t="s">
        <v>117</v>
      </c>
      <c r="B26" s="2" t="s">
        <v>123</v>
      </c>
      <c r="C26" s="16">
        <v>73.92</v>
      </c>
      <c r="D26" s="16" t="s">
        <v>8</v>
      </c>
      <c r="E26" s="16">
        <v>42.475269888</v>
      </c>
    </row>
    <row r="27" spans="1:5" ht="24.75">
      <c r="A27" s="2" t="s">
        <v>425</v>
      </c>
      <c r="B27" s="2" t="s">
        <v>209</v>
      </c>
      <c r="C27" s="16">
        <v>1</v>
      </c>
      <c r="D27" s="16" t="s">
        <v>8</v>
      </c>
      <c r="E27" s="16">
        <v>0.069612247872</v>
      </c>
    </row>
    <row r="28" spans="1:5" ht="15">
      <c r="A28" s="2" t="s">
        <v>426</v>
      </c>
      <c r="B28" s="2" t="s">
        <v>82</v>
      </c>
      <c r="C28" s="16">
        <v>0.33</v>
      </c>
      <c r="D28" s="16" t="s">
        <v>8</v>
      </c>
      <c r="E28" s="16">
        <v>2.4594268956525</v>
      </c>
    </row>
    <row r="29" spans="1:5" ht="15">
      <c r="A29" s="2" t="s">
        <v>427</v>
      </c>
      <c r="B29" s="2" t="s">
        <v>91</v>
      </c>
      <c r="C29" s="16">
        <v>1.92</v>
      </c>
      <c r="D29" s="16" t="s">
        <v>8</v>
      </c>
      <c r="E29" s="16">
        <v>1.3779198430406694</v>
      </c>
    </row>
    <row r="30" spans="1:5" ht="15">
      <c r="A30" s="2" t="s">
        <v>100</v>
      </c>
      <c r="B30" s="2" t="s">
        <v>95</v>
      </c>
      <c r="C30" s="16">
        <v>14.2</v>
      </c>
      <c r="D30" s="16" t="s">
        <v>8</v>
      </c>
      <c r="E30" s="16">
        <v>742.4265999999999</v>
      </c>
    </row>
    <row r="31" spans="1:5" ht="15">
      <c r="A31" s="2" t="s">
        <v>428</v>
      </c>
      <c r="B31" s="2" t="s">
        <v>429</v>
      </c>
      <c r="C31" s="16">
        <v>13.12</v>
      </c>
      <c r="D31" s="16" t="s">
        <v>8</v>
      </c>
      <c r="E31" s="16">
        <v>4.4097589224</v>
      </c>
    </row>
    <row r="32" spans="1:5" ht="15">
      <c r="A32" s="2" t="s">
        <v>430</v>
      </c>
      <c r="B32" s="2" t="s">
        <v>258</v>
      </c>
      <c r="C32" s="16">
        <v>0</v>
      </c>
      <c r="D32" s="16" t="s">
        <v>8</v>
      </c>
      <c r="E32" s="16">
        <v>17.034354</v>
      </c>
    </row>
    <row r="33" spans="1:5" ht="15">
      <c r="A33" s="2" t="s">
        <v>431</v>
      </c>
      <c r="B33" s="2" t="s">
        <v>111</v>
      </c>
      <c r="C33" s="16">
        <v>2.475</v>
      </c>
      <c r="D33" s="16" t="s">
        <v>8</v>
      </c>
      <c r="E33" s="16">
        <v>2.6</v>
      </c>
    </row>
    <row r="34" spans="1:5" ht="15">
      <c r="A34" s="2" t="s">
        <v>432</v>
      </c>
      <c r="B34" s="2" t="s">
        <v>178</v>
      </c>
      <c r="C34" s="16">
        <v>1.19</v>
      </c>
      <c r="D34" s="16" t="s">
        <v>8</v>
      </c>
      <c r="E34" s="16">
        <v>2.6</v>
      </c>
    </row>
    <row r="35" spans="1:5" ht="15">
      <c r="A35" s="2" t="s">
        <v>117</v>
      </c>
      <c r="B35" s="2" t="s">
        <v>181</v>
      </c>
      <c r="C35" s="16">
        <v>35.52</v>
      </c>
      <c r="D35" s="16" t="s">
        <v>8</v>
      </c>
      <c r="E35" s="16">
        <v>28.316846592000005</v>
      </c>
    </row>
    <row r="36" spans="1:5" ht="24.75">
      <c r="A36" s="2" t="s">
        <v>433</v>
      </c>
      <c r="B36" s="2" t="s">
        <v>85</v>
      </c>
      <c r="C36" s="16">
        <v>0.5</v>
      </c>
      <c r="D36" s="16"/>
      <c r="E36" s="16">
        <v>0.05</v>
      </c>
    </row>
    <row r="37" spans="1:5" ht="15">
      <c r="A37" s="2" t="s">
        <v>57</v>
      </c>
      <c r="B37" s="2" t="s">
        <v>316</v>
      </c>
      <c r="C37" s="16">
        <v>49.5</v>
      </c>
      <c r="D37" s="16" t="s">
        <v>8</v>
      </c>
      <c r="E37" s="16">
        <v>44.16</v>
      </c>
    </row>
    <row r="38" spans="1:5" ht="15">
      <c r="A38" s="2" t="s">
        <v>32</v>
      </c>
      <c r="B38" s="2" t="s">
        <v>314</v>
      </c>
      <c r="C38" s="16">
        <v>239</v>
      </c>
      <c r="D38" s="16" t="s">
        <v>8</v>
      </c>
      <c r="E38" s="16">
        <v>62.08</v>
      </c>
    </row>
    <row r="39" spans="1:5" ht="15">
      <c r="A39" s="2" t="s">
        <v>434</v>
      </c>
      <c r="B39" s="2" t="s">
        <v>435</v>
      </c>
      <c r="C39" s="16">
        <v>1.04</v>
      </c>
      <c r="D39" s="16" t="s">
        <v>8</v>
      </c>
      <c r="E39" s="16">
        <v>0.021569144776084927</v>
      </c>
    </row>
    <row r="40" spans="1:5" ht="24.75">
      <c r="A40" s="2" t="s">
        <v>436</v>
      </c>
      <c r="B40" s="2" t="s">
        <v>437</v>
      </c>
      <c r="C40" s="16">
        <v>0.83</v>
      </c>
      <c r="D40" s="16" t="s">
        <v>8</v>
      </c>
      <c r="E40" s="16">
        <v>0.18290036670791923</v>
      </c>
    </row>
    <row r="41" spans="1:5" ht="24.75">
      <c r="A41" s="2" t="s">
        <v>436</v>
      </c>
      <c r="B41" s="2" t="s">
        <v>438</v>
      </c>
      <c r="C41" s="16">
        <v>0.56</v>
      </c>
      <c r="D41" s="16" t="s">
        <v>8</v>
      </c>
      <c r="E41" s="16">
        <v>0.1280302566955435</v>
      </c>
    </row>
    <row r="42" spans="1:5" ht="24.75">
      <c r="A42" s="2" t="s">
        <v>436</v>
      </c>
      <c r="B42" s="2" t="s">
        <v>439</v>
      </c>
      <c r="C42" s="16">
        <v>0.44</v>
      </c>
      <c r="D42" s="16" t="s">
        <v>8</v>
      </c>
      <c r="E42" s="16">
        <v>0.09145018335395962</v>
      </c>
    </row>
    <row r="43" spans="1:5" ht="15">
      <c r="A43" s="2" t="s">
        <v>440</v>
      </c>
      <c r="B43" s="2" t="s">
        <v>106</v>
      </c>
      <c r="C43" s="16">
        <v>9</v>
      </c>
      <c r="D43" s="16"/>
      <c r="E43" s="16">
        <v>0.5230750828799999</v>
      </c>
    </row>
    <row r="44" spans="1:5" ht="24.75">
      <c r="A44" s="2" t="s">
        <v>92</v>
      </c>
      <c r="B44" s="2" t="s">
        <v>441</v>
      </c>
      <c r="C44" s="16">
        <v>0.84</v>
      </c>
      <c r="D44" s="16" t="s">
        <v>442</v>
      </c>
      <c r="E44" s="16">
        <v>0.8295951150000002</v>
      </c>
    </row>
    <row r="45" spans="1:5" ht="24.75">
      <c r="A45" s="2" t="s">
        <v>443</v>
      </c>
      <c r="B45" s="2" t="s">
        <v>444</v>
      </c>
      <c r="C45" s="16">
        <v>0</v>
      </c>
      <c r="D45" s="16"/>
      <c r="E45" s="16">
        <v>1.179868608</v>
      </c>
    </row>
    <row r="46" spans="1:5" ht="24.75">
      <c r="A46" s="2" t="s">
        <v>445</v>
      </c>
      <c r="B46" s="2" t="s">
        <v>252</v>
      </c>
      <c r="C46" s="16">
        <v>17.28</v>
      </c>
      <c r="D46" s="16" t="s">
        <v>8</v>
      </c>
      <c r="E46" s="16">
        <v>46.609529490432</v>
      </c>
    </row>
    <row r="47" spans="1:5" ht="24.75">
      <c r="A47" s="2" t="s">
        <v>445</v>
      </c>
      <c r="B47" s="2" t="s">
        <v>166</v>
      </c>
      <c r="C47" s="16">
        <v>20.64</v>
      </c>
      <c r="D47" s="16" t="s">
        <v>8</v>
      </c>
      <c r="E47" s="16">
        <v>58.26191186304001</v>
      </c>
    </row>
    <row r="48" spans="1:5" ht="15">
      <c r="A48" s="2" t="s">
        <v>446</v>
      </c>
      <c r="B48" s="2" t="s">
        <v>256</v>
      </c>
      <c r="C48" s="16">
        <v>0</v>
      </c>
      <c r="D48" s="16" t="s">
        <v>8</v>
      </c>
      <c r="E48" s="16">
        <v>0.25</v>
      </c>
    </row>
    <row r="49" spans="1:5" ht="24.75">
      <c r="A49" s="2" t="s">
        <v>447</v>
      </c>
      <c r="B49" s="2" t="s">
        <v>267</v>
      </c>
      <c r="C49" s="16">
        <v>4.24</v>
      </c>
      <c r="D49" s="16" t="s">
        <v>448</v>
      </c>
      <c r="E49" s="16">
        <v>0.5</v>
      </c>
    </row>
    <row r="50" spans="1:5" ht="15">
      <c r="A50" s="2" t="s">
        <v>35</v>
      </c>
      <c r="B50" s="2" t="s">
        <v>268</v>
      </c>
      <c r="C50" s="16">
        <v>3.36</v>
      </c>
      <c r="D50" s="16" t="s">
        <v>8</v>
      </c>
      <c r="E50" s="16">
        <v>0.5</v>
      </c>
    </row>
    <row r="51" spans="1:5" ht="15">
      <c r="A51" s="2" t="s">
        <v>449</v>
      </c>
      <c r="B51" s="2" t="s">
        <v>305</v>
      </c>
      <c r="C51" s="16">
        <v>0.38</v>
      </c>
      <c r="D51" s="16" t="s">
        <v>8</v>
      </c>
      <c r="E51" s="16">
        <v>0.21325459317585302</v>
      </c>
    </row>
    <row r="52" spans="1:5" ht="15">
      <c r="A52" s="2" t="s">
        <v>450</v>
      </c>
      <c r="B52" s="2" t="s">
        <v>308</v>
      </c>
      <c r="C52" s="16">
        <v>3.94</v>
      </c>
      <c r="D52" s="16" t="s">
        <v>8</v>
      </c>
      <c r="E52" s="16">
        <v>0.05</v>
      </c>
    </row>
    <row r="53" spans="1:5" ht="15">
      <c r="A53" s="2" t="s">
        <v>451</v>
      </c>
      <c r="B53" s="2" t="s">
        <v>311</v>
      </c>
      <c r="C53" s="16">
        <v>3.66</v>
      </c>
      <c r="D53" s="16" t="s">
        <v>8</v>
      </c>
      <c r="E53" s="16">
        <v>0.05</v>
      </c>
    </row>
    <row r="54" spans="1:5" ht="15">
      <c r="A54" s="2" t="s">
        <v>33</v>
      </c>
      <c r="B54" s="2" t="s">
        <v>317</v>
      </c>
      <c r="C54" s="16">
        <v>4.86</v>
      </c>
      <c r="D54" s="16" t="s">
        <v>8</v>
      </c>
      <c r="E54" s="16">
        <v>1</v>
      </c>
    </row>
    <row r="55" spans="1:5" ht="15">
      <c r="A55" s="2" t="s">
        <v>452</v>
      </c>
      <c r="B55" s="2" t="s">
        <v>320</v>
      </c>
      <c r="C55" s="16">
        <v>1301.66</v>
      </c>
      <c r="D55" s="16" t="s">
        <v>8</v>
      </c>
      <c r="E55" s="16">
        <v>100</v>
      </c>
    </row>
    <row r="56" spans="1:5" ht="15">
      <c r="A56" s="2" t="s">
        <v>453</v>
      </c>
      <c r="B56" s="2" t="s">
        <v>454</v>
      </c>
      <c r="C56" s="16">
        <v>25</v>
      </c>
      <c r="D56" s="16"/>
      <c r="E56" s="16">
        <v>500</v>
      </c>
    </row>
    <row r="57" spans="1:5" ht="24.75">
      <c r="A57" s="2" t="s">
        <v>455</v>
      </c>
      <c r="B57" s="2" t="s">
        <v>264</v>
      </c>
      <c r="C57" s="16">
        <v>0</v>
      </c>
      <c r="D57" s="16"/>
      <c r="E57" s="16">
        <v>18.877897728</v>
      </c>
    </row>
    <row r="58" spans="1:5" ht="24.75">
      <c r="A58" s="2" t="s">
        <v>455</v>
      </c>
      <c r="B58" s="2" t="s">
        <v>265</v>
      </c>
      <c r="C58" s="16">
        <v>0</v>
      </c>
      <c r="D58" s="16"/>
      <c r="E58" s="16">
        <v>9.438948864</v>
      </c>
    </row>
    <row r="59" spans="1:5" ht="15">
      <c r="A59" s="2" t="s">
        <v>456</v>
      </c>
      <c r="B59" s="2" t="s">
        <v>457</v>
      </c>
      <c r="C59" s="16">
        <v>0.1</v>
      </c>
      <c r="D59" s="16"/>
      <c r="E59" s="16">
        <v>1</v>
      </c>
    </row>
    <row r="60" spans="1:5" ht="15">
      <c r="A60" s="2" t="s">
        <v>456</v>
      </c>
      <c r="B60" s="2" t="s">
        <v>458</v>
      </c>
      <c r="C60" s="16">
        <v>29.3</v>
      </c>
      <c r="D60" s="16"/>
      <c r="E60" s="16">
        <v>1</v>
      </c>
    </row>
    <row r="61" spans="1:5" ht="15">
      <c r="A61" s="2" t="s">
        <v>456</v>
      </c>
      <c r="B61" s="2" t="s">
        <v>459</v>
      </c>
      <c r="C61" s="16">
        <v>29.3</v>
      </c>
      <c r="D61" s="16"/>
      <c r="E61" s="16">
        <v>1</v>
      </c>
    </row>
    <row r="62" spans="1:5" ht="15">
      <c r="A62" s="2" t="s">
        <v>456</v>
      </c>
      <c r="B62" s="2" t="s">
        <v>460</v>
      </c>
      <c r="C62" s="16">
        <v>0.027800000000000005</v>
      </c>
      <c r="D62" s="16"/>
      <c r="E62" s="16">
        <v>1</v>
      </c>
    </row>
    <row r="63" spans="1:5" ht="15">
      <c r="A63" s="2" t="s">
        <v>456</v>
      </c>
      <c r="B63" s="2" t="s">
        <v>461</v>
      </c>
      <c r="C63" s="16">
        <v>0.027800000000000005</v>
      </c>
      <c r="D63" s="16"/>
      <c r="E63" s="16">
        <v>1</v>
      </c>
    </row>
    <row r="64" spans="1:5" ht="15">
      <c r="A64" s="2" t="s">
        <v>46</v>
      </c>
      <c r="B64" s="2" t="s">
        <v>329</v>
      </c>
      <c r="C64" s="16">
        <v>500</v>
      </c>
      <c r="D64" s="16"/>
      <c r="E64" s="16">
        <v>150</v>
      </c>
    </row>
    <row r="65" spans="1:5" ht="15">
      <c r="A65" s="2" t="s">
        <v>34</v>
      </c>
      <c r="B65" s="2" t="s">
        <v>322</v>
      </c>
      <c r="C65" s="16">
        <v>0</v>
      </c>
      <c r="D65" s="16"/>
      <c r="E65" s="16">
        <v>1</v>
      </c>
    </row>
    <row r="66" spans="1:5" ht="15">
      <c r="A66" s="2" t="s">
        <v>34</v>
      </c>
      <c r="B66" s="2" t="s">
        <v>324</v>
      </c>
      <c r="C66" s="16">
        <v>0</v>
      </c>
      <c r="D66" s="16"/>
      <c r="E66" s="16">
        <v>1</v>
      </c>
    </row>
    <row r="67" spans="1:5" ht="15">
      <c r="A67" s="2" t="s">
        <v>34</v>
      </c>
      <c r="B67" s="2" t="s">
        <v>326</v>
      </c>
      <c r="C67" s="16">
        <v>0</v>
      </c>
      <c r="D67" s="16"/>
      <c r="E67" s="16">
        <v>1</v>
      </c>
    </row>
    <row r="68" spans="1:5" ht="15">
      <c r="A68" s="2" t="s">
        <v>41</v>
      </c>
      <c r="B68" s="2" t="s">
        <v>334</v>
      </c>
      <c r="C68" s="16">
        <v>4.5</v>
      </c>
      <c r="D68" s="16" t="s">
        <v>8</v>
      </c>
      <c r="E68" s="16">
        <v>1.2535113123203323</v>
      </c>
    </row>
    <row r="69" spans="1:5" ht="24.75">
      <c r="A69" s="2" t="s">
        <v>42</v>
      </c>
      <c r="B69" s="2" t="s">
        <v>337</v>
      </c>
      <c r="C69" s="16">
        <v>3.36</v>
      </c>
      <c r="D69" s="16" t="s">
        <v>462</v>
      </c>
      <c r="E69" s="16">
        <v>34.15031304910794</v>
      </c>
    </row>
    <row r="70" spans="1:5" ht="15">
      <c r="A70" s="2" t="s">
        <v>340</v>
      </c>
      <c r="B70" s="2" t="s">
        <v>339</v>
      </c>
      <c r="C70" s="16">
        <v>0</v>
      </c>
      <c r="D70" s="16"/>
      <c r="E70" s="16">
        <v>5.622655416543322</v>
      </c>
    </row>
    <row r="71" spans="1:5" ht="15">
      <c r="A71" s="2" t="s">
        <v>463</v>
      </c>
      <c r="B71" s="2" t="s">
        <v>342</v>
      </c>
      <c r="C71" s="16">
        <v>0</v>
      </c>
      <c r="D71" s="16"/>
      <c r="E71" s="16">
        <v>2</v>
      </c>
    </row>
    <row r="72" spans="1:5" ht="24.75">
      <c r="A72" s="2" t="s">
        <v>45</v>
      </c>
      <c r="B72" s="2" t="s">
        <v>343</v>
      </c>
      <c r="C72" s="16">
        <v>5</v>
      </c>
      <c r="D72" s="16"/>
      <c r="E72" s="16">
        <v>0.1</v>
      </c>
    </row>
    <row r="73" spans="1:5" ht="15">
      <c r="A73" s="2" t="s">
        <v>38</v>
      </c>
      <c r="B73" s="2" t="s">
        <v>346</v>
      </c>
      <c r="C73" s="16">
        <v>0.892872280449991</v>
      </c>
      <c r="D73" s="16" t="s">
        <v>8</v>
      </c>
      <c r="E73" s="16">
        <v>0.5</v>
      </c>
    </row>
    <row r="74" spans="1:5" ht="15">
      <c r="A74" s="2" t="s">
        <v>464</v>
      </c>
      <c r="B74" s="2" t="s">
        <v>465</v>
      </c>
      <c r="C74" s="16">
        <v>0</v>
      </c>
      <c r="D74" s="16"/>
      <c r="E74" s="16">
        <v>0.001</v>
      </c>
    </row>
    <row r="75" spans="1:5" ht="15">
      <c r="A75" s="2" t="s">
        <v>466</v>
      </c>
      <c r="B75" s="2" t="s">
        <v>467</v>
      </c>
      <c r="C75" s="16">
        <v>0</v>
      </c>
      <c r="D75" s="16"/>
      <c r="E75" s="16">
        <v>1</v>
      </c>
    </row>
    <row r="76" spans="1:5" ht="15">
      <c r="A76" s="2" t="s">
        <v>33</v>
      </c>
      <c r="B76" s="2" t="s">
        <v>317</v>
      </c>
      <c r="C76" s="16">
        <v>4.86</v>
      </c>
      <c r="D76" s="16" t="s">
        <v>8</v>
      </c>
      <c r="E76" s="16">
        <v>3.042881140032</v>
      </c>
    </row>
    <row r="77" spans="1:5" ht="24.75">
      <c r="A77" s="2" t="s">
        <v>468</v>
      </c>
      <c r="B77" s="2" t="s">
        <v>102</v>
      </c>
      <c r="C77" s="16">
        <v>5</v>
      </c>
      <c r="D77" s="16" t="s">
        <v>10</v>
      </c>
      <c r="E77" s="16">
        <v>0.3</v>
      </c>
    </row>
    <row r="78" spans="1:5" ht="15">
      <c r="A78" s="2" t="s">
        <v>92</v>
      </c>
      <c r="B78" s="2" t="s">
        <v>220</v>
      </c>
      <c r="C78" s="16">
        <v>9.15</v>
      </c>
      <c r="D78" s="16" t="s">
        <v>8</v>
      </c>
      <c r="E78" s="16">
        <v>6.218890788</v>
      </c>
    </row>
    <row r="79" spans="1:5" ht="15">
      <c r="A79" s="2" t="s">
        <v>92</v>
      </c>
      <c r="B79" s="2" t="s">
        <v>143</v>
      </c>
      <c r="C79" s="16">
        <v>4.35</v>
      </c>
      <c r="D79" s="16" t="s">
        <v>8</v>
      </c>
      <c r="E79" s="16">
        <v>2.9742521159999993</v>
      </c>
    </row>
    <row r="80" spans="1:5" ht="15">
      <c r="A80" s="2">
        <v>0</v>
      </c>
      <c r="B80" s="2">
        <v>0</v>
      </c>
      <c r="C80" s="16">
        <v>0</v>
      </c>
      <c r="D80" s="16"/>
      <c r="E80" s="16">
        <v>0</v>
      </c>
    </row>
    <row r="81" spans="1:5" ht="60.75">
      <c r="A81" s="2" t="s">
        <v>399</v>
      </c>
      <c r="B81" s="2" t="s">
        <v>469</v>
      </c>
      <c r="C81" s="16">
        <v>1.3</v>
      </c>
      <c r="D81" s="16" t="s">
        <v>11</v>
      </c>
      <c r="E81" s="16">
        <v>105.5</v>
      </c>
    </row>
    <row r="82" spans="1:5" ht="15">
      <c r="A82" s="2" t="s">
        <v>61</v>
      </c>
      <c r="B82" s="2" t="s">
        <v>272</v>
      </c>
      <c r="C82" s="16">
        <v>2.5</v>
      </c>
      <c r="D82" s="16" t="s">
        <v>8</v>
      </c>
      <c r="E82" s="16">
        <v>0.126</v>
      </c>
    </row>
    <row r="83" spans="1:5" ht="24.75">
      <c r="A83" s="2" t="s">
        <v>273</v>
      </c>
      <c r="B83" s="2" t="s">
        <v>274</v>
      </c>
      <c r="C83" s="16">
        <v>0.44</v>
      </c>
      <c r="D83" s="16" t="s">
        <v>8</v>
      </c>
      <c r="E83" s="16">
        <v>0.05</v>
      </c>
    </row>
    <row r="84" spans="1:5" ht="15">
      <c r="A84" s="2" t="s">
        <v>276</v>
      </c>
      <c r="B84" s="2" t="s">
        <v>277</v>
      </c>
      <c r="C84" s="16">
        <v>2</v>
      </c>
      <c r="D84" s="16" t="s">
        <v>8</v>
      </c>
      <c r="E84" s="16">
        <v>0.1</v>
      </c>
    </row>
    <row r="85" spans="1:5" ht="15">
      <c r="A85" s="2" t="s">
        <v>278</v>
      </c>
      <c r="B85" s="2" t="s">
        <v>279</v>
      </c>
      <c r="C85" s="16">
        <v>10.75</v>
      </c>
      <c r="D85" s="16" t="s">
        <v>8</v>
      </c>
      <c r="E85" s="16">
        <v>1</v>
      </c>
    </row>
    <row r="86" spans="1:5" ht="15">
      <c r="A86" s="2" t="s">
        <v>282</v>
      </c>
      <c r="B86" s="2" t="s">
        <v>281</v>
      </c>
      <c r="C86" s="16">
        <v>2.75</v>
      </c>
      <c r="D86" s="16" t="s">
        <v>8</v>
      </c>
      <c r="E86" s="16">
        <v>0.293</v>
      </c>
    </row>
    <row r="87" spans="1:5" ht="15">
      <c r="A87" s="2" t="s">
        <v>470</v>
      </c>
      <c r="B87" s="2" t="s">
        <v>283</v>
      </c>
      <c r="C87" s="16">
        <v>220</v>
      </c>
      <c r="D87" s="16" t="s">
        <v>8</v>
      </c>
      <c r="E87" s="16">
        <v>25</v>
      </c>
    </row>
    <row r="88" spans="1:5" ht="15">
      <c r="A88" s="2" t="s">
        <v>470</v>
      </c>
      <c r="B88" s="2" t="s">
        <v>285</v>
      </c>
      <c r="C88" s="16">
        <v>1675</v>
      </c>
      <c r="D88" s="16" t="s">
        <v>8</v>
      </c>
      <c r="E88" s="16">
        <v>80</v>
      </c>
    </row>
    <row r="89" spans="1:5" ht="15">
      <c r="A89" s="2" t="s">
        <v>470</v>
      </c>
      <c r="B89" s="2" t="s">
        <v>286</v>
      </c>
      <c r="C89" s="16">
        <v>530</v>
      </c>
      <c r="D89" s="16" t="s">
        <v>8</v>
      </c>
      <c r="E89" s="16">
        <v>50</v>
      </c>
    </row>
    <row r="90" spans="1:5" ht="15">
      <c r="A90" s="2" t="s">
        <v>470</v>
      </c>
      <c r="B90" s="2" t="s">
        <v>287</v>
      </c>
      <c r="C90" s="16">
        <v>55</v>
      </c>
      <c r="D90" s="16" t="s">
        <v>8</v>
      </c>
      <c r="E90" s="16">
        <v>2</v>
      </c>
    </row>
    <row r="91" spans="1:5" ht="15">
      <c r="A91" s="2" t="s">
        <v>471</v>
      </c>
      <c r="B91" s="2" t="s">
        <v>289</v>
      </c>
      <c r="C91" s="16">
        <v>1.47</v>
      </c>
      <c r="D91" s="16" t="s">
        <v>8</v>
      </c>
      <c r="E91" s="16">
        <v>0.25</v>
      </c>
    </row>
    <row r="92" spans="1:5" ht="15">
      <c r="A92" s="2" t="s">
        <v>117</v>
      </c>
      <c r="B92" s="2" t="s">
        <v>226</v>
      </c>
      <c r="C92" s="16">
        <v>0.47</v>
      </c>
      <c r="D92" s="16" t="s">
        <v>8</v>
      </c>
      <c r="E92" s="16">
        <v>0.589934304</v>
      </c>
    </row>
    <row r="93" spans="1:5" ht="15">
      <c r="A93" s="2" t="s">
        <v>472</v>
      </c>
      <c r="B93" s="2" t="s">
        <v>241</v>
      </c>
      <c r="C93" s="16">
        <v>1.13</v>
      </c>
      <c r="D93" s="16" t="s">
        <v>8</v>
      </c>
      <c r="E93" s="16">
        <v>0.45454545454545453</v>
      </c>
    </row>
    <row r="94" spans="1:5" ht="24.75">
      <c r="A94" s="2" t="s">
        <v>238</v>
      </c>
      <c r="B94" s="2" t="s">
        <v>239</v>
      </c>
      <c r="C94" s="16">
        <v>0.675</v>
      </c>
      <c r="D94" s="16" t="s">
        <v>12</v>
      </c>
      <c r="E94" s="16">
        <v>1.347</v>
      </c>
    </row>
    <row r="95" spans="1:5" ht="15">
      <c r="A95" s="2" t="s">
        <v>211</v>
      </c>
      <c r="B95" s="2" t="s">
        <v>212</v>
      </c>
      <c r="C95" s="16">
        <v>1.26</v>
      </c>
      <c r="D95" s="16" t="s">
        <v>8</v>
      </c>
      <c r="E95" s="16">
        <v>0.63</v>
      </c>
    </row>
    <row r="96" spans="1:5" ht="15">
      <c r="A96" s="2" t="s">
        <v>234</v>
      </c>
      <c r="B96" s="2" t="s">
        <v>235</v>
      </c>
      <c r="C96" s="16">
        <v>0.042300000000000004</v>
      </c>
      <c r="D96" s="16" t="s">
        <v>8</v>
      </c>
      <c r="E96" s="16">
        <v>0.06803884646232172</v>
      </c>
    </row>
    <row r="97" spans="1:5" ht="15">
      <c r="A97" s="2" t="s">
        <v>92</v>
      </c>
      <c r="B97" s="2" t="s">
        <v>162</v>
      </c>
      <c r="C97" s="16">
        <v>0.3</v>
      </c>
      <c r="D97" s="16" t="s">
        <v>8</v>
      </c>
      <c r="E97" s="16">
        <v>0.36870894000000004</v>
      </c>
    </row>
    <row r="98" spans="1:5" ht="15">
      <c r="A98" s="2" t="s">
        <v>92</v>
      </c>
      <c r="B98" s="2" t="s">
        <v>298</v>
      </c>
      <c r="C98" s="16">
        <v>0.65</v>
      </c>
      <c r="D98" s="16" t="s">
        <v>8</v>
      </c>
      <c r="E98" s="16">
        <v>0.405579834</v>
      </c>
    </row>
    <row r="99" spans="1:5" ht="15">
      <c r="A99" s="2" t="s">
        <v>92</v>
      </c>
      <c r="B99" s="2" t="s">
        <v>296</v>
      </c>
      <c r="C99" s="16">
        <v>0.65</v>
      </c>
      <c r="D99" s="16" t="s">
        <v>8</v>
      </c>
      <c r="E99" s="16">
        <v>0.258096258</v>
      </c>
    </row>
    <row r="100" spans="1:5" ht="15">
      <c r="A100" s="2" t="s">
        <v>92</v>
      </c>
      <c r="B100" s="2" t="s">
        <v>170</v>
      </c>
      <c r="C100" s="16">
        <v>10.9</v>
      </c>
      <c r="D100" s="16" t="s">
        <v>8</v>
      </c>
      <c r="E100" s="16">
        <v>5.137344563999999</v>
      </c>
    </row>
    <row r="101" spans="1:5" ht="15">
      <c r="A101" s="2" t="s">
        <v>92</v>
      </c>
      <c r="B101" s="2" t="s">
        <v>173</v>
      </c>
      <c r="C101" s="16">
        <v>15.13</v>
      </c>
      <c r="D101" s="16" t="s">
        <v>8</v>
      </c>
      <c r="E101" s="16">
        <v>7.300437011999999</v>
      </c>
    </row>
    <row r="102" spans="1:5" ht="15">
      <c r="A102" s="2" t="s">
        <v>92</v>
      </c>
      <c r="B102" s="2" t="s">
        <v>177</v>
      </c>
      <c r="C102" s="16">
        <v>1.92</v>
      </c>
      <c r="D102" s="16" t="s">
        <v>8</v>
      </c>
      <c r="E102" s="16">
        <v>1.3519327799999998</v>
      </c>
    </row>
    <row r="103" spans="1:5" ht="24.75">
      <c r="A103" s="2" t="s">
        <v>436</v>
      </c>
      <c r="B103" s="2" t="s">
        <v>473</v>
      </c>
      <c r="C103" s="16">
        <v>0</v>
      </c>
      <c r="D103" s="16" t="s">
        <v>8</v>
      </c>
      <c r="E103" s="16">
        <v>0.753</v>
      </c>
    </row>
    <row r="104" spans="1:5" ht="36.75">
      <c r="A104" s="2" t="s">
        <v>474</v>
      </c>
      <c r="B104" s="2" t="s">
        <v>475</v>
      </c>
      <c r="C104" s="16">
        <v>0</v>
      </c>
      <c r="D104" s="16" t="s">
        <v>476</v>
      </c>
      <c r="E104" s="16">
        <v>0.17</v>
      </c>
    </row>
    <row r="105" spans="1:5" ht="15">
      <c r="A105" s="2" t="s">
        <v>477</v>
      </c>
      <c r="B105" s="2" t="s">
        <v>478</v>
      </c>
      <c r="C105" s="16">
        <v>0.35</v>
      </c>
      <c r="D105" s="16" t="s">
        <v>8</v>
      </c>
      <c r="E105" s="16">
        <v>0.5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&amp;L&amp;8Life Cycle Assessment Phase 1 Report&amp;R&amp;8Appendix 12: Cost Data</oddHeader>
    <oddFooter>&amp;L&amp;8Oregon Department of Environmental Quality&amp;R&amp;8 09-LQ-107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A1">
      <selection activeCell="A4" sqref="A4"/>
    </sheetView>
  </sheetViews>
  <sheetFormatPr defaultColWidth="9.140625" defaultRowHeight="15"/>
  <cols>
    <col min="1" max="1" width="31.8515625" style="0" customWidth="1"/>
    <col min="2" max="4" width="22.421875" style="0" customWidth="1"/>
  </cols>
  <sheetData>
    <row r="1" spans="1:4" ht="18.75" customHeight="1">
      <c r="A1" s="10" t="s">
        <v>400</v>
      </c>
      <c r="B1" s="10" t="s">
        <v>401</v>
      </c>
      <c r="C1" s="10" t="s">
        <v>402</v>
      </c>
      <c r="D1" s="10" t="s">
        <v>403</v>
      </c>
    </row>
    <row r="2" spans="1:4" ht="15">
      <c r="A2" s="11" t="s">
        <v>404</v>
      </c>
      <c r="B2" s="12">
        <v>0</v>
      </c>
      <c r="C2" s="13">
        <v>0.06999999999999999</v>
      </c>
      <c r="D2" s="12">
        <f>D35</f>
        <v>0.93</v>
      </c>
    </row>
    <row r="3" spans="1:4" ht="15">
      <c r="A3" s="11" t="s">
        <v>318</v>
      </c>
      <c r="B3" s="12">
        <v>0.01</v>
      </c>
      <c r="C3" s="13">
        <v>0.0693</v>
      </c>
      <c r="D3" s="12">
        <f>0.99*0.93</f>
        <v>0.9207000000000001</v>
      </c>
    </row>
    <row r="4" spans="1:4" ht="15">
      <c r="A4" s="11" t="s">
        <v>405</v>
      </c>
      <c r="B4" s="12">
        <f>B5</f>
        <v>0.87</v>
      </c>
      <c r="C4" s="13">
        <v>0</v>
      </c>
      <c r="D4" s="12">
        <f>D5</f>
        <v>0.13</v>
      </c>
    </row>
    <row r="5" spans="1:4" ht="15">
      <c r="A5" s="11" t="s">
        <v>83</v>
      </c>
      <c r="B5" s="12">
        <v>0.87</v>
      </c>
      <c r="C5" s="13">
        <v>0</v>
      </c>
      <c r="D5" s="12">
        <v>0.13</v>
      </c>
    </row>
    <row r="6" spans="1:4" ht="15">
      <c r="A6" s="11" t="s">
        <v>406</v>
      </c>
      <c r="B6" s="12">
        <f>B5</f>
        <v>0.87</v>
      </c>
      <c r="C6" s="13">
        <v>0</v>
      </c>
      <c r="D6" s="12">
        <f>D5</f>
        <v>0.13</v>
      </c>
    </row>
    <row r="7" spans="1:4" ht="15">
      <c r="A7" s="11" t="s">
        <v>407</v>
      </c>
      <c r="B7" s="12">
        <v>0.45</v>
      </c>
      <c r="C7" s="13">
        <v>0.0385</v>
      </c>
      <c r="D7" s="12">
        <f>0.55*0.93</f>
        <v>0.5115000000000001</v>
      </c>
    </row>
    <row r="8" spans="1:4" ht="15">
      <c r="A8" s="11" t="s">
        <v>121</v>
      </c>
      <c r="B8" s="12">
        <v>0.79</v>
      </c>
      <c r="C8" s="13">
        <v>0.014699999999999998</v>
      </c>
      <c r="D8" s="12">
        <f>0.21*0.93</f>
        <v>0.1953</v>
      </c>
    </row>
    <row r="9" spans="1:4" ht="15">
      <c r="A9" s="11" t="s">
        <v>93</v>
      </c>
      <c r="B9" s="12">
        <v>0.1</v>
      </c>
      <c r="C9" s="13">
        <v>0.45</v>
      </c>
      <c r="D9" s="12">
        <v>0.45</v>
      </c>
    </row>
    <row r="10" spans="1:4" ht="15">
      <c r="A10" s="11" t="s">
        <v>408</v>
      </c>
      <c r="B10" s="14">
        <v>0.05</v>
      </c>
      <c r="C10" s="13">
        <v>0.06649999999999999</v>
      </c>
      <c r="D10" s="14">
        <f>0.95*0.93</f>
        <v>0.8835</v>
      </c>
    </row>
    <row r="11" spans="1:4" ht="15">
      <c r="A11" s="11" t="s">
        <v>409</v>
      </c>
      <c r="B11" s="14">
        <v>0.05</v>
      </c>
      <c r="C11" s="13">
        <v>0.06649999999999999</v>
      </c>
      <c r="D11" s="14">
        <f>0.95*0.93</f>
        <v>0.8835</v>
      </c>
    </row>
    <row r="12" spans="1:4" ht="15">
      <c r="A12" s="11" t="s">
        <v>80</v>
      </c>
      <c r="B12" s="14">
        <v>0.05</v>
      </c>
      <c r="C12" s="13">
        <v>0.06649999999999999</v>
      </c>
      <c r="D12" s="14">
        <f>0.95*0.93</f>
        <v>0.8835</v>
      </c>
    </row>
    <row r="13" spans="1:4" ht="15">
      <c r="A13" s="11" t="s">
        <v>236</v>
      </c>
      <c r="B13" s="12">
        <v>0.1</v>
      </c>
      <c r="C13" s="13">
        <v>0.063</v>
      </c>
      <c r="D13" s="12">
        <f>0.9*0.93</f>
        <v>0.8370000000000001</v>
      </c>
    </row>
    <row r="14" spans="1:4" ht="15">
      <c r="A14" s="11" t="s">
        <v>328</v>
      </c>
      <c r="B14" s="14">
        <v>0.05</v>
      </c>
      <c r="C14" s="13">
        <v>0.06649999999999999</v>
      </c>
      <c r="D14" s="14">
        <f>0.95*0.93</f>
        <v>0.8835</v>
      </c>
    </row>
    <row r="15" spans="1:4" ht="15">
      <c r="A15" s="11" t="s">
        <v>309</v>
      </c>
      <c r="B15" s="14">
        <v>0.05</v>
      </c>
      <c r="C15" s="13">
        <v>0.06649999999999999</v>
      </c>
      <c r="D15" s="14">
        <f>0.95*0.93</f>
        <v>0.8835</v>
      </c>
    </row>
    <row r="16" spans="1:4" ht="15">
      <c r="A16" s="11" t="s">
        <v>104</v>
      </c>
      <c r="B16" s="14">
        <v>0.05</v>
      </c>
      <c r="C16" s="13">
        <v>0.06649999999999999</v>
      </c>
      <c r="D16" s="14">
        <f>0.95*0.93</f>
        <v>0.8835</v>
      </c>
    </row>
    <row r="17" spans="1:4" ht="15">
      <c r="A17" s="11" t="s">
        <v>96</v>
      </c>
      <c r="B17" s="12">
        <v>0</v>
      </c>
      <c r="C17" s="13">
        <v>0</v>
      </c>
      <c r="D17" s="12">
        <v>1</v>
      </c>
    </row>
    <row r="18" spans="1:4" ht="15">
      <c r="A18" s="11" t="s">
        <v>410</v>
      </c>
      <c r="B18" s="12">
        <v>0</v>
      </c>
      <c r="C18" s="13">
        <v>0</v>
      </c>
      <c r="D18" s="12">
        <f>D35</f>
        <v>0.93</v>
      </c>
    </row>
    <row r="19" spans="1:4" ht="15">
      <c r="A19" s="11" t="s">
        <v>100</v>
      </c>
      <c r="B19" s="12">
        <v>0</v>
      </c>
      <c r="C19" s="13">
        <v>0</v>
      </c>
      <c r="D19" s="12">
        <v>1</v>
      </c>
    </row>
    <row r="20" spans="1:4" ht="15">
      <c r="A20" s="11" t="s">
        <v>411</v>
      </c>
      <c r="B20" s="12">
        <v>0</v>
      </c>
      <c r="C20" s="13">
        <v>0</v>
      </c>
      <c r="D20" s="12">
        <v>1</v>
      </c>
    </row>
    <row r="21" spans="1:4" ht="15">
      <c r="A21" s="11" t="s">
        <v>412</v>
      </c>
      <c r="B21" s="12">
        <v>0</v>
      </c>
      <c r="C21" s="13">
        <v>0</v>
      </c>
      <c r="D21" s="12">
        <v>1</v>
      </c>
    </row>
    <row r="22" spans="1:4" ht="15">
      <c r="A22" s="11" t="s">
        <v>413</v>
      </c>
      <c r="B22" s="12">
        <v>0.87</v>
      </c>
      <c r="C22" s="13">
        <v>0</v>
      </c>
      <c r="D22" s="12">
        <v>0.13</v>
      </c>
    </row>
    <row r="23" spans="1:4" ht="15">
      <c r="A23" s="11" t="s">
        <v>269</v>
      </c>
      <c r="B23" s="12">
        <v>0</v>
      </c>
      <c r="C23" s="13">
        <v>0</v>
      </c>
      <c r="D23" s="12">
        <f>D21</f>
        <v>1</v>
      </c>
    </row>
    <row r="24" spans="1:4" ht="15">
      <c r="A24" s="11" t="s">
        <v>167</v>
      </c>
      <c r="B24" s="12">
        <v>0.026</v>
      </c>
      <c r="C24" s="13">
        <v>0</v>
      </c>
      <c r="D24" s="12">
        <v>0.974</v>
      </c>
    </row>
    <row r="25" spans="1:4" ht="15">
      <c r="A25" s="11" t="s">
        <v>92</v>
      </c>
      <c r="B25" s="12">
        <f>B9</f>
        <v>0.1</v>
      </c>
      <c r="C25" s="13">
        <v>0.45</v>
      </c>
      <c r="D25" s="12">
        <f>D9</f>
        <v>0.45</v>
      </c>
    </row>
    <row r="26" spans="1:4" ht="15">
      <c r="A26" s="11" t="s">
        <v>270</v>
      </c>
      <c r="B26" s="12">
        <v>0</v>
      </c>
      <c r="C26" s="13">
        <v>0.07</v>
      </c>
      <c r="D26" s="12">
        <v>0.93</v>
      </c>
    </row>
    <row r="27" spans="1:4" ht="15">
      <c r="A27" s="11" t="s">
        <v>61</v>
      </c>
      <c r="B27" s="12">
        <v>0.01</v>
      </c>
      <c r="C27" s="13">
        <v>0.0693</v>
      </c>
      <c r="D27" s="12">
        <f>0.99*0.93</f>
        <v>0.9207000000000001</v>
      </c>
    </row>
    <row r="28" spans="1:4" ht="15">
      <c r="A28" s="11" t="s">
        <v>137</v>
      </c>
      <c r="B28" s="12">
        <v>0.3</v>
      </c>
      <c r="C28" s="13">
        <v>0.16</v>
      </c>
      <c r="D28" s="12">
        <v>0.54</v>
      </c>
    </row>
    <row r="29" spans="1:4" ht="15">
      <c r="A29" s="11" t="s">
        <v>136</v>
      </c>
      <c r="B29" s="12">
        <f>B35</f>
        <v>0</v>
      </c>
      <c r="C29" s="13">
        <v>0.06999999999999999</v>
      </c>
      <c r="D29" s="12">
        <f>D35</f>
        <v>0.93</v>
      </c>
    </row>
    <row r="30" spans="1:4" ht="15">
      <c r="A30" s="11" t="s">
        <v>33</v>
      </c>
      <c r="B30" s="12">
        <f>B3</f>
        <v>0.01</v>
      </c>
      <c r="C30" s="13">
        <v>0.0693</v>
      </c>
      <c r="D30" s="12">
        <f>D3</f>
        <v>0.9207000000000001</v>
      </c>
    </row>
    <row r="31" spans="1:4" ht="15">
      <c r="A31" s="11" t="s">
        <v>139</v>
      </c>
      <c r="B31" s="12">
        <v>0</v>
      </c>
      <c r="C31" s="13">
        <v>0</v>
      </c>
      <c r="D31" s="12">
        <v>1</v>
      </c>
    </row>
    <row r="32" spans="1:4" ht="15">
      <c r="A32" s="11" t="s">
        <v>414</v>
      </c>
      <c r="B32" s="12">
        <v>0.11</v>
      </c>
      <c r="C32" s="13">
        <v>0.0716</v>
      </c>
      <c r="D32" s="12">
        <f>0.88*0.93</f>
        <v>0.8184</v>
      </c>
    </row>
    <row r="33" spans="1:4" ht="15">
      <c r="A33" s="11" t="s">
        <v>113</v>
      </c>
      <c r="B33" s="12">
        <f>B25</f>
        <v>0.1</v>
      </c>
      <c r="C33" s="13">
        <v>0.45</v>
      </c>
      <c r="D33" s="12">
        <f>D25</f>
        <v>0.45</v>
      </c>
    </row>
    <row r="34" spans="1:4" ht="15">
      <c r="A34" s="11" t="s">
        <v>306</v>
      </c>
      <c r="B34" s="12">
        <v>0</v>
      </c>
      <c r="C34" s="12">
        <f>(1-$AD34)*C$37</f>
        <v>0</v>
      </c>
      <c r="D34" s="12">
        <f>(1-$AD34)*D$37</f>
        <v>0</v>
      </c>
    </row>
    <row r="35" spans="1:4" ht="15">
      <c r="A35" s="11" t="s">
        <v>415</v>
      </c>
      <c r="B35" s="15">
        <v>0</v>
      </c>
      <c r="C35" s="15">
        <v>0.07</v>
      </c>
      <c r="D35" s="15">
        <v>0.93</v>
      </c>
    </row>
    <row r="36" spans="1:4" ht="15">
      <c r="A36" s="11" t="s">
        <v>240</v>
      </c>
      <c r="B36" s="15">
        <v>0</v>
      </c>
      <c r="C36" s="15">
        <v>0.07</v>
      </c>
      <c r="D36" s="15">
        <v>0.93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&amp;L&amp;8Life Cycle Assessment Phase 1 Report&amp;R&amp;8Appendix 13: End-of-Life Fates of Material Types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Layout" zoomScaleNormal="55" workbookViewId="0" topLeftCell="A1">
      <selection activeCell="B18" sqref="B18"/>
    </sheetView>
  </sheetViews>
  <sheetFormatPr defaultColWidth="9.140625" defaultRowHeight="27.75" customHeight="1"/>
  <cols>
    <col min="1" max="1" width="18.28125" style="0" customWidth="1"/>
    <col min="2" max="2" width="60.8515625" style="0" customWidth="1"/>
    <col min="3" max="3" width="16.00390625" style="0" customWidth="1"/>
    <col min="4" max="5" width="20.57421875" style="0" customWidth="1"/>
    <col min="6" max="7" width="15.7109375" style="0" customWidth="1"/>
  </cols>
  <sheetData>
    <row r="1" spans="1:7" ht="43.5" customHeight="1">
      <c r="A1" s="43" t="s">
        <v>746</v>
      </c>
      <c r="B1" s="43" t="s">
        <v>715</v>
      </c>
      <c r="C1" s="43" t="s">
        <v>716</v>
      </c>
      <c r="D1" s="43" t="s">
        <v>872</v>
      </c>
      <c r="E1" s="43" t="s">
        <v>873</v>
      </c>
      <c r="F1" s="43" t="s">
        <v>717</v>
      </c>
      <c r="G1" s="43" t="s">
        <v>718</v>
      </c>
    </row>
    <row r="2" spans="1:7" ht="27.75" customHeight="1">
      <c r="A2" s="44" t="s">
        <v>874</v>
      </c>
      <c r="B2" s="7" t="s">
        <v>720</v>
      </c>
      <c r="C2" s="7" t="s">
        <v>719</v>
      </c>
      <c r="D2" s="39">
        <v>800</v>
      </c>
      <c r="E2" s="39">
        <v>6135</v>
      </c>
      <c r="F2" s="45">
        <f>((D2*100000)+(E2*3413))/1000000</f>
        <v>100.938755</v>
      </c>
      <c r="G2" s="46">
        <f>F2/$F$2</f>
        <v>1</v>
      </c>
    </row>
    <row r="3" spans="1:7" ht="27.75" customHeight="1">
      <c r="A3" s="44" t="s">
        <v>721</v>
      </c>
      <c r="B3" s="7" t="s">
        <v>722</v>
      </c>
      <c r="C3" s="7"/>
      <c r="D3" s="39">
        <v>783</v>
      </c>
      <c r="E3" s="39">
        <v>6131</v>
      </c>
      <c r="F3" s="45">
        <f aca="true" t="shared" si="0" ref="F3:F12">((D3*100000)+(E3*3413))/1000000</f>
        <v>99.225103</v>
      </c>
      <c r="G3" s="46">
        <f aca="true" t="shared" si="1" ref="G3:G14">F3/$F$2</f>
        <v>0.9830228538087279</v>
      </c>
    </row>
    <row r="4" spans="1:7" ht="27.75" customHeight="1">
      <c r="A4" s="44" t="s">
        <v>723</v>
      </c>
      <c r="B4" s="7" t="s">
        <v>724</v>
      </c>
      <c r="C4" s="7"/>
      <c r="D4" s="39">
        <v>781</v>
      </c>
      <c r="E4" s="39">
        <v>6130</v>
      </c>
      <c r="F4" s="45">
        <f>((D4*100000)+(E4*3413))/1000000</f>
        <v>99.02169</v>
      </c>
      <c r="G4" s="46">
        <f t="shared" si="1"/>
        <v>0.9810076417130369</v>
      </c>
    </row>
    <row r="5" spans="1:7" ht="27.75" customHeight="1">
      <c r="A5" s="44" t="s">
        <v>725</v>
      </c>
      <c r="B5" s="7" t="s">
        <v>726</v>
      </c>
      <c r="C5" s="7"/>
      <c r="D5" s="39">
        <v>765</v>
      </c>
      <c r="E5" s="39">
        <v>6125</v>
      </c>
      <c r="F5" s="45">
        <f t="shared" si="0"/>
        <v>97.404625</v>
      </c>
      <c r="G5" s="46">
        <f t="shared" si="1"/>
        <v>0.964987382695576</v>
      </c>
    </row>
    <row r="6" spans="1:7" ht="27.75" customHeight="1">
      <c r="A6" s="44" t="s">
        <v>727</v>
      </c>
      <c r="B6" s="7" t="s">
        <v>728</v>
      </c>
      <c r="C6" s="7"/>
      <c r="D6" s="39">
        <v>725</v>
      </c>
      <c r="E6" s="39">
        <v>4269</v>
      </c>
      <c r="F6" s="45">
        <f t="shared" si="0"/>
        <v>87.070097</v>
      </c>
      <c r="G6" s="46">
        <f t="shared" si="1"/>
        <v>0.862603238964063</v>
      </c>
    </row>
    <row r="7" spans="1:7" ht="27.75" customHeight="1">
      <c r="A7" s="44" t="s">
        <v>729</v>
      </c>
      <c r="B7" s="7" t="s">
        <v>730</v>
      </c>
      <c r="C7" s="7"/>
      <c r="D7" s="39">
        <v>2008</v>
      </c>
      <c r="E7" s="39">
        <v>22218</v>
      </c>
      <c r="F7" s="45">
        <f t="shared" si="0"/>
        <v>276.630034</v>
      </c>
      <c r="G7" s="46">
        <f t="shared" si="1"/>
        <v>2.740573073246247</v>
      </c>
    </row>
    <row r="8" spans="1:7" ht="27.75" customHeight="1">
      <c r="A8" s="44" t="s">
        <v>729</v>
      </c>
      <c r="B8" s="7" t="s">
        <v>731</v>
      </c>
      <c r="C8" s="7"/>
      <c r="D8" s="39">
        <f>D7/4</f>
        <v>502</v>
      </c>
      <c r="E8" s="39">
        <f>E7/4</f>
        <v>5554.5</v>
      </c>
      <c r="F8" s="45">
        <f t="shared" si="0"/>
        <v>69.1575085</v>
      </c>
      <c r="G8" s="46">
        <f t="shared" si="1"/>
        <v>0.6851432683115618</v>
      </c>
    </row>
    <row r="9" spans="1:7" ht="27.75" customHeight="1">
      <c r="A9" s="44" t="s">
        <v>732</v>
      </c>
      <c r="B9" s="7" t="s">
        <v>733</v>
      </c>
      <c r="C9" s="7"/>
      <c r="D9" s="39">
        <v>707</v>
      </c>
      <c r="E9" s="39">
        <v>6091</v>
      </c>
      <c r="F9" s="45">
        <f t="shared" si="0"/>
        <v>91.488583</v>
      </c>
      <c r="G9" s="46">
        <f t="shared" si="1"/>
        <v>0.9063771690070875</v>
      </c>
    </row>
    <row r="10" spans="1:7" ht="27.75" customHeight="1">
      <c r="A10" s="44" t="s">
        <v>734</v>
      </c>
      <c r="B10" s="7" t="s">
        <v>735</v>
      </c>
      <c r="C10" s="7"/>
      <c r="D10" s="39">
        <v>644</v>
      </c>
      <c r="E10" s="39">
        <v>6058</v>
      </c>
      <c r="F10" s="45">
        <f t="shared" si="0"/>
        <v>85.075954</v>
      </c>
      <c r="G10" s="46">
        <f t="shared" si="1"/>
        <v>0.8428472691187839</v>
      </c>
    </row>
    <row r="11" spans="1:7" ht="27.75" customHeight="1">
      <c r="A11" s="44" t="s">
        <v>736</v>
      </c>
      <c r="B11" s="7" t="s">
        <v>737</v>
      </c>
      <c r="C11" s="7"/>
      <c r="D11" s="39">
        <v>703</v>
      </c>
      <c r="E11" s="39">
        <v>6087</v>
      </c>
      <c r="F11" s="45">
        <f t="shared" si="0"/>
        <v>91.074931</v>
      </c>
      <c r="G11" s="46">
        <f t="shared" si="1"/>
        <v>0.9022791196503266</v>
      </c>
    </row>
    <row r="12" spans="1:7" ht="27.75" customHeight="1">
      <c r="A12" s="44" t="s">
        <v>738</v>
      </c>
      <c r="B12" s="7" t="s">
        <v>739</v>
      </c>
      <c r="C12" s="7" t="s">
        <v>740</v>
      </c>
      <c r="D12" s="39">
        <v>733</v>
      </c>
      <c r="E12" s="39">
        <v>6104</v>
      </c>
      <c r="F12" s="45">
        <f t="shared" si="0"/>
        <v>94.132952</v>
      </c>
      <c r="G12" s="46">
        <f t="shared" si="1"/>
        <v>0.9325749262510717</v>
      </c>
    </row>
    <row r="13" spans="1:7" ht="27.75" customHeight="1">
      <c r="A13" s="44" t="s">
        <v>741</v>
      </c>
      <c r="B13" s="7" t="s">
        <v>742</v>
      </c>
      <c r="C13" s="7"/>
      <c r="D13" s="39">
        <v>724</v>
      </c>
      <c r="E13" s="39">
        <v>6170</v>
      </c>
      <c r="F13" s="45">
        <f>((D13*100000)+(E13*3413))/1000000</f>
        <v>93.45821</v>
      </c>
      <c r="G13" s="46">
        <f t="shared" si="1"/>
        <v>0.9258902589000626</v>
      </c>
    </row>
    <row r="14" spans="1:7" ht="27.75" customHeight="1">
      <c r="A14" s="44" t="s">
        <v>743</v>
      </c>
      <c r="B14" s="7" t="s">
        <v>744</v>
      </c>
      <c r="C14" s="7" t="s">
        <v>745</v>
      </c>
      <c r="D14" s="39">
        <v>669</v>
      </c>
      <c r="E14" s="39">
        <v>6065</v>
      </c>
      <c r="F14" s="45">
        <v>87.6</v>
      </c>
      <c r="G14" s="46">
        <f t="shared" si="1"/>
        <v>0.8678529866947536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  <headerFooter>
    <oddHeader xml:space="preserve">&amp;L&amp;8Life Cycle Assessment Phase 1 Report&amp;R&amp;8Appendix 15: Energy Modeling Results&amp;11 </oddHeader>
    <oddFooter>&amp;L&amp;8Oregon Department of Environmental Quality&amp;R&amp;8 09-LQ-107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56"/>
  <sheetViews>
    <sheetView view="pageLayout" workbookViewId="0" topLeftCell="A1">
      <selection activeCell="A23" sqref="A23"/>
    </sheetView>
  </sheetViews>
  <sheetFormatPr defaultColWidth="29.00390625" defaultRowHeight="17.25" customHeight="1"/>
  <cols>
    <col min="1" max="1" width="29.00390625" style="47" customWidth="1"/>
    <col min="2" max="2" width="57.8515625" style="47" customWidth="1"/>
    <col min="3" max="16384" width="29.00390625" style="47" customWidth="1"/>
  </cols>
  <sheetData>
    <row r="1" spans="1:2" ht="17.25" customHeight="1">
      <c r="A1" s="62" t="s">
        <v>757</v>
      </c>
      <c r="B1" s="62"/>
    </row>
    <row r="2" spans="1:2" ht="32.25" customHeight="1">
      <c r="A2" s="63" t="s">
        <v>758</v>
      </c>
      <c r="B2" s="63"/>
    </row>
    <row r="3" spans="1:2" ht="17.25" customHeight="1">
      <c r="A3" s="53" t="s">
        <v>759</v>
      </c>
      <c r="B3" s="54" t="s">
        <v>760</v>
      </c>
    </row>
    <row r="4" spans="1:2" ht="17.25" customHeight="1">
      <c r="A4" s="48" t="s">
        <v>761</v>
      </c>
      <c r="B4" s="55" t="s">
        <v>762</v>
      </c>
    </row>
    <row r="5" spans="1:2" ht="17.25" customHeight="1">
      <c r="A5" s="56" t="s">
        <v>763</v>
      </c>
      <c r="B5" s="57" t="s">
        <v>764</v>
      </c>
    </row>
    <row r="6" spans="1:2" ht="17.25" customHeight="1">
      <c r="A6" s="49" t="s">
        <v>765</v>
      </c>
      <c r="B6" s="50" t="s">
        <v>766</v>
      </c>
    </row>
    <row r="7" spans="1:2" ht="17.25" customHeight="1">
      <c r="A7" s="56" t="s">
        <v>767</v>
      </c>
      <c r="B7" s="58" t="s">
        <v>768</v>
      </c>
    </row>
    <row r="8" spans="1:2" ht="17.25" customHeight="1">
      <c r="A8" s="49" t="s">
        <v>769</v>
      </c>
      <c r="B8" s="57" t="s">
        <v>770</v>
      </c>
    </row>
    <row r="9" spans="1:2" ht="17.25" customHeight="1">
      <c r="A9" s="56" t="s">
        <v>771</v>
      </c>
      <c r="B9" s="57" t="s">
        <v>764</v>
      </c>
    </row>
    <row r="10" spans="1:2" ht="17.25" customHeight="1">
      <c r="A10" s="56" t="s">
        <v>772</v>
      </c>
      <c r="B10" s="51" t="s">
        <v>773</v>
      </c>
    </row>
    <row r="11" spans="1:2" ht="17.25" customHeight="1">
      <c r="A11" s="57" t="s">
        <v>774</v>
      </c>
      <c r="B11" s="57" t="s">
        <v>775</v>
      </c>
    </row>
    <row r="12" spans="1:2" ht="17.25" customHeight="1">
      <c r="A12" s="56" t="s">
        <v>776</v>
      </c>
      <c r="B12" s="52" t="s">
        <v>777</v>
      </c>
    </row>
    <row r="13" spans="1:2" ht="17.25" customHeight="1">
      <c r="A13" s="56" t="s">
        <v>778</v>
      </c>
      <c r="B13" s="52" t="s">
        <v>779</v>
      </c>
    </row>
    <row r="14" spans="1:2" ht="17.25" customHeight="1">
      <c r="A14" s="51" t="s">
        <v>780</v>
      </c>
      <c r="B14" s="57" t="s">
        <v>781</v>
      </c>
    </row>
    <row r="15" spans="1:2" ht="17.25" customHeight="1">
      <c r="A15" s="56" t="s">
        <v>782</v>
      </c>
      <c r="B15" s="57" t="s">
        <v>783</v>
      </c>
    </row>
    <row r="16" spans="1:2" ht="17.25" customHeight="1">
      <c r="A16" s="56" t="s">
        <v>784</v>
      </c>
      <c r="B16" s="52" t="s">
        <v>785</v>
      </c>
    </row>
    <row r="17" spans="1:2" ht="17.25" customHeight="1">
      <c r="A17" s="56" t="s">
        <v>786</v>
      </c>
      <c r="B17" s="52" t="s">
        <v>787</v>
      </c>
    </row>
    <row r="18" spans="1:2" ht="17.25" customHeight="1">
      <c r="A18" s="56" t="s">
        <v>788</v>
      </c>
      <c r="B18" s="52" t="s">
        <v>789</v>
      </c>
    </row>
    <row r="19" spans="1:2" ht="17.25" customHeight="1">
      <c r="A19" s="56" t="s">
        <v>790</v>
      </c>
      <c r="B19" s="52" t="s">
        <v>791</v>
      </c>
    </row>
    <row r="20" spans="1:2" ht="17.25" customHeight="1">
      <c r="A20" s="56" t="s">
        <v>792</v>
      </c>
      <c r="B20" s="52" t="s">
        <v>764</v>
      </c>
    </row>
    <row r="21" spans="1:2" ht="17.25" customHeight="1">
      <c r="A21" s="56" t="s">
        <v>793</v>
      </c>
      <c r="B21" s="52" t="s">
        <v>794</v>
      </c>
    </row>
    <row r="22" spans="1:2" ht="17.25" customHeight="1">
      <c r="A22" s="57" t="s">
        <v>795</v>
      </c>
      <c r="B22" s="57" t="s">
        <v>796</v>
      </c>
    </row>
    <row r="23" spans="1:2" ht="17.25" customHeight="1">
      <c r="A23" s="56" t="s">
        <v>797</v>
      </c>
      <c r="B23" s="52" t="s">
        <v>798</v>
      </c>
    </row>
    <row r="24" spans="1:2" ht="17.25" customHeight="1">
      <c r="A24" s="56" t="s">
        <v>799</v>
      </c>
      <c r="B24" s="57" t="s">
        <v>800</v>
      </c>
    </row>
    <row r="25" spans="1:2" ht="17.25" customHeight="1">
      <c r="A25" s="57" t="s">
        <v>801</v>
      </c>
      <c r="B25" s="57" t="s">
        <v>802</v>
      </c>
    </row>
    <row r="26" spans="1:2" ht="17.25" customHeight="1">
      <c r="A26" s="51" t="s">
        <v>803</v>
      </c>
      <c r="B26" s="57" t="s">
        <v>804</v>
      </c>
    </row>
    <row r="27" spans="1:2" ht="17.25" customHeight="1">
      <c r="A27" s="56" t="s">
        <v>805</v>
      </c>
      <c r="B27" s="57" t="s">
        <v>806</v>
      </c>
    </row>
    <row r="28" spans="1:2" ht="17.25" customHeight="1">
      <c r="A28" s="56" t="s">
        <v>807</v>
      </c>
      <c r="B28" s="52" t="s">
        <v>808</v>
      </c>
    </row>
    <row r="29" spans="1:2" ht="17.25" customHeight="1">
      <c r="A29" s="56" t="s">
        <v>809</v>
      </c>
      <c r="B29" s="57" t="s">
        <v>806</v>
      </c>
    </row>
    <row r="30" spans="1:2" ht="17.25" customHeight="1">
      <c r="A30" s="56" t="s">
        <v>810</v>
      </c>
      <c r="B30" s="56" t="s">
        <v>811</v>
      </c>
    </row>
    <row r="31" spans="1:2" ht="17.25" customHeight="1">
      <c r="A31" s="56" t="s">
        <v>812</v>
      </c>
      <c r="B31" s="57" t="s">
        <v>813</v>
      </c>
    </row>
    <row r="32" spans="1:2" ht="17.25" customHeight="1">
      <c r="A32" s="56" t="s">
        <v>814</v>
      </c>
      <c r="B32" s="52" t="s">
        <v>815</v>
      </c>
    </row>
    <row r="33" spans="1:2" ht="17.25" customHeight="1">
      <c r="A33" s="51" t="s">
        <v>816</v>
      </c>
      <c r="B33" s="52" t="s">
        <v>817</v>
      </c>
    </row>
    <row r="34" spans="1:2" ht="17.25" customHeight="1">
      <c r="A34" s="56" t="s">
        <v>818</v>
      </c>
      <c r="B34" s="57" t="s">
        <v>819</v>
      </c>
    </row>
    <row r="35" spans="1:2" ht="17.25" customHeight="1">
      <c r="A35" s="51" t="s">
        <v>820</v>
      </c>
      <c r="B35" s="57" t="s">
        <v>821</v>
      </c>
    </row>
    <row r="36" spans="1:2" ht="17.25" customHeight="1">
      <c r="A36" s="56" t="s">
        <v>822</v>
      </c>
      <c r="B36" s="52" t="s">
        <v>823</v>
      </c>
    </row>
    <row r="37" spans="1:2" ht="17.25" customHeight="1">
      <c r="A37" s="56" t="s">
        <v>824</v>
      </c>
      <c r="B37" s="52" t="s">
        <v>764</v>
      </c>
    </row>
    <row r="38" spans="1:2" ht="17.25" customHeight="1">
      <c r="A38" s="56" t="s">
        <v>825</v>
      </c>
      <c r="B38" s="52" t="s">
        <v>826</v>
      </c>
    </row>
    <row r="39" spans="1:2" ht="17.25" customHeight="1">
      <c r="A39" s="57" t="s">
        <v>827</v>
      </c>
      <c r="B39" s="57" t="s">
        <v>828</v>
      </c>
    </row>
    <row r="40" spans="1:2" ht="17.25" customHeight="1">
      <c r="A40" s="56" t="s">
        <v>829</v>
      </c>
      <c r="B40" s="52" t="s">
        <v>830</v>
      </c>
    </row>
    <row r="41" spans="1:2" ht="17.25" customHeight="1">
      <c r="A41" s="56" t="s">
        <v>831</v>
      </c>
      <c r="B41" s="52" t="s">
        <v>832</v>
      </c>
    </row>
    <row r="42" spans="1:2" ht="17.25" customHeight="1">
      <c r="A42" s="56" t="s">
        <v>833</v>
      </c>
      <c r="B42" s="52" t="s">
        <v>834</v>
      </c>
    </row>
    <row r="43" spans="1:2" ht="17.25" customHeight="1">
      <c r="A43" s="56" t="s">
        <v>835</v>
      </c>
      <c r="B43" s="57" t="s">
        <v>836</v>
      </c>
    </row>
    <row r="44" spans="1:2" ht="17.25" customHeight="1">
      <c r="A44" s="56" t="s">
        <v>837</v>
      </c>
      <c r="B44" s="52" t="s">
        <v>838</v>
      </c>
    </row>
    <row r="45" spans="1:2" ht="17.25" customHeight="1">
      <c r="A45" s="56" t="s">
        <v>839</v>
      </c>
      <c r="B45" s="52" t="s">
        <v>840</v>
      </c>
    </row>
    <row r="46" spans="1:2" ht="17.25" customHeight="1">
      <c r="A46" s="57" t="s">
        <v>841</v>
      </c>
      <c r="B46" s="57" t="s">
        <v>842</v>
      </c>
    </row>
    <row r="47" spans="1:2" ht="17.25" customHeight="1">
      <c r="A47" s="56" t="s">
        <v>843</v>
      </c>
      <c r="B47" s="52" t="s">
        <v>815</v>
      </c>
    </row>
    <row r="48" spans="1:2" ht="17.25" customHeight="1">
      <c r="A48" s="57" t="s">
        <v>844</v>
      </c>
      <c r="B48" s="57" t="s">
        <v>845</v>
      </c>
    </row>
    <row r="49" spans="1:2" ht="17.25" customHeight="1">
      <c r="A49" s="56" t="s">
        <v>846</v>
      </c>
      <c r="B49" s="52" t="s">
        <v>785</v>
      </c>
    </row>
    <row r="50" spans="1:2" ht="17.25" customHeight="1">
      <c r="A50" s="56" t="s">
        <v>847</v>
      </c>
      <c r="B50" s="52" t="s">
        <v>848</v>
      </c>
    </row>
    <row r="51" spans="1:2" ht="17.25" customHeight="1">
      <c r="A51" s="56" t="s">
        <v>849</v>
      </c>
      <c r="B51" s="57" t="s">
        <v>850</v>
      </c>
    </row>
    <row r="52" spans="1:2" ht="17.25" customHeight="1">
      <c r="A52" s="56" t="s">
        <v>851</v>
      </c>
      <c r="B52" s="52" t="s">
        <v>764</v>
      </c>
    </row>
    <row r="53" spans="1:2" ht="17.25" customHeight="1">
      <c r="A53" s="56" t="s">
        <v>852</v>
      </c>
      <c r="B53" s="57" t="s">
        <v>853</v>
      </c>
    </row>
    <row r="54" spans="1:2" ht="17.25" customHeight="1">
      <c r="A54" s="57" t="s">
        <v>854</v>
      </c>
      <c r="B54" s="57" t="s">
        <v>855</v>
      </c>
    </row>
    <row r="55" spans="1:2" ht="17.25" customHeight="1">
      <c r="A55" s="56" t="s">
        <v>856</v>
      </c>
      <c r="B55" s="52" t="s">
        <v>857</v>
      </c>
    </row>
    <row r="56" spans="1:2" ht="17.25" customHeight="1">
      <c r="A56" s="56" t="s">
        <v>858</v>
      </c>
      <c r="B56" s="52" t="s">
        <v>764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  <headerFooter>
    <oddHeader>&amp;L&amp;8Life Cycle Assessment Phase 1 Report&amp;R&amp;8Appendix 16: Oregon DEQ Advisory Committee</oddHeader>
    <oddFooter>&amp;L&amp;8Oregon Department of Environmental Quality&amp;R&amp;8 09-LQ-107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Life Cycle Approach to Prioritizing Methods of Preventing Waste</dc:title>
  <dc:subject/>
  <dc:creator>Jon</dc:creator>
  <cp:keywords/>
  <dc:description/>
  <cp:lastModifiedBy>Michelle Shepperd</cp:lastModifiedBy>
  <cp:lastPrinted>2009-11-18T21:22:06Z</cp:lastPrinted>
  <dcterms:created xsi:type="dcterms:W3CDTF">2009-06-15T17:30:41Z</dcterms:created>
  <dcterms:modified xsi:type="dcterms:W3CDTF">2009-11-18T21:24:42Z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gra">
    <vt:lpwstr>Green Building</vt:lpwstr>
  </property>
  <property fmtid="{D5CDD505-2E9C-101B-9397-08002B2CF9AE}" pid="4" name="Ord">
    <vt:lpwstr>304700.000000000</vt:lpwstr>
  </property>
  <property fmtid="{D5CDD505-2E9C-101B-9397-08002B2CF9AE}" pid="5" name="Catego">
    <vt:lpwstr>74;#</vt:lpwstr>
  </property>
  <property fmtid="{D5CDD505-2E9C-101B-9397-08002B2CF9AE}" pid="6" name="Ta">
    <vt:lpwstr>greenbuild</vt:lpwstr>
  </property>
  <property fmtid="{D5CDD505-2E9C-101B-9397-08002B2CF9AE}" pid="7" name="Document Descripti">
    <vt:lpwstr/>
  </property>
  <property fmtid="{D5CDD505-2E9C-101B-9397-08002B2CF9AE}" pid="8" name="Year (for legislative publication">
    <vt:lpwstr/>
  </property>
  <property fmtid="{D5CDD505-2E9C-101B-9397-08002B2CF9AE}" pid="9" name="display_urn:schemas-microsoft-com:office:office#Edit">
    <vt:lpwstr>Michele Thompson  </vt:lpwstr>
  </property>
  <property fmtid="{D5CDD505-2E9C-101B-9397-08002B2CF9AE}" pid="10" name="display_urn:schemas-microsoft-com:office:office#Auth">
    <vt:lpwstr>Lia Boyarshinova</vt:lpwstr>
  </property>
</Properties>
</file>