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T:\Obligation Estimators\"/>
    </mc:Choice>
  </mc:AlternateContent>
  <xr:revisionPtr revIDLastSave="0" documentId="8_{9D4BCE46-A125-41FF-9252-9477268DC276}" xr6:coauthVersionLast="47" xr6:coauthVersionMax="47" xr10:uidLastSave="{00000000-0000-0000-0000-000000000000}"/>
  <bookViews>
    <workbookView xWindow="22932" yWindow="-108" windowWidth="23256" windowHeight="12576" firstSheet="1" activeTab="1" xr2:uid="{00000000-000D-0000-FFFF-FFFF00000000}"/>
  </bookViews>
  <sheets>
    <sheet name="Deficit Estimator" sheetId="7" r:id="rId1"/>
    <sheet name="Credit Estimator" sheetId="1" r:id="rId2"/>
  </sheet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8" i="1" l="1"/>
  <c r="J249" i="1"/>
  <c r="J250" i="1"/>
  <c r="J251" i="1"/>
  <c r="J252" i="1"/>
  <c r="J253" i="1"/>
  <c r="J254" i="1"/>
  <c r="J255" i="1"/>
  <c r="J256" i="1"/>
  <c r="J257" i="1"/>
  <c r="J89" i="1"/>
  <c r="J88" i="1"/>
  <c r="J87" i="1"/>
  <c r="J86" i="1"/>
  <c r="J85" i="1"/>
  <c r="J84" i="1"/>
  <c r="J83" i="1"/>
  <c r="J82" i="1"/>
  <c r="J81" i="1"/>
  <c r="J80" i="1"/>
  <c r="J79" i="1"/>
  <c r="J78" i="1"/>
  <c r="J77" i="1"/>
  <c r="J76" i="1"/>
  <c r="J75" i="1"/>
  <c r="J74" i="1"/>
  <c r="J73" i="1"/>
  <c r="J72" i="1"/>
  <c r="J71" i="1"/>
  <c r="J70" i="1"/>
  <c r="J68" i="1"/>
  <c r="J67" i="1"/>
  <c r="J66" i="1"/>
  <c r="J65" i="1"/>
  <c r="J64" i="1"/>
  <c r="J63" i="1"/>
  <c r="J62" i="1"/>
  <c r="J61" i="1"/>
  <c r="J60" i="1"/>
  <c r="J59" i="1"/>
  <c r="J58" i="1"/>
  <c r="J57" i="1"/>
  <c r="J56" i="1"/>
  <c r="J55" i="1"/>
  <c r="J54" i="1"/>
  <c r="J53" i="1"/>
  <c r="J52" i="1"/>
  <c r="J51" i="1"/>
  <c r="J50" i="1"/>
  <c r="J49" i="1"/>
  <c r="J230" i="1"/>
  <c r="J231" i="1"/>
  <c r="J232" i="1"/>
  <c r="J233" i="1"/>
  <c r="J234" i="1"/>
  <c r="J235" i="1"/>
  <c r="J236" i="1"/>
  <c r="J229" i="1"/>
  <c r="J228" i="1"/>
  <c r="J227" i="1"/>
  <c r="J226" i="1"/>
  <c r="J225" i="1"/>
  <c r="J224" i="1"/>
  <c r="J223" i="1"/>
  <c r="J222" i="1"/>
  <c r="J221" i="1"/>
  <c r="J220" i="1"/>
  <c r="J219" i="1"/>
  <c r="J218" i="1"/>
  <c r="J217" i="1"/>
  <c r="J269" i="1"/>
  <c r="J270" i="1"/>
  <c r="J271" i="1"/>
  <c r="J272" i="1"/>
  <c r="J273" i="1"/>
  <c r="J274" i="1"/>
  <c r="J275" i="1"/>
  <c r="J276" i="1"/>
  <c r="J277" i="1"/>
  <c r="J278" i="1"/>
  <c r="J206" i="1"/>
  <c r="J207" i="1"/>
  <c r="J208" i="1"/>
  <c r="J185" i="1"/>
  <c r="J186" i="1"/>
  <c r="J187" i="1"/>
  <c r="J188" i="1"/>
  <c r="J189" i="1"/>
  <c r="J190" i="1"/>
  <c r="J191" i="1"/>
  <c r="J192" i="1"/>
  <c r="J193" i="1"/>
  <c r="J194" i="1"/>
  <c r="J143" i="1"/>
  <c r="J144" i="1"/>
  <c r="J145" i="1"/>
  <c r="J146" i="1"/>
  <c r="J147" i="1"/>
  <c r="J148" i="1"/>
  <c r="J149" i="1"/>
  <c r="J150" i="1"/>
  <c r="J151" i="1"/>
  <c r="J152" i="1"/>
  <c r="J122" i="1"/>
  <c r="J123" i="1"/>
  <c r="J124" i="1"/>
  <c r="J125" i="1"/>
  <c r="J126" i="1"/>
  <c r="J127" i="1"/>
  <c r="J128" i="1"/>
  <c r="J129" i="1"/>
  <c r="J130" i="1"/>
  <c r="J131" i="1"/>
  <c r="J101" i="1"/>
  <c r="J102" i="1"/>
  <c r="J103" i="1"/>
  <c r="J104" i="1"/>
  <c r="J105" i="1"/>
  <c r="J106" i="1"/>
  <c r="J107" i="1"/>
  <c r="J108" i="1"/>
  <c r="J109" i="1"/>
  <c r="J110" i="1"/>
  <c r="J38" i="1"/>
  <c r="J39" i="1"/>
  <c r="J40" i="1"/>
  <c r="J41" i="1"/>
  <c r="J42" i="1"/>
  <c r="J43" i="1"/>
  <c r="J44" i="1"/>
  <c r="J45" i="1"/>
  <c r="J46" i="1"/>
  <c r="J47" i="1"/>
  <c r="J17" i="1"/>
  <c r="J18" i="1"/>
  <c r="J19" i="1"/>
  <c r="J20" i="1"/>
  <c r="J21" i="1"/>
  <c r="J22" i="1"/>
  <c r="J23" i="1"/>
  <c r="J24" i="1"/>
  <c r="J25" i="1"/>
  <c r="J26" i="1"/>
  <c r="I80" i="7"/>
  <c r="I81" i="7"/>
  <c r="I82" i="7"/>
  <c r="I83" i="7"/>
  <c r="I84" i="7"/>
  <c r="I85" i="7"/>
  <c r="I86" i="7"/>
  <c r="I87" i="7"/>
  <c r="I88" i="7"/>
  <c r="I89" i="7"/>
  <c r="I59" i="7"/>
  <c r="I60" i="7"/>
  <c r="I61" i="7"/>
  <c r="I62" i="7"/>
  <c r="I63" i="7"/>
  <c r="I64" i="7"/>
  <c r="I65" i="7"/>
  <c r="I66" i="7"/>
  <c r="I67" i="7"/>
  <c r="I68" i="7"/>
  <c r="I38" i="7"/>
  <c r="I39" i="7"/>
  <c r="I40" i="7"/>
  <c r="I41" i="7"/>
  <c r="I42" i="7"/>
  <c r="I43" i="7"/>
  <c r="I44" i="7"/>
  <c r="I45" i="7"/>
  <c r="I46" i="7"/>
  <c r="I47" i="7"/>
  <c r="I70" i="7"/>
  <c r="I71" i="7"/>
  <c r="I72" i="7"/>
  <c r="I73" i="7"/>
  <c r="I74" i="7"/>
  <c r="I75" i="7"/>
  <c r="I76" i="7"/>
  <c r="I77" i="7"/>
  <c r="I78" i="7"/>
  <c r="I79" i="7"/>
  <c r="I17" i="7"/>
  <c r="I18" i="7"/>
  <c r="I19" i="7"/>
  <c r="I20" i="7"/>
  <c r="I21" i="7"/>
  <c r="I22" i="7"/>
  <c r="I23" i="7"/>
  <c r="I24" i="7"/>
  <c r="I25" i="7"/>
  <c r="I26" i="7"/>
  <c r="J268" i="1"/>
  <c r="J267" i="1"/>
  <c r="J266" i="1"/>
  <c r="J265" i="1"/>
  <c r="J264" i="1"/>
  <c r="J263" i="1"/>
  <c r="J262" i="1"/>
  <c r="J261" i="1"/>
  <c r="J260" i="1"/>
  <c r="J259" i="1"/>
  <c r="J29" i="1" l="1"/>
  <c r="J30" i="1"/>
  <c r="J28" i="1"/>
  <c r="J247" i="1" l="1"/>
  <c r="J246" i="1"/>
  <c r="J245" i="1"/>
  <c r="J244" i="1"/>
  <c r="J243" i="1"/>
  <c r="J242" i="1"/>
  <c r="J241" i="1"/>
  <c r="J205" i="1"/>
  <c r="J204" i="1"/>
  <c r="J203" i="1"/>
  <c r="J202" i="1"/>
  <c r="J201" i="1"/>
  <c r="J200" i="1"/>
  <c r="J199" i="1"/>
  <c r="J198" i="1"/>
  <c r="J197" i="1"/>
  <c r="J196" i="1"/>
  <c r="J184" i="1"/>
  <c r="J183" i="1"/>
  <c r="J182" i="1"/>
  <c r="J181" i="1"/>
  <c r="J180" i="1"/>
  <c r="J179" i="1"/>
  <c r="J178" i="1"/>
  <c r="J177" i="1"/>
  <c r="J176" i="1"/>
  <c r="J175" i="1"/>
  <c r="J163" i="1"/>
  <c r="J162" i="1"/>
  <c r="J161" i="1"/>
  <c r="J160" i="1"/>
  <c r="J159" i="1"/>
  <c r="J158" i="1"/>
  <c r="J157" i="1"/>
  <c r="J156" i="1"/>
  <c r="J155" i="1"/>
  <c r="J154" i="1"/>
  <c r="J142" i="1"/>
  <c r="J141" i="1"/>
  <c r="J140" i="1"/>
  <c r="J139" i="1"/>
  <c r="J138" i="1"/>
  <c r="J137" i="1"/>
  <c r="J136" i="1"/>
  <c r="J135" i="1"/>
  <c r="J134" i="1"/>
  <c r="J133" i="1"/>
  <c r="J121" i="1"/>
  <c r="J120" i="1"/>
  <c r="J119" i="1"/>
  <c r="J118" i="1"/>
  <c r="J117" i="1"/>
  <c r="J116" i="1"/>
  <c r="J115" i="1"/>
  <c r="J114" i="1"/>
  <c r="J113" i="1"/>
  <c r="J112" i="1"/>
  <c r="J100" i="1"/>
  <c r="J99" i="1"/>
  <c r="J98" i="1"/>
  <c r="J97" i="1"/>
  <c r="J96" i="1"/>
  <c r="J95" i="1"/>
  <c r="J94" i="1"/>
  <c r="J93" i="1"/>
  <c r="J92" i="1"/>
  <c r="J91" i="1"/>
  <c r="J37" i="1"/>
  <c r="J36" i="1"/>
  <c r="J35" i="1"/>
  <c r="J34" i="1"/>
  <c r="J33" i="1"/>
  <c r="J32" i="1"/>
  <c r="J31" i="1"/>
  <c r="J8" i="1"/>
  <c r="J9" i="1"/>
  <c r="J10" i="1"/>
  <c r="J11" i="1"/>
  <c r="J12" i="1"/>
  <c r="J13" i="1"/>
  <c r="J14" i="1"/>
  <c r="J15" i="1"/>
  <c r="J16" i="1"/>
  <c r="J7" i="1"/>
  <c r="I28" i="7" l="1"/>
  <c r="I29" i="7"/>
  <c r="I30" i="7"/>
  <c r="I31" i="7"/>
  <c r="I32" i="7"/>
  <c r="I33" i="7"/>
  <c r="I34" i="7"/>
  <c r="I35" i="7"/>
  <c r="I36" i="7"/>
  <c r="I37" i="7"/>
  <c r="I49" i="7"/>
  <c r="I50" i="7"/>
  <c r="I51" i="7"/>
  <c r="I52" i="7"/>
  <c r="I53" i="7"/>
  <c r="I54" i="7"/>
  <c r="I55" i="7"/>
  <c r="I56" i="7"/>
  <c r="I57" i="7"/>
  <c r="I58" i="7"/>
  <c r="I8" i="7"/>
  <c r="I9" i="7"/>
  <c r="I10" i="7"/>
  <c r="I11" i="7"/>
  <c r="I12" i="7"/>
  <c r="I13" i="7"/>
  <c r="I14" i="7"/>
  <c r="I15" i="7"/>
  <c r="I16" i="7"/>
  <c r="I7" i="7"/>
</calcChain>
</file>

<file path=xl/sharedStrings.xml><?xml version="1.0" encoding="utf-8"?>
<sst xmlns="http://schemas.openxmlformats.org/spreadsheetml/2006/main" count="438" uniqueCount="73">
  <si>
    <t>Oregon Clean Fuels Program - CFP Obligation Estimator - CFP2022 version</t>
  </si>
  <si>
    <t>Column 1</t>
  </si>
  <si>
    <t>Column 2</t>
  </si>
  <si>
    <t>Column 3</t>
  </si>
  <si>
    <t>Column 4</t>
  </si>
  <si>
    <t>Column 5</t>
  </si>
  <si>
    <t>Column 6</t>
  </si>
  <si>
    <t>Column 7</t>
  </si>
  <si>
    <t>Column 8</t>
  </si>
  <si>
    <t>Name of fuel</t>
  </si>
  <si>
    <t>Year</t>
  </si>
  <si>
    <t>Standard</t>
  </si>
  <si>
    <t>Carbon intensity</t>
  </si>
  <si>
    <t>Number</t>
  </si>
  <si>
    <t>Units</t>
  </si>
  <si>
    <t>Energy density</t>
  </si>
  <si>
    <t>Number of deficits</t>
  </si>
  <si>
    <t>(gCO2e/MJ)</t>
  </si>
  <si>
    <t>(MJ/unit)</t>
  </si>
  <si>
    <t>Imported E10 Gasoline (ORGAS002)</t>
  </si>
  <si>
    <t>gallons</t>
  </si>
  <si>
    <t>2035+</t>
  </si>
  <si>
    <t>Imported Clear Gasoline (ORGAS001)</t>
  </si>
  <si>
    <t>Imported B5 Diesel (ORULSD002)</t>
  </si>
  <si>
    <t>Imported Clear Diesel (ORULSD001)</t>
  </si>
  <si>
    <r>
      <t xml:space="preserve">The CFP Obligation Estimator is designed to help fuel providers with deficit and credit generation calculations for the Oregon Clean Fuels Program. This spreadsheet has been purposefully left unlocked so users can change values. We advise that users be careful when you make changes to it and save it to your desktop. Values in the colored columns are meant to be changed, based on the specific fuel and feedstock you are estimating credits for. Official calculations for compliance are done within the CFP Online System based on information submitted in quarterly and annual reports. This estimator is provided as a tool, and does not change any individual entity's obligations under the Clean Fuels Program. The estimator is provided as-is and does not take the place of any entity's obligation to do their own due diligence with respect to the rules or any other aspect of compliance. This 2019 version has been updated for changes adopted by the Environmental Quality Commission in November 2018 including updates to OPGEE 2.0 and OR-GREET 3.0, including changes to the standards and energy densities. Changed values are effective for 2019 and appear in </t>
    </r>
    <r>
      <rPr>
        <b/>
        <sz val="10"/>
        <color theme="1"/>
        <rFont val="Arial"/>
        <family val="2"/>
      </rPr>
      <t>BOLD</t>
    </r>
    <r>
      <rPr>
        <sz val="10"/>
        <color theme="1"/>
        <rFont val="Arial"/>
        <family val="2"/>
      </rPr>
      <t xml:space="preserve">. </t>
    </r>
  </si>
  <si>
    <t xml:space="preserve"> All tables can be found in OAR 340 Division 253</t>
  </si>
  <si>
    <t>Directions -</t>
  </si>
  <si>
    <t>Column 1:</t>
  </si>
  <si>
    <t>Find the type of fuel.</t>
  </si>
  <si>
    <t>Column 2:</t>
  </si>
  <si>
    <t>Find the year that you are estimating the deficits for.</t>
  </si>
  <si>
    <t>Column 3:</t>
  </si>
  <si>
    <t>These are the applicable clean fuels standards as taken from Table 1 (Gasoline) , 2 (Diesel) or 3 (Jet).</t>
  </si>
  <si>
    <t>Column 4:</t>
  </si>
  <si>
    <t>This is the carbon intensity of the fuel as taken from Table 4.</t>
  </si>
  <si>
    <t>Column 5:</t>
  </si>
  <si>
    <t>Enter the volume of fuel that you are estimating the deficits for.</t>
  </si>
  <si>
    <t>Column 6:</t>
  </si>
  <si>
    <t>The volume in Column 5 must be entered in these units.</t>
  </si>
  <si>
    <t>Column 7:</t>
  </si>
  <si>
    <t>Enter the energy density of the fuel from Table 6.</t>
  </si>
  <si>
    <t>Column 8:</t>
  </si>
  <si>
    <t>This is the estimated number of deficits generated.</t>
  </si>
  <si>
    <t>Column 9</t>
  </si>
  <si>
    <t>Energy economy ratio</t>
  </si>
  <si>
    <t>Number of credits</t>
  </si>
  <si>
    <t>Corn Ethanol Example</t>
  </si>
  <si>
    <t>Statewide Grid Mix Electricity in an on-road light-duty vehicle Example</t>
  </si>
  <si>
    <t>kilowatt hours</t>
  </si>
  <si>
    <t>Statewide Grid Mix Electricity in an on-road Heavy-duty vehicle Example</t>
  </si>
  <si>
    <t>Statewide Grid Mix Electricity in a forklift Example</t>
  </si>
  <si>
    <t>Canola Biodiesel Example</t>
  </si>
  <si>
    <t>Used Cooking Oil Biodiesel Example</t>
  </si>
  <si>
    <t>Tallow Renewable Diesel Example</t>
  </si>
  <si>
    <t>CNG, fossil (ORCNG001)</t>
  </si>
  <si>
    <t>therms</t>
  </si>
  <si>
    <t>After 2026, fossil CNG is deficit generating and becomes a regulated fuel</t>
  </si>
  <si>
    <t>Landfill RNG Example</t>
  </si>
  <si>
    <t>Fossil Propane (ORLPG001)</t>
  </si>
  <si>
    <t>After 2028, fossil propane is deficit generating and becomes a regulated fuel</t>
  </si>
  <si>
    <t>Renewable Propane from Soybean Oil</t>
  </si>
  <si>
    <t>Alternative Jet Fuel Example</t>
  </si>
  <si>
    <t>Hydrogen in a light-duty on-road vehicle (ORHYF)</t>
  </si>
  <si>
    <t>kilograms</t>
  </si>
  <si>
    <t xml:space="preserve">The CFP Obligation Estimator is designed to help fuel providers with deficit and credit generation calculations for the Oregon Clean Fuels Program. This spreadsheet has been purposefully left unlocked so users can change values. We advise that users be careful when you make changes to it and save it to your desktop. Values in the colored columns are meant to be changed, based on the specific fuel and feedstock you are estimating credits for. Official calculations for compliance are done within the CFP Online System based on information submitted in quarterly and annual reports. This estimator is provided as a tool, and does not change any individual entity's obligations under the Clean Fuels Program. The estimator is provided as-is and does not take the place of any entity's obligation to do their own due diligence with respect to the rules or any other aspect of compliance. This 2019 version has been updated for changes adopted by the Environmental Quality Commission in November 2018 including updates to OPGEE 2.0 and OR-GREET 3.0, including changes to the standards and energy densities. Changed values are effective for 2019 and appear in BOLD. </t>
  </si>
  <si>
    <t>Find the type of fuel. You can change the name to add in a specific feedstock (i.e. corn to sugarcane ethanol).</t>
  </si>
  <si>
    <t>Find the year that you are estimating the credits for.</t>
  </si>
  <si>
    <t>Enter the carbon intensity of the fuel, from your product transfer document or from Table 4.</t>
  </si>
  <si>
    <t>Enter the volume of fuel that you are estimating the credits for.</t>
  </si>
  <si>
    <t>Enter the applicable energy economy ratio from Table 7. Note that there are different values based on the type of vehicle the fuel is used in.</t>
  </si>
  <si>
    <t>Column 9:</t>
  </si>
  <si>
    <t>This is the estimated number of credits 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</si>
</sst>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 #,##0.00000_);_(* \(#,##0.00000\);_(* &quot;-&quot;??_);_(@_)"/>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u/>
      <sz val="10"/>
      <color theme="10"/>
      <name val="Arial"/>
      <family val="2"/>
    </font>
    <font>
      <b/>
      <sz val="16"/>
      <color theme="1"/>
      <name val="Arial"/>
      <family val="2"/>
    </font>
    <font>
      <u/>
      <sz val="10"/>
      <color theme="1"/>
      <name val="Arial"/>
      <family val="2"/>
    </font>
    <font>
      <b/>
      <sz val="10"/>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00">
    <xf numFmtId="0" fontId="0" fillId="0" borderId="0" xfId="0"/>
    <xf numFmtId="0" fontId="3" fillId="0" borderId="0" xfId="0" applyFont="1" applyAlignment="1">
      <alignment horizontal="center"/>
    </xf>
    <xf numFmtId="0" fontId="3" fillId="0" borderId="0" xfId="1" applyNumberFormat="1" applyFont="1" applyAlignment="1">
      <alignment horizontal="center"/>
    </xf>
    <xf numFmtId="0" fontId="4" fillId="0" borderId="0" xfId="3" applyFont="1" applyAlignment="1">
      <alignment horizontal="center"/>
    </xf>
    <xf numFmtId="166" fontId="3" fillId="0" borderId="0" xfId="0" applyNumberFormat="1" applyFont="1" applyAlignment="1">
      <alignment horizontal="center"/>
    </xf>
    <xf numFmtId="44" fontId="3" fillId="0" borderId="0" xfId="2" applyFont="1" applyAlignment="1">
      <alignment horizontal="center"/>
    </xf>
    <xf numFmtId="0" fontId="3" fillId="0" borderId="0" xfId="0" applyFont="1" applyFill="1" applyAlignment="1">
      <alignment horizontal="center" vertical="center" wrapText="1"/>
    </xf>
    <xf numFmtId="0" fontId="3" fillId="0" borderId="1" xfId="0" applyFont="1" applyBorder="1" applyAlignment="1">
      <alignment horizontal="center"/>
    </xf>
    <xf numFmtId="0" fontId="3" fillId="0" borderId="1" xfId="1" applyNumberFormat="1" applyFont="1" applyBorder="1" applyAlignment="1">
      <alignment horizontal="center"/>
    </xf>
    <xf numFmtId="164" fontId="3" fillId="3" borderId="1" xfId="1" applyNumberFormat="1" applyFont="1" applyFill="1" applyBorder="1" applyAlignment="1">
      <alignment horizontal="center"/>
    </xf>
    <xf numFmtId="0" fontId="3" fillId="5" borderId="1" xfId="0" applyFont="1" applyFill="1" applyBorder="1" applyAlignment="1">
      <alignment horizontal="center"/>
    </xf>
    <xf numFmtId="1" fontId="3" fillId="4" borderId="1" xfId="1" applyNumberFormat="1" applyFont="1" applyFill="1" applyBorder="1" applyAlignment="1">
      <alignment horizontal="center"/>
    </xf>
    <xf numFmtId="0" fontId="3" fillId="7" borderId="1" xfId="0" applyFont="1" applyFill="1" applyBorder="1" applyAlignment="1">
      <alignment horizontal="center"/>
    </xf>
    <xf numFmtId="2" fontId="3" fillId="7" borderId="1" xfId="0" applyNumberFormat="1" applyFont="1" applyFill="1" applyBorder="1" applyAlignment="1">
      <alignment horizontal="center"/>
    </xf>
    <xf numFmtId="165" fontId="3" fillId="6" borderId="1" xfId="0" applyNumberFormat="1" applyFont="1" applyFill="1" applyBorder="1" applyAlignment="1">
      <alignment horizontal="center"/>
    </xf>
    <xf numFmtId="2" fontId="3" fillId="6" borderId="1" xfId="0" applyNumberFormat="1" applyFont="1" applyFill="1" applyBorder="1" applyAlignment="1">
      <alignment horizontal="center"/>
    </xf>
    <xf numFmtId="0" fontId="3" fillId="6" borderId="1" xfId="0" applyFont="1" applyFill="1" applyBorder="1" applyAlignment="1">
      <alignment horizontal="center"/>
    </xf>
    <xf numFmtId="0" fontId="3" fillId="2" borderId="0" xfId="0" applyFont="1" applyFill="1" applyBorder="1" applyAlignment="1">
      <alignment horizontal="center"/>
    </xf>
    <xf numFmtId="0" fontId="6" fillId="0" borderId="0" xfId="0" applyFont="1" applyFill="1" applyAlignment="1">
      <alignment horizontal="center" vertical="center" wrapText="1"/>
    </xf>
    <xf numFmtId="0" fontId="6" fillId="8" borderId="0" xfId="3" applyFont="1" applyFill="1" applyAlignment="1">
      <alignment horizontal="left"/>
    </xf>
    <xf numFmtId="0" fontId="3" fillId="8" borderId="0" xfId="0" applyFont="1" applyFill="1" applyAlignment="1">
      <alignment horizontal="center"/>
    </xf>
    <xf numFmtId="0" fontId="6" fillId="8" borderId="0" xfId="0" applyFont="1" applyFill="1" applyAlignment="1">
      <alignment horizontal="center" vertical="center" wrapText="1"/>
    </xf>
    <xf numFmtId="0" fontId="3" fillId="8" borderId="0" xfId="0" applyFont="1" applyFill="1" applyAlignment="1">
      <alignment horizontal="center" vertical="center" wrapText="1"/>
    </xf>
    <xf numFmtId="0" fontId="3" fillId="8" borderId="0" xfId="1" applyNumberFormat="1" applyFont="1" applyFill="1" applyAlignment="1">
      <alignment horizontal="center"/>
    </xf>
    <xf numFmtId="0" fontId="6" fillId="8" borderId="0" xfId="1" applyNumberFormat="1" applyFont="1" applyFill="1" applyAlignment="1">
      <alignment horizontal="center" vertical="center" wrapText="1"/>
    </xf>
    <xf numFmtId="164" fontId="3" fillId="8" borderId="0" xfId="1" applyNumberFormat="1" applyFont="1" applyFill="1" applyAlignment="1">
      <alignment horizontal="center"/>
    </xf>
    <xf numFmtId="1" fontId="3" fillId="8" borderId="0" xfId="0" applyNumberFormat="1" applyFont="1" applyFill="1" applyAlignment="1">
      <alignment horizontal="center"/>
    </xf>
    <xf numFmtId="165" fontId="3" fillId="8" borderId="0" xfId="0" applyNumberFormat="1" applyFont="1" applyFill="1" applyAlignment="1">
      <alignment horizontal="center"/>
    </xf>
    <xf numFmtId="166" fontId="3" fillId="8" borderId="0" xfId="0" applyNumberFormat="1" applyFont="1" applyFill="1" applyAlignment="1">
      <alignment horizontal="center"/>
    </xf>
    <xf numFmtId="1" fontId="3" fillId="8" borderId="0" xfId="0" applyNumberFormat="1" applyFont="1" applyFill="1" applyBorder="1" applyAlignment="1">
      <alignment horizontal="center"/>
    </xf>
    <xf numFmtId="0" fontId="3" fillId="8" borderId="2" xfId="3" applyFont="1" applyFill="1" applyBorder="1" applyAlignment="1">
      <alignment horizontal="left"/>
    </xf>
    <xf numFmtId="0" fontId="6" fillId="8" borderId="3" xfId="3" applyFont="1" applyFill="1" applyBorder="1" applyAlignment="1">
      <alignment horizontal="left"/>
    </xf>
    <xf numFmtId="0" fontId="6" fillId="8" borderId="4" xfId="3" applyFont="1" applyFill="1" applyBorder="1" applyAlignment="1">
      <alignment horizontal="left"/>
    </xf>
    <xf numFmtId="0" fontId="3" fillId="8" borderId="5" xfId="0" applyFont="1" applyFill="1" applyBorder="1" applyAlignment="1">
      <alignment horizontal="right"/>
    </xf>
    <xf numFmtId="0" fontId="3" fillId="5" borderId="5" xfId="0" applyFont="1" applyFill="1" applyBorder="1" applyAlignment="1">
      <alignment horizontal="right"/>
    </xf>
    <xf numFmtId="0" fontId="3" fillId="3" borderId="5" xfId="0" applyFont="1" applyFill="1" applyBorder="1" applyAlignment="1">
      <alignment horizontal="right"/>
    </xf>
    <xf numFmtId="0" fontId="3" fillId="7" borderId="5" xfId="0" applyFont="1" applyFill="1" applyBorder="1" applyAlignment="1">
      <alignment horizontal="right"/>
    </xf>
    <xf numFmtId="0" fontId="3" fillId="6" borderId="5" xfId="0" applyFont="1" applyFill="1" applyBorder="1" applyAlignment="1">
      <alignment horizontal="right"/>
    </xf>
    <xf numFmtId="0" fontId="3" fillId="4" borderId="7" xfId="0" applyFont="1" applyFill="1" applyBorder="1" applyAlignment="1">
      <alignment horizontal="right"/>
    </xf>
    <xf numFmtId="0" fontId="3" fillId="8" borderId="1" xfId="0" applyFont="1" applyFill="1" applyBorder="1" applyAlignment="1">
      <alignment horizontal="center"/>
    </xf>
    <xf numFmtId="0" fontId="3" fillId="8" borderId="0" xfId="0" applyFont="1" applyFill="1" applyBorder="1" applyAlignment="1">
      <alignment horizontal="center"/>
    </xf>
    <xf numFmtId="164" fontId="3" fillId="8" borderId="0" xfId="1" applyNumberFormat="1" applyFont="1" applyFill="1" applyBorder="1" applyAlignment="1">
      <alignment horizontal="center"/>
    </xf>
    <xf numFmtId="0" fontId="3" fillId="8" borderId="0" xfId="1" applyNumberFormat="1" applyFont="1" applyFill="1" applyBorder="1" applyAlignment="1">
      <alignment horizontal="center"/>
    </xf>
    <xf numFmtId="1" fontId="3" fillId="8" borderId="0" xfId="1" applyNumberFormat="1" applyFont="1" applyFill="1" applyBorder="1" applyAlignment="1">
      <alignment horizontal="center"/>
    </xf>
    <xf numFmtId="0" fontId="3" fillId="0" borderId="1" xfId="0" applyFont="1" applyFill="1" applyBorder="1" applyAlignment="1">
      <alignment horizontal="center"/>
    </xf>
    <xf numFmtId="0" fontId="7" fillId="0" borderId="1" xfId="0" applyFont="1" applyBorder="1" applyAlignment="1">
      <alignment horizontal="center"/>
    </xf>
    <xf numFmtId="0" fontId="7" fillId="8" borderId="1" xfId="0" applyFont="1" applyFill="1" applyBorder="1" applyAlignment="1">
      <alignment horizontal="center"/>
    </xf>
    <xf numFmtId="0" fontId="7" fillId="0" borderId="1" xfId="0" applyFont="1" applyFill="1" applyBorder="1" applyAlignment="1">
      <alignment horizontal="center"/>
    </xf>
    <xf numFmtId="2" fontId="7" fillId="0" borderId="1" xfId="0" applyNumberFormat="1" applyFont="1" applyBorder="1" applyAlignment="1">
      <alignment horizontal="center"/>
    </xf>
    <xf numFmtId="0" fontId="3" fillId="9" borderId="1" xfId="0" applyFont="1" applyFill="1" applyBorder="1" applyAlignment="1">
      <alignment horizontal="center"/>
    </xf>
    <xf numFmtId="164" fontId="3" fillId="9" borderId="1" xfId="1" applyNumberFormat="1" applyFont="1" applyFill="1" applyBorder="1" applyAlignment="1">
      <alignment horizontal="center"/>
    </xf>
    <xf numFmtId="0" fontId="3" fillId="9" borderId="1" xfId="1" applyNumberFormat="1" applyFont="1" applyFill="1" applyBorder="1" applyAlignment="1">
      <alignment horizontal="center"/>
    </xf>
    <xf numFmtId="2" fontId="3" fillId="9" borderId="1" xfId="0" applyNumberFormat="1" applyFont="1" applyFill="1" applyBorder="1" applyAlignment="1">
      <alignment horizontal="center"/>
    </xf>
    <xf numFmtId="165" fontId="3" fillId="9" borderId="1" xfId="0" applyNumberFormat="1" applyFont="1" applyFill="1" applyBorder="1" applyAlignment="1">
      <alignment horizontal="center"/>
    </xf>
    <xf numFmtId="1" fontId="3" fillId="9" borderId="1" xfId="0" applyNumberFormat="1" applyFont="1" applyFill="1" applyBorder="1" applyAlignment="1">
      <alignment horizontal="center"/>
    </xf>
    <xf numFmtId="0" fontId="7" fillId="9" borderId="1" xfId="0" applyFont="1" applyFill="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7" fillId="0" borderId="0" xfId="0" applyFont="1" applyBorder="1" applyAlignment="1">
      <alignment horizontal="center"/>
    </xf>
    <xf numFmtId="0" fontId="7" fillId="5" borderId="1" xfId="0" applyFont="1" applyFill="1" applyBorder="1" applyAlignment="1">
      <alignment horizontal="center"/>
    </xf>
    <xf numFmtId="0" fontId="7" fillId="0" borderId="1" xfId="0" applyFont="1" applyFill="1" applyBorder="1" applyAlignment="1">
      <alignment horizontal="center" vertical="center" wrapText="1"/>
    </xf>
    <xf numFmtId="0" fontId="7" fillId="0" borderId="13" xfId="0" applyFont="1" applyFill="1" applyBorder="1" applyAlignment="1">
      <alignment horizontal="center"/>
    </xf>
    <xf numFmtId="1" fontId="3" fillId="4" borderId="13" xfId="1" applyNumberFormat="1" applyFont="1" applyFill="1" applyBorder="1" applyAlignment="1">
      <alignment horizontal="center"/>
    </xf>
    <xf numFmtId="0" fontId="3" fillId="0" borderId="14" xfId="0" applyFont="1" applyFill="1" applyBorder="1" applyAlignment="1">
      <alignment horizontal="center"/>
    </xf>
    <xf numFmtId="1" fontId="3" fillId="4" borderId="14" xfId="1" applyNumberFormat="1" applyFont="1" applyFill="1" applyBorder="1" applyAlignment="1">
      <alignment horizontal="center"/>
    </xf>
    <xf numFmtId="0" fontId="3" fillId="0" borderId="11" xfId="0" applyFont="1" applyFill="1" applyBorder="1" applyAlignment="1">
      <alignment horizontal="center"/>
    </xf>
    <xf numFmtId="1" fontId="3" fillId="8" borderId="11" xfId="1" applyNumberFormat="1" applyFont="1" applyFill="1" applyBorder="1" applyAlignment="1">
      <alignment horizontal="center"/>
    </xf>
    <xf numFmtId="0" fontId="7" fillId="5" borderId="0" xfId="0" applyFont="1" applyFill="1" applyBorder="1" applyAlignment="1">
      <alignment horizontal="center" vertical="center"/>
    </xf>
    <xf numFmtId="0" fontId="5" fillId="8" borderId="0" xfId="0" applyFont="1" applyFill="1" applyAlignment="1">
      <alignment horizontal="center"/>
    </xf>
    <xf numFmtId="0" fontId="3" fillId="2" borderId="0" xfId="0" applyFont="1" applyFill="1" applyBorder="1" applyAlignment="1">
      <alignment horizontal="center" vertical="center"/>
    </xf>
    <xf numFmtId="0" fontId="3" fillId="2" borderId="0" xfId="1"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2" fillId="8" borderId="10" xfId="3" applyFill="1" applyBorder="1" applyAlignment="1">
      <alignment horizontal="left"/>
    </xf>
    <xf numFmtId="0" fontId="2" fillId="8" borderId="11" xfId="3" applyFill="1" applyBorder="1" applyAlignment="1">
      <alignment horizontal="left"/>
    </xf>
    <xf numFmtId="0" fontId="2" fillId="8" borderId="12" xfId="3" applyFill="1" applyBorder="1" applyAlignment="1">
      <alignment horizontal="left"/>
    </xf>
    <xf numFmtId="0" fontId="3" fillId="8" borderId="0" xfId="0" applyFont="1" applyFill="1" applyBorder="1" applyAlignment="1">
      <alignment horizontal="left"/>
    </xf>
    <xf numFmtId="0" fontId="3" fillId="8" borderId="6" xfId="0" applyFont="1" applyFill="1" applyBorder="1" applyAlignment="1">
      <alignment horizontal="left"/>
    </xf>
    <xf numFmtId="0" fontId="3" fillId="0" borderId="1" xfId="0" applyFont="1" applyBorder="1" applyAlignment="1">
      <alignment horizontal="center" vertical="center" wrapText="1"/>
    </xf>
    <xf numFmtId="0" fontId="3" fillId="4" borderId="8" xfId="0" applyFont="1" applyFill="1" applyBorder="1" applyAlignment="1">
      <alignment horizontal="left"/>
    </xf>
    <xf numFmtId="0" fontId="3" fillId="4" borderId="9" xfId="0" applyFont="1" applyFill="1" applyBorder="1" applyAlignment="1">
      <alignment horizontal="left"/>
    </xf>
    <xf numFmtId="0" fontId="3" fillId="3" borderId="0" xfId="0" applyFont="1" applyFill="1" applyBorder="1" applyAlignment="1">
      <alignment horizontal="left"/>
    </xf>
    <xf numFmtId="0" fontId="3" fillId="3" borderId="6" xfId="0" applyFont="1" applyFill="1" applyBorder="1" applyAlignment="1">
      <alignment horizontal="left"/>
    </xf>
    <xf numFmtId="0" fontId="7" fillId="10"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0"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9" xfId="0" applyFont="1" applyFill="1" applyBorder="1" applyAlignment="1">
      <alignment horizontal="center" vertical="center"/>
    </xf>
    <xf numFmtId="0" fontId="3" fillId="7" borderId="0" xfId="0" applyFont="1" applyFill="1" applyBorder="1" applyAlignment="1">
      <alignment horizontal="left"/>
    </xf>
    <xf numFmtId="0" fontId="3" fillId="7" borderId="6" xfId="0" applyFont="1" applyFill="1" applyBorder="1" applyAlignment="1">
      <alignment horizontal="left"/>
    </xf>
    <xf numFmtId="0" fontId="3" fillId="6" borderId="0" xfId="0" applyFont="1" applyFill="1" applyBorder="1" applyAlignment="1">
      <alignment horizontal="left"/>
    </xf>
    <xf numFmtId="0" fontId="3" fillId="6" borderId="6" xfId="0" applyFont="1" applyFill="1" applyBorder="1" applyAlignment="1">
      <alignment horizontal="left"/>
    </xf>
    <xf numFmtId="0" fontId="3" fillId="5" borderId="0" xfId="0" applyFont="1" applyFill="1" applyBorder="1" applyAlignment="1">
      <alignment horizontal="left"/>
    </xf>
    <xf numFmtId="0" fontId="3" fillId="5" borderId="6" xfId="0"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393700</xdr:colOff>
      <xdr:row>0</xdr:row>
      <xdr:rowOff>148063</xdr:rowOff>
    </xdr:from>
    <xdr:to>
      <xdr:col>1</xdr:col>
      <xdr:colOff>723900</xdr:colOff>
      <xdr:row>2</xdr:row>
      <xdr:rowOff>150388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5175" y="148063"/>
          <a:ext cx="330200" cy="49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393700</xdr:colOff>
      <xdr:row>0</xdr:row>
      <xdr:rowOff>44450</xdr:rowOff>
    </xdr:from>
    <xdr:to>
      <xdr:col>1</xdr:col>
      <xdr:colOff>692150</xdr:colOff>
      <xdr:row>2</xdr:row>
      <xdr:rowOff>219513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44450"/>
          <a:ext cx="298450" cy="6830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sos.state.or.us/oard/displayDivisionRules.action;JSESSIONID_OARD=TWFxYjFHGygOB90CQds-0HFXZvwB3gvTrj6NyJ_po5ps9BdSkw4W!479495115?selectedDivision=1560" TargetMode="External"/><Relationship Id="rId1" Type="http://schemas.openxmlformats.org/officeDocument/2006/relationships/hyperlink" Target="http://arcweb.sos.state.or.us/pages/rules/oars_300/oar_340/340_253.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cure.sos.state.or.us/oard/displayDivisionRules.action;JSESSIONID_OARD=TWFxYjFHGygOB90CQds-0HFXZvwB3gvTrj6NyJ_po5ps9BdSkw4W!479495115?selectedDivision=1560" TargetMode="External"/><Relationship Id="rId1" Type="http://schemas.openxmlformats.org/officeDocument/2006/relationships/hyperlink" Target="http://arcweb.sos.state.or.us/pages/rules/oars_300/oar_340/340_253.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zoomScaleNormal="100" workbookViewId="0">
      <selection activeCell="C2" sqref="C2:I2"/>
    </sheetView>
  </sheetViews>
  <sheetFormatPr defaultColWidth="9.33203125" defaultRowHeight="14.4" x14ac:dyDescent="0.3"/>
  <cols>
    <col min="1" max="1" width="5.5546875" style="20" customWidth="1"/>
    <col min="2" max="5" width="15.5546875" style="1" customWidth="1"/>
    <col min="6" max="7" width="15.5546875" style="2" customWidth="1"/>
    <col min="8" max="9" width="15.5546875" style="1" customWidth="1"/>
    <col min="10" max="10" width="5.5546875" style="20" customWidth="1"/>
    <col min="11" max="11" width="12.5546875" bestFit="1" customWidth="1"/>
    <col min="27" max="16384" width="9.33203125" style="1"/>
  </cols>
  <sheetData>
    <row r="1" spans="1:26" ht="20.100000000000001" customHeight="1" x14ac:dyDescent="0.3">
      <c r="B1" s="20"/>
      <c r="C1" s="20"/>
      <c r="D1" s="20"/>
      <c r="E1" s="20"/>
      <c r="F1" s="23"/>
      <c r="G1" s="23"/>
      <c r="H1" s="20"/>
      <c r="I1" s="20"/>
    </row>
    <row r="2" spans="1:26" ht="20.100000000000001" customHeight="1" x14ac:dyDescent="0.4">
      <c r="B2" s="20"/>
      <c r="C2" s="68" t="s">
        <v>0</v>
      </c>
      <c r="D2" s="68"/>
      <c r="E2" s="68"/>
      <c r="F2" s="68"/>
      <c r="G2" s="68"/>
      <c r="H2" s="68"/>
      <c r="I2" s="68"/>
    </row>
    <row r="3" spans="1:26" ht="20.100000000000001" customHeight="1" x14ac:dyDescent="0.3">
      <c r="B3" s="20"/>
      <c r="C3" s="20"/>
      <c r="D3" s="20"/>
      <c r="E3" s="20"/>
      <c r="F3" s="23"/>
      <c r="G3" s="23"/>
      <c r="H3" s="20"/>
      <c r="I3" s="20"/>
    </row>
    <row r="4" spans="1:26" s="18" customFormat="1" x14ac:dyDescent="0.3">
      <c r="A4" s="21"/>
      <c r="B4" s="21" t="s">
        <v>1</v>
      </c>
      <c r="C4" s="21" t="s">
        <v>2</v>
      </c>
      <c r="D4" s="21" t="s">
        <v>3</v>
      </c>
      <c r="E4" s="21" t="s">
        <v>4</v>
      </c>
      <c r="F4" s="24" t="s">
        <v>5</v>
      </c>
      <c r="G4" s="24" t="s">
        <v>6</v>
      </c>
      <c r="H4" s="21" t="s">
        <v>7</v>
      </c>
      <c r="I4" s="21" t="s">
        <v>8</v>
      </c>
      <c r="J4" s="21"/>
      <c r="K4"/>
      <c r="L4"/>
      <c r="M4"/>
      <c r="N4"/>
      <c r="O4"/>
      <c r="P4"/>
      <c r="Q4"/>
      <c r="R4"/>
      <c r="S4"/>
      <c r="T4"/>
      <c r="U4"/>
      <c r="V4"/>
      <c r="W4"/>
      <c r="X4"/>
      <c r="Y4"/>
      <c r="Z4"/>
    </row>
    <row r="5" spans="1:26" s="6" customFormat="1" ht="15" customHeight="1" x14ac:dyDescent="0.3">
      <c r="A5" s="22"/>
      <c r="B5" s="69" t="s">
        <v>9</v>
      </c>
      <c r="C5" s="69" t="s">
        <v>10</v>
      </c>
      <c r="D5" s="17" t="s">
        <v>11</v>
      </c>
      <c r="E5" s="17" t="s">
        <v>12</v>
      </c>
      <c r="F5" s="70" t="s">
        <v>13</v>
      </c>
      <c r="G5" s="70" t="s">
        <v>14</v>
      </c>
      <c r="H5" s="17" t="s">
        <v>15</v>
      </c>
      <c r="I5" s="71" t="s">
        <v>16</v>
      </c>
      <c r="J5" s="22"/>
      <c r="K5"/>
      <c r="L5"/>
      <c r="M5"/>
      <c r="N5"/>
      <c r="O5"/>
      <c r="P5"/>
      <c r="Q5"/>
      <c r="R5"/>
      <c r="S5"/>
      <c r="T5"/>
      <c r="U5"/>
      <c r="V5"/>
      <c r="W5"/>
      <c r="X5"/>
      <c r="Y5"/>
      <c r="Z5"/>
    </row>
    <row r="6" spans="1:26" x14ac:dyDescent="0.3">
      <c r="B6" s="69"/>
      <c r="C6" s="69"/>
      <c r="D6" s="17" t="s">
        <v>17</v>
      </c>
      <c r="E6" s="17" t="s">
        <v>17</v>
      </c>
      <c r="F6" s="70"/>
      <c r="G6" s="70"/>
      <c r="H6" s="17" t="s">
        <v>18</v>
      </c>
      <c r="I6" s="71"/>
    </row>
    <row r="7" spans="1:26" ht="12.6" customHeight="1" x14ac:dyDescent="0.3">
      <c r="B7" s="80" t="s">
        <v>19</v>
      </c>
      <c r="C7" s="7">
        <v>2016</v>
      </c>
      <c r="D7" s="7">
        <v>98.37</v>
      </c>
      <c r="E7" s="39">
        <v>98.54</v>
      </c>
      <c r="F7" s="9">
        <v>1000000</v>
      </c>
      <c r="G7" s="8" t="s">
        <v>20</v>
      </c>
      <c r="H7" s="44">
        <v>116.09</v>
      </c>
      <c r="I7" s="11">
        <f>((E7-D7)*F7*H7)/1000000</f>
        <v>19.735300000000201</v>
      </c>
    </row>
    <row r="8" spans="1:26" x14ac:dyDescent="0.3">
      <c r="B8" s="80"/>
      <c r="C8" s="7">
        <v>2017</v>
      </c>
      <c r="D8" s="7">
        <v>98.13</v>
      </c>
      <c r="E8" s="39">
        <v>98.54</v>
      </c>
      <c r="F8" s="9">
        <v>1000000</v>
      </c>
      <c r="G8" s="8" t="s">
        <v>20</v>
      </c>
      <c r="H8" s="44">
        <v>116.09</v>
      </c>
      <c r="I8" s="11">
        <f t="shared" ref="I8:I16" si="0">((E8-D8)*F8*H8)/1000000</f>
        <v>47.596900000001256</v>
      </c>
    </row>
    <row r="9" spans="1:26" x14ac:dyDescent="0.3">
      <c r="B9" s="80"/>
      <c r="C9" s="7">
        <v>2018</v>
      </c>
      <c r="D9" s="7">
        <v>97.66</v>
      </c>
      <c r="E9" s="39">
        <v>98.64</v>
      </c>
      <c r="F9" s="9">
        <v>1000000</v>
      </c>
      <c r="G9" s="8" t="s">
        <v>20</v>
      </c>
      <c r="H9" s="44">
        <v>116.09</v>
      </c>
      <c r="I9" s="11">
        <f t="shared" si="0"/>
        <v>113.76820000000046</v>
      </c>
    </row>
    <row r="10" spans="1:26" x14ac:dyDescent="0.3">
      <c r="B10" s="80"/>
      <c r="C10" s="7">
        <v>2019</v>
      </c>
      <c r="D10" s="45">
        <v>96.59</v>
      </c>
      <c r="E10" s="46">
        <v>98.06</v>
      </c>
      <c r="F10" s="9">
        <v>1000000</v>
      </c>
      <c r="G10" s="8" t="s">
        <v>20</v>
      </c>
      <c r="H10" s="47">
        <v>118.38</v>
      </c>
      <c r="I10" s="11">
        <f t="shared" si="0"/>
        <v>174.01859999999985</v>
      </c>
    </row>
    <row r="11" spans="1:26" x14ac:dyDescent="0.3">
      <c r="B11" s="80"/>
      <c r="C11" s="7">
        <v>2020</v>
      </c>
      <c r="D11" s="45">
        <v>95.61</v>
      </c>
      <c r="E11" s="46">
        <v>98.06</v>
      </c>
      <c r="F11" s="9">
        <v>1000000</v>
      </c>
      <c r="G11" s="8" t="s">
        <v>20</v>
      </c>
      <c r="H11" s="47">
        <v>118.38</v>
      </c>
      <c r="I11" s="11">
        <f t="shared" si="0"/>
        <v>290.03100000000029</v>
      </c>
    </row>
    <row r="12" spans="1:26" x14ac:dyDescent="0.3">
      <c r="B12" s="80"/>
      <c r="C12" s="7">
        <v>2021</v>
      </c>
      <c r="D12" s="45">
        <v>94.63</v>
      </c>
      <c r="E12" s="46">
        <v>98.06</v>
      </c>
      <c r="F12" s="9">
        <v>1000000</v>
      </c>
      <c r="G12" s="8" t="s">
        <v>20</v>
      </c>
      <c r="H12" s="47">
        <v>118.38</v>
      </c>
      <c r="I12" s="11">
        <f t="shared" si="0"/>
        <v>406.04340000000082</v>
      </c>
    </row>
    <row r="13" spans="1:26" x14ac:dyDescent="0.3">
      <c r="B13" s="80"/>
      <c r="C13" s="7">
        <v>2022</v>
      </c>
      <c r="D13" s="45">
        <v>93.15</v>
      </c>
      <c r="E13" s="46">
        <v>98.06</v>
      </c>
      <c r="F13" s="9">
        <v>1000000</v>
      </c>
      <c r="G13" s="8" t="s">
        <v>20</v>
      </c>
      <c r="H13" s="47">
        <v>118.38</v>
      </c>
      <c r="I13" s="11">
        <f t="shared" si="0"/>
        <v>581.24579999999958</v>
      </c>
    </row>
    <row r="14" spans="1:26" x14ac:dyDescent="0.3">
      <c r="B14" s="80"/>
      <c r="C14" s="7">
        <v>2023</v>
      </c>
      <c r="D14" s="45">
        <v>91.68</v>
      </c>
      <c r="E14" s="46">
        <v>98.06</v>
      </c>
      <c r="F14" s="9">
        <v>1000000</v>
      </c>
      <c r="G14" s="8" t="s">
        <v>20</v>
      </c>
      <c r="H14" s="47">
        <v>118.38</v>
      </c>
      <c r="I14" s="11">
        <f t="shared" si="0"/>
        <v>755.26439999999945</v>
      </c>
    </row>
    <row r="15" spans="1:26" x14ac:dyDescent="0.3">
      <c r="B15" s="80"/>
      <c r="C15" s="7">
        <v>2024</v>
      </c>
      <c r="D15" s="45">
        <v>90.21</v>
      </c>
      <c r="E15" s="46">
        <v>98.06</v>
      </c>
      <c r="F15" s="9">
        <v>1000000</v>
      </c>
      <c r="G15" s="8" t="s">
        <v>20</v>
      </c>
      <c r="H15" s="47">
        <v>118.38</v>
      </c>
      <c r="I15" s="11">
        <f t="shared" si="0"/>
        <v>929.28300000000092</v>
      </c>
    </row>
    <row r="16" spans="1:26" x14ac:dyDescent="0.3">
      <c r="B16" s="80"/>
      <c r="C16" s="7">
        <v>2025</v>
      </c>
      <c r="D16" s="45">
        <v>88.25</v>
      </c>
      <c r="E16" s="46">
        <v>98.06</v>
      </c>
      <c r="F16" s="9">
        <v>1000000</v>
      </c>
      <c r="G16" s="8" t="s">
        <v>20</v>
      </c>
      <c r="H16" s="47">
        <v>118.38</v>
      </c>
      <c r="I16" s="11">
        <f t="shared" si="0"/>
        <v>1161.3078000000003</v>
      </c>
    </row>
    <row r="17" spans="2:26" x14ac:dyDescent="0.3">
      <c r="B17" s="80"/>
      <c r="C17" s="7">
        <v>2026</v>
      </c>
      <c r="D17" s="60">
        <v>86.29</v>
      </c>
      <c r="E17" s="46">
        <v>98.06</v>
      </c>
      <c r="F17" s="9">
        <v>1000000</v>
      </c>
      <c r="G17" s="8" t="s">
        <v>20</v>
      </c>
      <c r="H17" s="47">
        <v>118.38</v>
      </c>
      <c r="I17" s="11">
        <f t="shared" ref="I17:I26" si="1">((E17-D17)*F17*H17)/1000000</f>
        <v>1393.3325999999995</v>
      </c>
      <c r="J17" s="6"/>
    </row>
    <row r="18" spans="2:26" x14ac:dyDescent="0.3">
      <c r="B18" s="80"/>
      <c r="C18" s="7">
        <v>2027</v>
      </c>
      <c r="D18" s="45">
        <v>84.33</v>
      </c>
      <c r="E18" s="46">
        <v>98.06</v>
      </c>
      <c r="F18" s="9">
        <v>1000000</v>
      </c>
      <c r="G18" s="8" t="s">
        <v>20</v>
      </c>
      <c r="H18" s="47">
        <v>118.38</v>
      </c>
      <c r="I18" s="11">
        <f t="shared" si="1"/>
        <v>1625.3574000000006</v>
      </c>
      <c r="J18" s="1"/>
    </row>
    <row r="19" spans="2:26" s="40" customFormat="1" x14ac:dyDescent="0.3">
      <c r="B19" s="80"/>
      <c r="C19" s="7">
        <v>2028</v>
      </c>
      <c r="D19" s="45">
        <v>82.37</v>
      </c>
      <c r="E19" s="46">
        <v>98.06</v>
      </c>
      <c r="F19" s="9">
        <v>1000000</v>
      </c>
      <c r="G19" s="8" t="s">
        <v>20</v>
      </c>
      <c r="H19" s="47">
        <v>118.38</v>
      </c>
      <c r="I19" s="11">
        <f t="shared" si="1"/>
        <v>1857.3821999999998</v>
      </c>
      <c r="J19" s="1"/>
      <c r="K19"/>
      <c r="L19"/>
      <c r="M19"/>
      <c r="N19"/>
      <c r="O19"/>
      <c r="P19"/>
      <c r="Q19"/>
      <c r="R19"/>
      <c r="S19"/>
      <c r="T19"/>
      <c r="U19"/>
      <c r="V19"/>
      <c r="W19"/>
      <c r="X19"/>
      <c r="Y19"/>
      <c r="Z19"/>
    </row>
    <row r="20" spans="2:26" ht="15" customHeight="1" x14ac:dyDescent="0.3">
      <c r="B20" s="80"/>
      <c r="C20" s="7">
        <v>2029</v>
      </c>
      <c r="D20" s="45">
        <v>80.41</v>
      </c>
      <c r="E20" s="46">
        <v>98.06</v>
      </c>
      <c r="F20" s="9">
        <v>1000000</v>
      </c>
      <c r="G20" s="8" t="s">
        <v>20</v>
      </c>
      <c r="H20" s="47">
        <v>118.38</v>
      </c>
      <c r="I20" s="11">
        <f t="shared" si="1"/>
        <v>2089.4070000000006</v>
      </c>
      <c r="J20" s="1"/>
    </row>
    <row r="21" spans="2:26" x14ac:dyDescent="0.3">
      <c r="B21" s="80"/>
      <c r="C21" s="7">
        <v>2030</v>
      </c>
      <c r="D21" s="45">
        <v>78.45</v>
      </c>
      <c r="E21" s="46">
        <v>98.06</v>
      </c>
      <c r="F21" s="9">
        <v>1000000</v>
      </c>
      <c r="G21" s="8" t="s">
        <v>20</v>
      </c>
      <c r="H21" s="47">
        <v>118.38</v>
      </c>
      <c r="I21" s="11">
        <f t="shared" si="1"/>
        <v>2321.4317999999998</v>
      </c>
      <c r="J21" s="1"/>
    </row>
    <row r="22" spans="2:26" x14ac:dyDescent="0.3">
      <c r="B22" s="80"/>
      <c r="C22" s="7">
        <v>2031</v>
      </c>
      <c r="D22" s="45">
        <v>75.11</v>
      </c>
      <c r="E22" s="46">
        <v>98.06</v>
      </c>
      <c r="F22" s="9">
        <v>1000000</v>
      </c>
      <c r="G22" s="8" t="s">
        <v>20</v>
      </c>
      <c r="H22" s="47">
        <v>118.38</v>
      </c>
      <c r="I22" s="11">
        <f t="shared" si="1"/>
        <v>2716.8210000000004</v>
      </c>
      <c r="J22" s="1"/>
    </row>
    <row r="23" spans="2:26" x14ac:dyDescent="0.3">
      <c r="B23" s="80"/>
      <c r="C23" s="7">
        <v>2032</v>
      </c>
      <c r="D23" s="45">
        <v>71.78</v>
      </c>
      <c r="E23" s="46">
        <v>98.06</v>
      </c>
      <c r="F23" s="9">
        <v>1000000</v>
      </c>
      <c r="G23" s="8" t="s">
        <v>20</v>
      </c>
      <c r="H23" s="47">
        <v>118.38</v>
      </c>
      <c r="I23" s="11">
        <f t="shared" si="1"/>
        <v>3111.0264000000002</v>
      </c>
      <c r="J23" s="1"/>
    </row>
    <row r="24" spans="2:26" x14ac:dyDescent="0.3">
      <c r="B24" s="80"/>
      <c r="C24" s="7">
        <v>2033</v>
      </c>
      <c r="D24" s="45">
        <v>68.45</v>
      </c>
      <c r="E24" s="46">
        <v>98.06</v>
      </c>
      <c r="F24" s="9">
        <v>1000000</v>
      </c>
      <c r="G24" s="8" t="s">
        <v>20</v>
      </c>
      <c r="H24" s="47">
        <v>118.38</v>
      </c>
      <c r="I24" s="11">
        <f t="shared" si="1"/>
        <v>3505.2318</v>
      </c>
      <c r="J24" s="1"/>
    </row>
    <row r="25" spans="2:26" x14ac:dyDescent="0.3">
      <c r="B25" s="80"/>
      <c r="C25" s="7">
        <v>2034</v>
      </c>
      <c r="D25" s="45">
        <v>65.11</v>
      </c>
      <c r="E25" s="46">
        <v>98.06</v>
      </c>
      <c r="F25" s="9">
        <v>1000000</v>
      </c>
      <c r="G25" s="8" t="s">
        <v>20</v>
      </c>
      <c r="H25" s="47">
        <v>118.38</v>
      </c>
      <c r="I25" s="11">
        <f t="shared" si="1"/>
        <v>3900.6210000000005</v>
      </c>
      <c r="J25" s="1"/>
    </row>
    <row r="26" spans="2:26" x14ac:dyDescent="0.3">
      <c r="B26" s="80"/>
      <c r="C26" s="7" t="s">
        <v>21</v>
      </c>
      <c r="D26" s="45">
        <v>61.78</v>
      </c>
      <c r="E26" s="46">
        <v>98.06</v>
      </c>
      <c r="F26" s="9">
        <v>1000000</v>
      </c>
      <c r="G26" s="8" t="s">
        <v>20</v>
      </c>
      <c r="H26" s="47">
        <v>118.38</v>
      </c>
      <c r="I26" s="11">
        <f t="shared" si="1"/>
        <v>4294.8263999999999</v>
      </c>
      <c r="J26" s="1"/>
    </row>
    <row r="27" spans="2:26" x14ac:dyDescent="0.3">
      <c r="B27" s="40"/>
      <c r="C27" s="40"/>
      <c r="D27" s="40"/>
      <c r="E27" s="40"/>
      <c r="F27" s="41"/>
      <c r="G27" s="42"/>
      <c r="H27" s="40"/>
      <c r="I27" s="43"/>
      <c r="J27" s="40"/>
    </row>
    <row r="28" spans="2:26" s="20" customFormat="1" ht="15" customHeight="1" x14ac:dyDescent="0.3">
      <c r="B28" s="80" t="s">
        <v>22</v>
      </c>
      <c r="C28" s="7">
        <v>2016</v>
      </c>
      <c r="D28" s="7">
        <v>98.37</v>
      </c>
      <c r="E28" s="39">
        <v>100.77</v>
      </c>
      <c r="F28" s="9">
        <v>1000000</v>
      </c>
      <c r="G28" s="8" t="s">
        <v>20</v>
      </c>
      <c r="H28" s="44">
        <v>116.09</v>
      </c>
      <c r="I28" s="11">
        <f t="shared" ref="I28:I34" si="2">((E28-D28)*F28*H28)/1000000</f>
        <v>278.61599999999902</v>
      </c>
      <c r="K28"/>
      <c r="L28"/>
      <c r="M28"/>
      <c r="N28"/>
      <c r="O28"/>
      <c r="P28"/>
      <c r="Q28"/>
      <c r="R28"/>
      <c r="S28"/>
      <c r="T28"/>
      <c r="U28"/>
      <c r="V28"/>
      <c r="W28"/>
      <c r="X28"/>
      <c r="Y28"/>
      <c r="Z28"/>
    </row>
    <row r="29" spans="2:26" ht="12.6" customHeight="1" x14ac:dyDescent="0.3">
      <c r="B29" s="80"/>
      <c r="C29" s="7">
        <v>2017</v>
      </c>
      <c r="D29" s="7">
        <v>98.13</v>
      </c>
      <c r="E29" s="39">
        <v>100.77</v>
      </c>
      <c r="F29" s="9">
        <v>1000000</v>
      </c>
      <c r="G29" s="8" t="s">
        <v>20</v>
      </c>
      <c r="H29" s="44">
        <v>116.09</v>
      </c>
      <c r="I29" s="11">
        <f t="shared" si="2"/>
        <v>306.47760000000005</v>
      </c>
    </row>
    <row r="30" spans="2:26" x14ac:dyDescent="0.3">
      <c r="B30" s="80"/>
      <c r="C30" s="7">
        <v>2018</v>
      </c>
      <c r="D30" s="7">
        <v>97.66</v>
      </c>
      <c r="E30" s="39">
        <v>100.77</v>
      </c>
      <c r="F30" s="9">
        <v>1000000</v>
      </c>
      <c r="G30" s="8" t="s">
        <v>20</v>
      </c>
      <c r="H30" s="44">
        <v>116.09</v>
      </c>
      <c r="I30" s="11">
        <f t="shared" si="2"/>
        <v>361.03989999999993</v>
      </c>
    </row>
    <row r="31" spans="2:26" x14ac:dyDescent="0.3">
      <c r="B31" s="80"/>
      <c r="C31" s="7">
        <v>2019</v>
      </c>
      <c r="D31" s="45">
        <v>96.59</v>
      </c>
      <c r="E31" s="39">
        <v>100.14</v>
      </c>
      <c r="F31" s="9">
        <v>1000000</v>
      </c>
      <c r="G31" s="8" t="s">
        <v>20</v>
      </c>
      <c r="H31" s="47">
        <v>122.48</v>
      </c>
      <c r="I31" s="11">
        <f t="shared" si="2"/>
        <v>434.80399999999963</v>
      </c>
    </row>
    <row r="32" spans="2:26" x14ac:dyDescent="0.3">
      <c r="B32" s="80"/>
      <c r="C32" s="7">
        <v>2020</v>
      </c>
      <c r="D32" s="45">
        <v>95.61</v>
      </c>
      <c r="E32" s="39">
        <v>100.14</v>
      </c>
      <c r="F32" s="9">
        <v>1000000</v>
      </c>
      <c r="G32" s="8" t="s">
        <v>20</v>
      </c>
      <c r="H32" s="47">
        <v>122.48</v>
      </c>
      <c r="I32" s="11">
        <f t="shared" si="2"/>
        <v>554.83440000000007</v>
      </c>
    </row>
    <row r="33" spans="2:26" x14ac:dyDescent="0.3">
      <c r="B33" s="80"/>
      <c r="C33" s="7">
        <v>2021</v>
      </c>
      <c r="D33" s="45">
        <v>94.63</v>
      </c>
      <c r="E33" s="39">
        <v>100.14</v>
      </c>
      <c r="F33" s="9">
        <v>1000000</v>
      </c>
      <c r="G33" s="8" t="s">
        <v>20</v>
      </c>
      <c r="H33" s="47">
        <v>122.48</v>
      </c>
      <c r="I33" s="11">
        <f t="shared" si="2"/>
        <v>674.86480000000063</v>
      </c>
    </row>
    <row r="34" spans="2:26" x14ac:dyDescent="0.3">
      <c r="B34" s="80"/>
      <c r="C34" s="7">
        <v>2022</v>
      </c>
      <c r="D34" s="45">
        <v>93.15</v>
      </c>
      <c r="E34" s="39">
        <v>100.14</v>
      </c>
      <c r="F34" s="9">
        <v>1000000</v>
      </c>
      <c r="G34" s="8" t="s">
        <v>20</v>
      </c>
      <c r="H34" s="47">
        <v>122.48</v>
      </c>
      <c r="I34" s="11">
        <f t="shared" si="2"/>
        <v>856.13519999999937</v>
      </c>
    </row>
    <row r="35" spans="2:26" x14ac:dyDescent="0.3">
      <c r="B35" s="80"/>
      <c r="C35" s="7">
        <v>2023</v>
      </c>
      <c r="D35" s="45">
        <v>91.68</v>
      </c>
      <c r="E35" s="39">
        <v>100.14</v>
      </c>
      <c r="F35" s="9">
        <v>1000000</v>
      </c>
      <c r="G35" s="8" t="s">
        <v>20</v>
      </c>
      <c r="H35" s="47">
        <v>122.48</v>
      </c>
      <c r="I35" s="11">
        <f t="shared" ref="I35:I79" si="3">((E35-D35)*F35*H35)/1000000</f>
        <v>1036.1807999999994</v>
      </c>
    </row>
    <row r="36" spans="2:26" x14ac:dyDescent="0.3">
      <c r="B36" s="80"/>
      <c r="C36" s="7">
        <v>2024</v>
      </c>
      <c r="D36" s="45">
        <v>90.21</v>
      </c>
      <c r="E36" s="39">
        <v>100.14</v>
      </c>
      <c r="F36" s="9">
        <v>1000000</v>
      </c>
      <c r="G36" s="8" t="s">
        <v>20</v>
      </c>
      <c r="H36" s="47">
        <v>122.48</v>
      </c>
      <c r="I36" s="11">
        <f t="shared" si="3"/>
        <v>1216.2264000000009</v>
      </c>
    </row>
    <row r="37" spans="2:26" x14ac:dyDescent="0.3">
      <c r="B37" s="80"/>
      <c r="C37" s="7">
        <v>2025</v>
      </c>
      <c r="D37" s="45">
        <v>88.25</v>
      </c>
      <c r="E37" s="39">
        <v>100.14</v>
      </c>
      <c r="F37" s="9">
        <v>1000000</v>
      </c>
      <c r="G37" s="8" t="s">
        <v>20</v>
      </c>
      <c r="H37" s="47">
        <v>122.48</v>
      </c>
      <c r="I37" s="11">
        <f t="shared" si="3"/>
        <v>1456.2872</v>
      </c>
    </row>
    <row r="38" spans="2:26" x14ac:dyDescent="0.3">
      <c r="B38" s="80"/>
      <c r="C38" s="7">
        <v>2026</v>
      </c>
      <c r="D38" s="60">
        <v>86.29</v>
      </c>
      <c r="E38" s="39">
        <v>100.14</v>
      </c>
      <c r="F38" s="9">
        <v>1000000</v>
      </c>
      <c r="G38" s="8" t="s">
        <v>20</v>
      </c>
      <c r="H38" s="47">
        <v>122.48</v>
      </c>
      <c r="I38" s="11">
        <f t="shared" ref="I38:I47" si="4">((E38-D38)*F38*H38)/1000000</f>
        <v>1696.3479999999993</v>
      </c>
      <c r="J38"/>
    </row>
    <row r="39" spans="2:26" s="20" customFormat="1" x14ac:dyDescent="0.3">
      <c r="B39" s="80"/>
      <c r="C39" s="7">
        <v>2027</v>
      </c>
      <c r="D39" s="45">
        <v>84.33</v>
      </c>
      <c r="E39" s="39">
        <v>100.14</v>
      </c>
      <c r="F39" s="9">
        <v>1000000</v>
      </c>
      <c r="G39" s="8" t="s">
        <v>20</v>
      </c>
      <c r="H39" s="47">
        <v>122.48</v>
      </c>
      <c r="I39" s="11">
        <f t="shared" si="4"/>
        <v>1936.4088000000002</v>
      </c>
      <c r="J39"/>
      <c r="K39"/>
      <c r="L39"/>
      <c r="M39"/>
      <c r="N39"/>
      <c r="O39"/>
      <c r="P39"/>
      <c r="Q39"/>
      <c r="R39"/>
      <c r="S39"/>
      <c r="T39"/>
      <c r="U39"/>
      <c r="V39"/>
      <c r="W39"/>
      <c r="X39"/>
      <c r="Y39"/>
      <c r="Z39"/>
    </row>
    <row r="40" spans="2:26" ht="16.5" customHeight="1" x14ac:dyDescent="0.3">
      <c r="B40" s="80"/>
      <c r="C40" s="7">
        <v>2028</v>
      </c>
      <c r="D40" s="45">
        <v>82.37</v>
      </c>
      <c r="E40" s="39">
        <v>100.14</v>
      </c>
      <c r="F40" s="9">
        <v>1000000</v>
      </c>
      <c r="G40" s="8" t="s">
        <v>20</v>
      </c>
      <c r="H40" s="47">
        <v>122.48</v>
      </c>
      <c r="I40" s="11">
        <f t="shared" si="4"/>
        <v>2176.4695999999994</v>
      </c>
      <c r="J40"/>
    </row>
    <row r="41" spans="2:26" x14ac:dyDescent="0.3">
      <c r="B41" s="80"/>
      <c r="C41" s="7">
        <v>2029</v>
      </c>
      <c r="D41" s="45">
        <v>80.41</v>
      </c>
      <c r="E41" s="39">
        <v>100.14</v>
      </c>
      <c r="F41" s="9">
        <v>1000000</v>
      </c>
      <c r="G41" s="8" t="s">
        <v>20</v>
      </c>
      <c r="H41" s="47">
        <v>122.48</v>
      </c>
      <c r="I41" s="11">
        <f t="shared" si="4"/>
        <v>2416.5304000000006</v>
      </c>
      <c r="J41"/>
    </row>
    <row r="42" spans="2:26" x14ac:dyDescent="0.3">
      <c r="B42" s="80"/>
      <c r="C42" s="7">
        <v>2030</v>
      </c>
      <c r="D42" s="45">
        <v>78.45</v>
      </c>
      <c r="E42" s="39">
        <v>100.14</v>
      </c>
      <c r="F42" s="9">
        <v>1000000</v>
      </c>
      <c r="G42" s="8" t="s">
        <v>20</v>
      </c>
      <c r="H42" s="47">
        <v>122.48</v>
      </c>
      <c r="I42" s="11">
        <f t="shared" si="4"/>
        <v>2656.5911999999994</v>
      </c>
      <c r="J42"/>
    </row>
    <row r="43" spans="2:26" x14ac:dyDescent="0.3">
      <c r="B43" s="80"/>
      <c r="C43" s="7">
        <v>2031</v>
      </c>
      <c r="D43" s="45">
        <v>75.11</v>
      </c>
      <c r="E43" s="39">
        <v>100.14</v>
      </c>
      <c r="F43" s="9">
        <v>1000000</v>
      </c>
      <c r="G43" s="8" t="s">
        <v>20</v>
      </c>
      <c r="H43" s="47">
        <v>122.48</v>
      </c>
      <c r="I43" s="11">
        <f t="shared" si="4"/>
        <v>3065.6743999999999</v>
      </c>
      <c r="J43"/>
    </row>
    <row r="44" spans="2:26" x14ac:dyDescent="0.3">
      <c r="B44" s="80"/>
      <c r="C44" s="7">
        <v>2032</v>
      </c>
      <c r="D44" s="45">
        <v>71.78</v>
      </c>
      <c r="E44" s="39">
        <v>100.14</v>
      </c>
      <c r="F44" s="9">
        <v>1000000</v>
      </c>
      <c r="G44" s="8" t="s">
        <v>20</v>
      </c>
      <c r="H44" s="47">
        <v>122.48</v>
      </c>
      <c r="I44" s="11">
        <f t="shared" si="4"/>
        <v>3473.5328</v>
      </c>
      <c r="J44"/>
    </row>
    <row r="45" spans="2:26" x14ac:dyDescent="0.3">
      <c r="B45" s="80"/>
      <c r="C45" s="7">
        <v>2033</v>
      </c>
      <c r="D45" s="45">
        <v>68.45</v>
      </c>
      <c r="E45" s="39">
        <v>100.14</v>
      </c>
      <c r="F45" s="9">
        <v>1000000</v>
      </c>
      <c r="G45" s="8" t="s">
        <v>20</v>
      </c>
      <c r="H45" s="47">
        <v>122.48</v>
      </c>
      <c r="I45" s="11">
        <f t="shared" si="4"/>
        <v>3881.3911999999996</v>
      </c>
      <c r="J45"/>
    </row>
    <row r="46" spans="2:26" x14ac:dyDescent="0.3">
      <c r="B46" s="80"/>
      <c r="C46" s="7">
        <v>2034</v>
      </c>
      <c r="D46" s="45">
        <v>65.11</v>
      </c>
      <c r="E46" s="39">
        <v>100.14</v>
      </c>
      <c r="F46" s="9">
        <v>1000000</v>
      </c>
      <c r="G46" s="8" t="s">
        <v>20</v>
      </c>
      <c r="H46" s="47">
        <v>122.48</v>
      </c>
      <c r="I46" s="11">
        <f t="shared" si="4"/>
        <v>4290.4744000000001</v>
      </c>
      <c r="J46"/>
    </row>
    <row r="47" spans="2:26" x14ac:dyDescent="0.3">
      <c r="B47" s="80"/>
      <c r="C47" s="7" t="s">
        <v>21</v>
      </c>
      <c r="D47" s="45">
        <v>61.78</v>
      </c>
      <c r="E47" s="39">
        <v>100.14</v>
      </c>
      <c r="F47" s="9">
        <v>1000000</v>
      </c>
      <c r="G47" s="8" t="s">
        <v>20</v>
      </c>
      <c r="H47" s="47">
        <v>122.48</v>
      </c>
      <c r="I47" s="62">
        <f t="shared" si="4"/>
        <v>4698.3328000000001</v>
      </c>
      <c r="J47"/>
    </row>
    <row r="48" spans="2:26" x14ac:dyDescent="0.3">
      <c r="B48" s="20"/>
      <c r="C48" s="20"/>
      <c r="D48" s="20"/>
      <c r="E48" s="20"/>
      <c r="F48" s="25"/>
      <c r="G48" s="23"/>
      <c r="H48" s="65"/>
      <c r="I48" s="66"/>
    </row>
    <row r="49" spans="2:26" ht="15" customHeight="1" x14ac:dyDescent="0.3">
      <c r="B49" s="80" t="s">
        <v>23</v>
      </c>
      <c r="C49" s="7">
        <v>2016</v>
      </c>
      <c r="D49" s="7">
        <v>99.39</v>
      </c>
      <c r="E49" s="39">
        <v>99.64</v>
      </c>
      <c r="F49" s="9">
        <v>1000000</v>
      </c>
      <c r="G49" s="8" t="s">
        <v>20</v>
      </c>
      <c r="H49" s="44">
        <v>129.49</v>
      </c>
      <c r="I49" s="11">
        <f t="shared" si="3"/>
        <v>32.372500000000002</v>
      </c>
    </row>
    <row r="50" spans="2:26" s="20" customFormat="1" x14ac:dyDescent="0.3">
      <c r="B50" s="80"/>
      <c r="C50" s="7">
        <v>2017</v>
      </c>
      <c r="D50" s="7">
        <v>99.14</v>
      </c>
      <c r="E50" s="39">
        <v>99.64</v>
      </c>
      <c r="F50" s="9">
        <v>1000000</v>
      </c>
      <c r="G50" s="8" t="s">
        <v>20</v>
      </c>
      <c r="H50" s="44">
        <v>129.49</v>
      </c>
      <c r="I50" s="11">
        <f t="shared" si="3"/>
        <v>64.745000000000005</v>
      </c>
      <c r="K50"/>
      <c r="L50"/>
      <c r="M50"/>
      <c r="N50"/>
      <c r="O50"/>
      <c r="P50"/>
      <c r="Q50"/>
      <c r="R50"/>
      <c r="S50"/>
      <c r="T50"/>
      <c r="U50"/>
      <c r="V50"/>
      <c r="W50"/>
      <c r="X50"/>
      <c r="Y50"/>
      <c r="Z50"/>
    </row>
    <row r="51" spans="2:26" ht="15.75" customHeight="1" x14ac:dyDescent="0.3">
      <c r="B51" s="80"/>
      <c r="C51" s="7">
        <v>2018</v>
      </c>
      <c r="D51" s="7">
        <v>98.61</v>
      </c>
      <c r="E51" s="39">
        <v>99.61</v>
      </c>
      <c r="F51" s="9">
        <v>1000000</v>
      </c>
      <c r="G51" s="8" t="s">
        <v>20</v>
      </c>
      <c r="H51" s="44">
        <v>129.49</v>
      </c>
      <c r="I51" s="11">
        <f t="shared" si="3"/>
        <v>129.49</v>
      </c>
    </row>
    <row r="52" spans="2:26" ht="16.5" customHeight="1" x14ac:dyDescent="0.3">
      <c r="B52" s="80"/>
      <c r="C52" s="7">
        <v>2019</v>
      </c>
      <c r="D52" s="45">
        <v>97.26</v>
      </c>
      <c r="E52" s="46">
        <v>98.74</v>
      </c>
      <c r="F52" s="9">
        <v>1000000</v>
      </c>
      <c r="G52" s="8" t="s">
        <v>20</v>
      </c>
      <c r="H52" s="47">
        <v>134.06</v>
      </c>
      <c r="I52" s="11">
        <f t="shared" si="3"/>
        <v>198.40879999999862</v>
      </c>
    </row>
    <row r="53" spans="2:26" x14ac:dyDescent="0.3">
      <c r="B53" s="80"/>
      <c r="C53" s="7">
        <v>2020</v>
      </c>
      <c r="D53" s="45">
        <v>96.27</v>
      </c>
      <c r="E53" s="46">
        <v>98.74</v>
      </c>
      <c r="F53" s="9">
        <v>1000000</v>
      </c>
      <c r="G53" s="8" t="s">
        <v>20</v>
      </c>
      <c r="H53" s="47">
        <v>134.06</v>
      </c>
      <c r="I53" s="11">
        <f t="shared" si="3"/>
        <v>331.12819999999988</v>
      </c>
    </row>
    <row r="54" spans="2:26" x14ac:dyDescent="0.3">
      <c r="B54" s="80"/>
      <c r="C54" s="7">
        <v>2021</v>
      </c>
      <c r="D54" s="45">
        <v>95.29</v>
      </c>
      <c r="E54" s="46">
        <v>98.74</v>
      </c>
      <c r="F54" s="9">
        <v>1000000</v>
      </c>
      <c r="G54" s="8" t="s">
        <v>20</v>
      </c>
      <c r="H54" s="47">
        <v>134.06</v>
      </c>
      <c r="I54" s="11">
        <f t="shared" si="3"/>
        <v>462.50699999999853</v>
      </c>
    </row>
    <row r="55" spans="2:26" x14ac:dyDescent="0.3">
      <c r="B55" s="80"/>
      <c r="C55" s="7">
        <v>2022</v>
      </c>
      <c r="D55" s="45">
        <v>93.81</v>
      </c>
      <c r="E55" s="46">
        <v>98.74</v>
      </c>
      <c r="F55" s="9">
        <v>1000000</v>
      </c>
      <c r="G55" s="8" t="s">
        <v>20</v>
      </c>
      <c r="H55" s="47">
        <v>134.06</v>
      </c>
      <c r="I55" s="11">
        <f t="shared" si="3"/>
        <v>660.91579999999908</v>
      </c>
    </row>
    <row r="56" spans="2:26" x14ac:dyDescent="0.3">
      <c r="B56" s="80"/>
      <c r="C56" s="7">
        <v>2023</v>
      </c>
      <c r="D56" s="45">
        <v>92.32</v>
      </c>
      <c r="E56" s="46">
        <v>98.74</v>
      </c>
      <c r="F56" s="9">
        <v>1000000</v>
      </c>
      <c r="G56" s="8" t="s">
        <v>20</v>
      </c>
      <c r="H56" s="47">
        <v>134.06</v>
      </c>
      <c r="I56" s="11">
        <f t="shared" si="3"/>
        <v>860.66520000000025</v>
      </c>
    </row>
    <row r="57" spans="2:26" x14ac:dyDescent="0.3">
      <c r="B57" s="80"/>
      <c r="C57" s="7">
        <v>2024</v>
      </c>
      <c r="D57" s="45">
        <v>90.84</v>
      </c>
      <c r="E57" s="46">
        <v>98.74</v>
      </c>
      <c r="F57" s="9">
        <v>1000000</v>
      </c>
      <c r="G57" s="8" t="s">
        <v>20</v>
      </c>
      <c r="H57" s="47">
        <v>134.06</v>
      </c>
      <c r="I57" s="11">
        <f t="shared" si="3"/>
        <v>1059.0739999999989</v>
      </c>
    </row>
    <row r="58" spans="2:26" x14ac:dyDescent="0.3">
      <c r="B58" s="80"/>
      <c r="C58" s="7">
        <v>2025</v>
      </c>
      <c r="D58" s="45">
        <v>88.87</v>
      </c>
      <c r="E58" s="46">
        <v>98.74</v>
      </c>
      <c r="F58" s="9">
        <v>1000000</v>
      </c>
      <c r="G58" s="8" t="s">
        <v>20</v>
      </c>
      <c r="H58" s="47">
        <v>134.06</v>
      </c>
      <c r="I58" s="11">
        <f t="shared" si="3"/>
        <v>1323.1721999999988</v>
      </c>
    </row>
    <row r="59" spans="2:26" x14ac:dyDescent="0.3">
      <c r="B59" s="80"/>
      <c r="C59" s="7">
        <v>2026</v>
      </c>
      <c r="D59" s="45">
        <v>86.89</v>
      </c>
      <c r="E59" s="46">
        <v>98.74</v>
      </c>
      <c r="F59" s="9">
        <v>1000000</v>
      </c>
      <c r="G59" s="8" t="s">
        <v>20</v>
      </c>
      <c r="H59" s="47">
        <v>134.06</v>
      </c>
      <c r="I59" s="11">
        <f t="shared" ref="I59:I68" si="5">((E59-D59)*F59*H59)/1000000</f>
        <v>1588.6109999999992</v>
      </c>
    </row>
    <row r="60" spans="2:26" x14ac:dyDescent="0.3">
      <c r="B60" s="80"/>
      <c r="C60" s="7">
        <v>2027</v>
      </c>
      <c r="D60" s="45">
        <v>84.92</v>
      </c>
      <c r="E60" s="46">
        <v>98.74</v>
      </c>
      <c r="F60" s="9">
        <v>1000000</v>
      </c>
      <c r="G60" s="8" t="s">
        <v>20</v>
      </c>
      <c r="H60" s="47">
        <v>134.06</v>
      </c>
      <c r="I60" s="11">
        <f t="shared" si="5"/>
        <v>1852.7091999999991</v>
      </c>
    </row>
    <row r="61" spans="2:26" x14ac:dyDescent="0.3">
      <c r="B61" s="80"/>
      <c r="C61" s="7">
        <v>2028</v>
      </c>
      <c r="D61" s="45">
        <v>82.94</v>
      </c>
      <c r="E61" s="46">
        <v>98.74</v>
      </c>
      <c r="F61" s="9">
        <v>1000000</v>
      </c>
      <c r="G61" s="8" t="s">
        <v>20</v>
      </c>
      <c r="H61" s="47">
        <v>134.06</v>
      </c>
      <c r="I61" s="11">
        <f t="shared" si="5"/>
        <v>2118.1479999999997</v>
      </c>
    </row>
    <row r="62" spans="2:26" x14ac:dyDescent="0.3">
      <c r="B62" s="80"/>
      <c r="C62" s="7">
        <v>2029</v>
      </c>
      <c r="D62" s="45">
        <v>80.97</v>
      </c>
      <c r="E62" s="46">
        <v>98.74</v>
      </c>
      <c r="F62" s="9">
        <v>1000000</v>
      </c>
      <c r="G62" s="8" t="s">
        <v>20</v>
      </c>
      <c r="H62" s="47">
        <v>134.06</v>
      </c>
      <c r="I62" s="11">
        <f t="shared" si="5"/>
        <v>2382.2461999999996</v>
      </c>
    </row>
    <row r="63" spans="2:26" x14ac:dyDescent="0.3">
      <c r="B63" s="80"/>
      <c r="C63" s="7">
        <v>2030</v>
      </c>
      <c r="D63" s="45">
        <v>78.989999999999995</v>
      </c>
      <c r="E63" s="46">
        <v>98.74</v>
      </c>
      <c r="F63" s="9">
        <v>1000000</v>
      </c>
      <c r="G63" s="8" t="s">
        <v>20</v>
      </c>
      <c r="H63" s="47">
        <v>134.06</v>
      </c>
      <c r="I63" s="11">
        <f t="shared" si="5"/>
        <v>2647.6849999999999</v>
      </c>
    </row>
    <row r="64" spans="2:26" x14ac:dyDescent="0.3">
      <c r="B64" s="80"/>
      <c r="C64" s="7">
        <v>2031</v>
      </c>
      <c r="D64" s="45">
        <v>75.63</v>
      </c>
      <c r="E64" s="46">
        <v>98.74</v>
      </c>
      <c r="F64" s="9">
        <v>1000000</v>
      </c>
      <c r="G64" s="8" t="s">
        <v>20</v>
      </c>
      <c r="H64" s="47">
        <v>134.06</v>
      </c>
      <c r="I64" s="11">
        <f t="shared" si="5"/>
        <v>3098.1266000000001</v>
      </c>
    </row>
    <row r="65" spans="2:9" x14ac:dyDescent="0.3">
      <c r="B65" s="80"/>
      <c r="C65" s="7">
        <v>2032</v>
      </c>
      <c r="D65" s="45">
        <v>72.28</v>
      </c>
      <c r="E65" s="46">
        <v>98.74</v>
      </c>
      <c r="F65" s="9">
        <v>1000000</v>
      </c>
      <c r="G65" s="8" t="s">
        <v>20</v>
      </c>
      <c r="H65" s="47">
        <v>134.06</v>
      </c>
      <c r="I65" s="11">
        <f t="shared" si="5"/>
        <v>3547.2275999999993</v>
      </c>
    </row>
    <row r="66" spans="2:9" x14ac:dyDescent="0.3">
      <c r="B66" s="80"/>
      <c r="C66" s="7">
        <v>2033</v>
      </c>
      <c r="D66" s="45">
        <v>68.92</v>
      </c>
      <c r="E66" s="46">
        <v>98.74</v>
      </c>
      <c r="F66" s="9">
        <v>1000000</v>
      </c>
      <c r="G66" s="8" t="s">
        <v>20</v>
      </c>
      <c r="H66" s="47">
        <v>134.06</v>
      </c>
      <c r="I66" s="11">
        <f t="shared" si="5"/>
        <v>3997.6691999999989</v>
      </c>
    </row>
    <row r="67" spans="2:9" x14ac:dyDescent="0.3">
      <c r="B67" s="80"/>
      <c r="C67" s="7">
        <v>2034</v>
      </c>
      <c r="D67" s="45">
        <v>65.56</v>
      </c>
      <c r="E67" s="46">
        <v>98.74</v>
      </c>
      <c r="F67" s="9">
        <v>1000000</v>
      </c>
      <c r="G67" s="8" t="s">
        <v>20</v>
      </c>
      <c r="H67" s="47">
        <v>134.06</v>
      </c>
      <c r="I67" s="11">
        <f t="shared" si="5"/>
        <v>4448.1107999999995</v>
      </c>
    </row>
    <row r="68" spans="2:9" x14ac:dyDescent="0.3">
      <c r="B68" s="80"/>
      <c r="C68" s="7" t="s">
        <v>21</v>
      </c>
      <c r="D68" s="45">
        <v>62.21</v>
      </c>
      <c r="E68" s="46">
        <v>98.74</v>
      </c>
      <c r="F68" s="9">
        <v>1000000</v>
      </c>
      <c r="G68" s="8" t="s">
        <v>20</v>
      </c>
      <c r="H68" s="61">
        <v>134.06</v>
      </c>
      <c r="I68" s="62">
        <f t="shared" si="5"/>
        <v>4897.2117999999991</v>
      </c>
    </row>
    <row r="69" spans="2:9" x14ac:dyDescent="0.3">
      <c r="B69" s="20"/>
      <c r="C69" s="20"/>
      <c r="D69" s="20"/>
      <c r="E69" s="20"/>
      <c r="F69" s="25"/>
      <c r="G69" s="23"/>
      <c r="H69" s="65"/>
      <c r="I69" s="66"/>
    </row>
    <row r="70" spans="2:9" ht="15" customHeight="1" x14ac:dyDescent="0.3">
      <c r="B70" s="80" t="s">
        <v>24</v>
      </c>
      <c r="C70" s="7">
        <v>2016</v>
      </c>
      <c r="D70" s="7">
        <v>99.39</v>
      </c>
      <c r="E70" s="39">
        <v>101.65</v>
      </c>
      <c r="F70" s="9">
        <v>1000000</v>
      </c>
      <c r="G70" s="8" t="s">
        <v>20</v>
      </c>
      <c r="H70" s="63">
        <v>129.49</v>
      </c>
      <c r="I70" s="64">
        <f t="shared" si="3"/>
        <v>292.64740000000063</v>
      </c>
    </row>
    <row r="71" spans="2:9" ht="12.75" customHeight="1" x14ac:dyDescent="0.3">
      <c r="B71" s="80"/>
      <c r="C71" s="7">
        <v>2017</v>
      </c>
      <c r="D71" s="7">
        <v>99.14</v>
      </c>
      <c r="E71" s="39">
        <v>101.65</v>
      </c>
      <c r="F71" s="9">
        <v>1000000</v>
      </c>
      <c r="G71" s="8" t="s">
        <v>20</v>
      </c>
      <c r="H71" s="44">
        <v>129.49</v>
      </c>
      <c r="I71" s="11">
        <f t="shared" si="3"/>
        <v>325.01990000000069</v>
      </c>
    </row>
    <row r="72" spans="2:9" x14ac:dyDescent="0.3">
      <c r="B72" s="80"/>
      <c r="C72" s="7">
        <v>2018</v>
      </c>
      <c r="D72" s="7">
        <v>98.61</v>
      </c>
      <c r="E72" s="39">
        <v>101.65</v>
      </c>
      <c r="F72" s="9">
        <v>1000000</v>
      </c>
      <c r="G72" s="8" t="s">
        <v>20</v>
      </c>
      <c r="H72" s="44">
        <v>129.49</v>
      </c>
      <c r="I72" s="11">
        <f t="shared" si="3"/>
        <v>393.64960000000082</v>
      </c>
    </row>
    <row r="73" spans="2:9" x14ac:dyDescent="0.3">
      <c r="B73" s="80"/>
      <c r="C73" s="7">
        <v>2019</v>
      </c>
      <c r="D73" s="45">
        <v>97.26</v>
      </c>
      <c r="E73" s="39">
        <v>100.74</v>
      </c>
      <c r="F73" s="9">
        <v>1000000</v>
      </c>
      <c r="G73" s="8" t="s">
        <v>20</v>
      </c>
      <c r="H73" s="47">
        <v>134.47999999999999</v>
      </c>
      <c r="I73" s="11">
        <f t="shared" si="3"/>
        <v>467.99039999999854</v>
      </c>
    </row>
    <row r="74" spans="2:9" x14ac:dyDescent="0.3">
      <c r="B74" s="80"/>
      <c r="C74" s="7">
        <v>2020</v>
      </c>
      <c r="D74" s="45">
        <v>96.27</v>
      </c>
      <c r="E74" s="39">
        <v>100.74</v>
      </c>
      <c r="F74" s="9">
        <v>1000000</v>
      </c>
      <c r="G74" s="8" t="s">
        <v>20</v>
      </c>
      <c r="H74" s="47">
        <v>134.47999999999999</v>
      </c>
      <c r="I74" s="11">
        <f t="shared" si="3"/>
        <v>601.12559999999985</v>
      </c>
    </row>
    <row r="75" spans="2:9" x14ac:dyDescent="0.3">
      <c r="B75" s="80"/>
      <c r="C75" s="7">
        <v>2021</v>
      </c>
      <c r="D75" s="45">
        <v>95.29</v>
      </c>
      <c r="E75" s="39">
        <v>100.74</v>
      </c>
      <c r="F75" s="9">
        <v>1000000</v>
      </c>
      <c r="G75" s="8" t="s">
        <v>20</v>
      </c>
      <c r="H75" s="47">
        <v>134.47999999999999</v>
      </c>
      <c r="I75" s="11">
        <f t="shared" si="3"/>
        <v>732.91599999999846</v>
      </c>
    </row>
    <row r="76" spans="2:9" x14ac:dyDescent="0.3">
      <c r="B76" s="80"/>
      <c r="C76" s="7">
        <v>2022</v>
      </c>
      <c r="D76" s="45">
        <v>93.81</v>
      </c>
      <c r="E76" s="39">
        <v>100.74</v>
      </c>
      <c r="F76" s="9">
        <v>1000000</v>
      </c>
      <c r="G76" s="8" t="s">
        <v>20</v>
      </c>
      <c r="H76" s="47">
        <v>134.47999999999999</v>
      </c>
      <c r="I76" s="11">
        <f t="shared" si="3"/>
        <v>931.9463999999989</v>
      </c>
    </row>
    <row r="77" spans="2:9" x14ac:dyDescent="0.3">
      <c r="B77" s="80"/>
      <c r="C77" s="7">
        <v>2023</v>
      </c>
      <c r="D77" s="45">
        <v>92.32</v>
      </c>
      <c r="E77" s="39">
        <v>100.74</v>
      </c>
      <c r="F77" s="9">
        <v>1000000</v>
      </c>
      <c r="G77" s="8" t="s">
        <v>20</v>
      </c>
      <c r="H77" s="47">
        <v>134.47999999999999</v>
      </c>
      <c r="I77" s="11">
        <f t="shared" si="3"/>
        <v>1132.3216000000002</v>
      </c>
    </row>
    <row r="78" spans="2:9" x14ac:dyDescent="0.3">
      <c r="B78" s="80"/>
      <c r="C78" s="7">
        <v>2024</v>
      </c>
      <c r="D78" s="45">
        <v>90.84</v>
      </c>
      <c r="E78" s="39">
        <v>100.74</v>
      </c>
      <c r="F78" s="9">
        <v>1000000</v>
      </c>
      <c r="G78" s="8" t="s">
        <v>20</v>
      </c>
      <c r="H78" s="47">
        <v>134.47999999999999</v>
      </c>
      <c r="I78" s="11">
        <f t="shared" si="3"/>
        <v>1331.3519999999985</v>
      </c>
    </row>
    <row r="79" spans="2:9" x14ac:dyDescent="0.3">
      <c r="B79" s="80"/>
      <c r="C79" s="7">
        <v>2025</v>
      </c>
      <c r="D79" s="45">
        <v>88.87</v>
      </c>
      <c r="E79" s="39">
        <v>100.74</v>
      </c>
      <c r="F79" s="9">
        <v>1000000</v>
      </c>
      <c r="G79" s="8" t="s">
        <v>20</v>
      </c>
      <c r="H79" s="47">
        <v>134.47999999999999</v>
      </c>
      <c r="I79" s="11">
        <f t="shared" si="3"/>
        <v>1596.2775999999985</v>
      </c>
    </row>
    <row r="80" spans="2:9" x14ac:dyDescent="0.3">
      <c r="B80" s="80"/>
      <c r="C80" s="7">
        <v>2026</v>
      </c>
      <c r="D80" s="45">
        <v>86.89</v>
      </c>
      <c r="E80" s="39">
        <v>100.74</v>
      </c>
      <c r="F80" s="9">
        <v>1000000</v>
      </c>
      <c r="G80" s="8" t="s">
        <v>20</v>
      </c>
      <c r="H80" s="47">
        <v>134.47999999999999</v>
      </c>
      <c r="I80" s="11">
        <f t="shared" ref="I80:I89" si="6">((E80-D80)*F80*H80)/1000000</f>
        <v>1862.5479999999991</v>
      </c>
    </row>
    <row r="81" spans="2:9" x14ac:dyDescent="0.3">
      <c r="B81" s="80"/>
      <c r="C81" s="7">
        <v>2027</v>
      </c>
      <c r="D81" s="45">
        <v>84.92</v>
      </c>
      <c r="E81" s="39">
        <v>100.74</v>
      </c>
      <c r="F81" s="9">
        <v>1000000</v>
      </c>
      <c r="G81" s="8" t="s">
        <v>20</v>
      </c>
      <c r="H81" s="47">
        <v>134.47999999999999</v>
      </c>
      <c r="I81" s="11">
        <f t="shared" si="6"/>
        <v>2127.4735999999989</v>
      </c>
    </row>
    <row r="82" spans="2:9" x14ac:dyDescent="0.3">
      <c r="B82" s="80"/>
      <c r="C82" s="7">
        <v>2028</v>
      </c>
      <c r="D82" s="45">
        <v>82.94</v>
      </c>
      <c r="E82" s="39">
        <v>100.74</v>
      </c>
      <c r="F82" s="9">
        <v>1000000</v>
      </c>
      <c r="G82" s="8" t="s">
        <v>20</v>
      </c>
      <c r="H82" s="47">
        <v>134.47999999999999</v>
      </c>
      <c r="I82" s="11">
        <f t="shared" si="6"/>
        <v>2393.7439999999997</v>
      </c>
    </row>
    <row r="83" spans="2:9" x14ac:dyDescent="0.3">
      <c r="B83" s="80"/>
      <c r="C83" s="7">
        <v>2029</v>
      </c>
      <c r="D83" s="45">
        <v>80.97</v>
      </c>
      <c r="E83" s="39">
        <v>100.74</v>
      </c>
      <c r="F83" s="9">
        <v>1000000</v>
      </c>
      <c r="G83" s="8" t="s">
        <v>20</v>
      </c>
      <c r="H83" s="47">
        <v>134.47999999999999</v>
      </c>
      <c r="I83" s="11">
        <f t="shared" si="6"/>
        <v>2658.6695999999997</v>
      </c>
    </row>
    <row r="84" spans="2:9" x14ac:dyDescent="0.3">
      <c r="B84" s="80"/>
      <c r="C84" s="7">
        <v>2030</v>
      </c>
      <c r="D84" s="45">
        <v>78.989999999999995</v>
      </c>
      <c r="E84" s="39">
        <v>100.74</v>
      </c>
      <c r="F84" s="9">
        <v>1000000</v>
      </c>
      <c r="G84" s="8" t="s">
        <v>20</v>
      </c>
      <c r="H84" s="47">
        <v>134.47999999999999</v>
      </c>
      <c r="I84" s="11">
        <f t="shared" si="6"/>
        <v>2924.94</v>
      </c>
    </row>
    <row r="85" spans="2:9" x14ac:dyDescent="0.3">
      <c r="B85" s="80"/>
      <c r="C85" s="7">
        <v>2031</v>
      </c>
      <c r="D85" s="45">
        <v>75.63</v>
      </c>
      <c r="E85" s="39">
        <v>100.74</v>
      </c>
      <c r="F85" s="9">
        <v>1000000</v>
      </c>
      <c r="G85" s="8" t="s">
        <v>20</v>
      </c>
      <c r="H85" s="47">
        <v>134.47999999999999</v>
      </c>
      <c r="I85" s="11">
        <f t="shared" si="6"/>
        <v>3376.7927999999997</v>
      </c>
    </row>
    <row r="86" spans="2:9" x14ac:dyDescent="0.3">
      <c r="B86" s="80"/>
      <c r="C86" s="7">
        <v>2032</v>
      </c>
      <c r="D86" s="45">
        <v>72.28</v>
      </c>
      <c r="E86" s="39">
        <v>100.74</v>
      </c>
      <c r="F86" s="9">
        <v>1000000</v>
      </c>
      <c r="G86" s="8" t="s">
        <v>20</v>
      </c>
      <c r="H86" s="47">
        <v>134.47999999999999</v>
      </c>
      <c r="I86" s="11">
        <f t="shared" si="6"/>
        <v>3827.3007999999986</v>
      </c>
    </row>
    <row r="87" spans="2:9" x14ac:dyDescent="0.3">
      <c r="B87" s="80"/>
      <c r="C87" s="7">
        <v>2033</v>
      </c>
      <c r="D87" s="45">
        <v>68.92</v>
      </c>
      <c r="E87" s="39">
        <v>100.74</v>
      </c>
      <c r="F87" s="9">
        <v>1000000</v>
      </c>
      <c r="G87" s="8" t="s">
        <v>20</v>
      </c>
      <c r="H87" s="47">
        <v>134.47999999999999</v>
      </c>
      <c r="I87" s="11">
        <f t="shared" si="6"/>
        <v>4279.1535999999987</v>
      </c>
    </row>
    <row r="88" spans="2:9" x14ac:dyDescent="0.3">
      <c r="B88" s="80"/>
      <c r="C88" s="7">
        <v>2034</v>
      </c>
      <c r="D88" s="45">
        <v>65.56</v>
      </c>
      <c r="E88" s="39">
        <v>100.74</v>
      </c>
      <c r="F88" s="9">
        <v>1000000</v>
      </c>
      <c r="G88" s="8" t="s">
        <v>20</v>
      </c>
      <c r="H88" s="47">
        <v>134.47999999999999</v>
      </c>
      <c r="I88" s="11">
        <f t="shared" si="6"/>
        <v>4731.0063999999993</v>
      </c>
    </row>
    <row r="89" spans="2:9" x14ac:dyDescent="0.3">
      <c r="B89" s="80"/>
      <c r="C89" s="7" t="s">
        <v>21</v>
      </c>
      <c r="D89" s="45">
        <v>62.21</v>
      </c>
      <c r="E89" s="39">
        <v>100.74</v>
      </c>
      <c r="F89" s="9">
        <v>1000000</v>
      </c>
      <c r="G89" s="8" t="s">
        <v>20</v>
      </c>
      <c r="H89" s="47">
        <v>134.47999999999999</v>
      </c>
      <c r="I89" s="11">
        <f t="shared" si="6"/>
        <v>5181.5143999999991</v>
      </c>
    </row>
    <row r="90" spans="2:9" x14ac:dyDescent="0.3">
      <c r="B90" s="20"/>
      <c r="C90" s="20"/>
      <c r="D90" s="20"/>
      <c r="E90" s="20"/>
      <c r="F90" s="23"/>
      <c r="G90" s="23"/>
      <c r="H90" s="20"/>
      <c r="I90" s="20"/>
    </row>
    <row r="91" spans="2:9" x14ac:dyDescent="0.3">
      <c r="F91" s="1"/>
      <c r="G91" s="1"/>
    </row>
    <row r="92" spans="2:9" x14ac:dyDescent="0.3">
      <c r="B92" s="72" t="s">
        <v>25</v>
      </c>
      <c r="C92" s="73"/>
      <c r="D92" s="73"/>
      <c r="E92" s="73"/>
      <c r="F92" s="73"/>
      <c r="G92" s="73"/>
      <c r="H92" s="73"/>
      <c r="I92" s="74"/>
    </row>
    <row r="93" spans="2:9" x14ac:dyDescent="0.3">
      <c r="B93" s="75" t="s">
        <v>26</v>
      </c>
      <c r="C93" s="76"/>
      <c r="D93" s="76"/>
      <c r="E93" s="76"/>
      <c r="F93" s="76"/>
      <c r="G93" s="76"/>
      <c r="H93" s="76"/>
      <c r="I93" s="77"/>
    </row>
    <row r="94" spans="2:9" x14ac:dyDescent="0.3">
      <c r="B94" s="19"/>
      <c r="C94" s="19"/>
      <c r="D94" s="19"/>
      <c r="E94" s="19"/>
      <c r="F94" s="19"/>
      <c r="G94" s="19"/>
      <c r="H94" s="19"/>
      <c r="I94" s="19"/>
    </row>
    <row r="95" spans="2:9" x14ac:dyDescent="0.3">
      <c r="B95" s="30" t="s">
        <v>27</v>
      </c>
      <c r="C95" s="31"/>
      <c r="D95" s="31"/>
      <c r="E95" s="31"/>
      <c r="F95" s="31"/>
      <c r="G95" s="31"/>
      <c r="H95" s="31"/>
      <c r="I95" s="32"/>
    </row>
    <row r="96" spans="2:9" x14ac:dyDescent="0.3">
      <c r="B96" s="33" t="s">
        <v>28</v>
      </c>
      <c r="C96" s="78" t="s">
        <v>29</v>
      </c>
      <c r="D96" s="78"/>
      <c r="E96" s="78"/>
      <c r="F96" s="78"/>
      <c r="G96" s="78"/>
      <c r="H96" s="78"/>
      <c r="I96" s="79"/>
    </row>
    <row r="97" spans="2:9" x14ac:dyDescent="0.3">
      <c r="B97" s="33" t="s">
        <v>30</v>
      </c>
      <c r="C97" s="78" t="s">
        <v>31</v>
      </c>
      <c r="D97" s="78"/>
      <c r="E97" s="78"/>
      <c r="F97" s="78"/>
      <c r="G97" s="78"/>
      <c r="H97" s="78"/>
      <c r="I97" s="79"/>
    </row>
    <row r="98" spans="2:9" x14ac:dyDescent="0.3">
      <c r="B98" s="33" t="s">
        <v>32</v>
      </c>
      <c r="C98" s="78" t="s">
        <v>33</v>
      </c>
      <c r="D98" s="78"/>
      <c r="E98" s="78"/>
      <c r="F98" s="78"/>
      <c r="G98" s="78"/>
      <c r="H98" s="78"/>
      <c r="I98" s="79"/>
    </row>
    <row r="99" spans="2:9" x14ac:dyDescent="0.3">
      <c r="B99" s="33" t="s">
        <v>34</v>
      </c>
      <c r="C99" s="78" t="s">
        <v>35</v>
      </c>
      <c r="D99" s="78"/>
      <c r="E99" s="78"/>
      <c r="F99" s="78"/>
      <c r="G99" s="78"/>
      <c r="H99" s="78"/>
      <c r="I99" s="79"/>
    </row>
    <row r="100" spans="2:9" x14ac:dyDescent="0.3">
      <c r="B100" s="35" t="s">
        <v>36</v>
      </c>
      <c r="C100" s="83" t="s">
        <v>37</v>
      </c>
      <c r="D100" s="83"/>
      <c r="E100" s="83"/>
      <c r="F100" s="83"/>
      <c r="G100" s="83"/>
      <c r="H100" s="83"/>
      <c r="I100" s="84"/>
    </row>
    <row r="101" spans="2:9" x14ac:dyDescent="0.3">
      <c r="B101" s="33" t="s">
        <v>38</v>
      </c>
      <c r="C101" s="78" t="s">
        <v>39</v>
      </c>
      <c r="D101" s="78"/>
      <c r="E101" s="78"/>
      <c r="F101" s="78"/>
      <c r="G101" s="78"/>
      <c r="H101" s="78"/>
      <c r="I101" s="79"/>
    </row>
    <row r="102" spans="2:9" x14ac:dyDescent="0.3">
      <c r="B102" s="33" t="s">
        <v>40</v>
      </c>
      <c r="C102" s="78" t="s">
        <v>41</v>
      </c>
      <c r="D102" s="78"/>
      <c r="E102" s="78"/>
      <c r="F102" s="78"/>
      <c r="G102" s="78"/>
      <c r="H102" s="78"/>
      <c r="I102" s="79"/>
    </row>
    <row r="103" spans="2:9" x14ac:dyDescent="0.3">
      <c r="B103" s="38" t="s">
        <v>42</v>
      </c>
      <c r="C103" s="81" t="s">
        <v>43</v>
      </c>
      <c r="D103" s="81"/>
      <c r="E103" s="81"/>
      <c r="F103" s="81"/>
      <c r="G103" s="81"/>
      <c r="H103" s="81"/>
      <c r="I103" s="82"/>
    </row>
  </sheetData>
  <mergeCells count="20">
    <mergeCell ref="C103:I103"/>
    <mergeCell ref="C98:I98"/>
    <mergeCell ref="C99:I99"/>
    <mergeCell ref="C100:I100"/>
    <mergeCell ref="C101:I101"/>
    <mergeCell ref="C102:I102"/>
    <mergeCell ref="B92:I92"/>
    <mergeCell ref="B93:I93"/>
    <mergeCell ref="C96:I96"/>
    <mergeCell ref="C97:I97"/>
    <mergeCell ref="B7:B26"/>
    <mergeCell ref="B28:B47"/>
    <mergeCell ref="B49:B68"/>
    <mergeCell ref="B70:B89"/>
    <mergeCell ref="C2:I2"/>
    <mergeCell ref="B5:B6"/>
    <mergeCell ref="C5:C6"/>
    <mergeCell ref="F5:F6"/>
    <mergeCell ref="G5:G6"/>
    <mergeCell ref="I5:I6"/>
  </mergeCells>
  <hyperlinks>
    <hyperlink ref="B93" r:id="rId1" display="OAR 340 Division 253" xr:uid="{00000000-0004-0000-0000-000000000000}"/>
    <hyperlink ref="B93:I93" r:id="rId2" display=" All tables can be found in OAR 340 Division 253" xr:uid="{00000000-0004-0000-0000-00000100000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2"/>
  <sheetViews>
    <sheetView tabSelected="1" topLeftCell="A67" workbookViewId="0">
      <selection activeCell="L78" sqref="L78"/>
    </sheetView>
  </sheetViews>
  <sheetFormatPr defaultColWidth="9.33203125" defaultRowHeight="13.2" x14ac:dyDescent="0.25"/>
  <cols>
    <col min="1" max="1" width="5.5546875" style="20" customWidth="1"/>
    <col min="2" max="5" width="15.5546875" style="1" customWidth="1"/>
    <col min="6" max="7" width="15.5546875" style="2" customWidth="1"/>
    <col min="8" max="10" width="15.5546875" style="1" customWidth="1"/>
    <col min="11" max="11" width="5.5546875" style="20" customWidth="1"/>
    <col min="12" max="12" width="12.5546875" style="1" bestFit="1" customWidth="1"/>
    <col min="13" max="16384" width="9.33203125" style="1"/>
  </cols>
  <sheetData>
    <row r="1" spans="1:13" ht="20.100000000000001" customHeight="1" x14ac:dyDescent="0.25">
      <c r="B1" s="20"/>
      <c r="C1" s="20"/>
      <c r="D1" s="20"/>
      <c r="E1" s="20"/>
      <c r="F1" s="23"/>
      <c r="G1" s="23"/>
      <c r="H1" s="20"/>
      <c r="I1" s="20"/>
      <c r="J1" s="20"/>
    </row>
    <row r="2" spans="1:13" ht="20.100000000000001" customHeight="1" x14ac:dyDescent="0.4">
      <c r="B2" s="20"/>
      <c r="C2" s="68" t="s">
        <v>0</v>
      </c>
      <c r="D2" s="68"/>
      <c r="E2" s="68"/>
      <c r="F2" s="68"/>
      <c r="G2" s="68"/>
      <c r="H2" s="68"/>
      <c r="I2" s="68"/>
      <c r="J2" s="68"/>
    </row>
    <row r="3" spans="1:13" ht="20.100000000000001" customHeight="1" x14ac:dyDescent="0.25">
      <c r="B3" s="20"/>
      <c r="C3" s="20"/>
      <c r="D3" s="20"/>
      <c r="E3" s="20"/>
      <c r="F3" s="23"/>
      <c r="G3" s="23"/>
      <c r="H3" s="20"/>
      <c r="I3" s="20"/>
      <c r="J3" s="20"/>
    </row>
    <row r="4" spans="1:13" s="18" customFormat="1" x14ac:dyDescent="0.3">
      <c r="A4" s="21"/>
      <c r="B4" s="21" t="s">
        <v>1</v>
      </c>
      <c r="C4" s="21" t="s">
        <v>2</v>
      </c>
      <c r="D4" s="21" t="s">
        <v>3</v>
      </c>
      <c r="E4" s="21" t="s">
        <v>4</v>
      </c>
      <c r="F4" s="24" t="s">
        <v>5</v>
      </c>
      <c r="G4" s="24" t="s">
        <v>6</v>
      </c>
      <c r="H4" s="21" t="s">
        <v>7</v>
      </c>
      <c r="I4" s="21" t="s">
        <v>8</v>
      </c>
      <c r="J4" s="21" t="s">
        <v>44</v>
      </c>
      <c r="K4" s="21"/>
    </row>
    <row r="5" spans="1:13" s="6" customFormat="1" ht="15" customHeight="1" x14ac:dyDescent="0.25">
      <c r="A5" s="22"/>
      <c r="B5" s="69" t="s">
        <v>9</v>
      </c>
      <c r="C5" s="69" t="s">
        <v>10</v>
      </c>
      <c r="D5" s="17" t="s">
        <v>11</v>
      </c>
      <c r="E5" s="17" t="s">
        <v>12</v>
      </c>
      <c r="F5" s="70" t="s">
        <v>13</v>
      </c>
      <c r="G5" s="70" t="s">
        <v>14</v>
      </c>
      <c r="H5" s="17" t="s">
        <v>15</v>
      </c>
      <c r="I5" s="71" t="s">
        <v>45</v>
      </c>
      <c r="J5" s="71" t="s">
        <v>46</v>
      </c>
      <c r="K5" s="22"/>
    </row>
    <row r="6" spans="1:13" x14ac:dyDescent="0.25">
      <c r="B6" s="69"/>
      <c r="C6" s="69"/>
      <c r="D6" s="17" t="s">
        <v>17</v>
      </c>
      <c r="E6" s="17" t="s">
        <v>17</v>
      </c>
      <c r="F6" s="70"/>
      <c r="G6" s="70"/>
      <c r="H6" s="17" t="s">
        <v>18</v>
      </c>
      <c r="I6" s="71"/>
      <c r="J6" s="71"/>
      <c r="M6" s="3"/>
    </row>
    <row r="7" spans="1:13" x14ac:dyDescent="0.25">
      <c r="B7" s="80" t="s">
        <v>47</v>
      </c>
      <c r="C7" s="7">
        <v>2016</v>
      </c>
      <c r="D7" s="7">
        <v>98.37</v>
      </c>
      <c r="E7" s="10">
        <v>55</v>
      </c>
      <c r="F7" s="9">
        <v>28000</v>
      </c>
      <c r="G7" s="8" t="s">
        <v>20</v>
      </c>
      <c r="H7" s="12">
        <v>81.510000000000005</v>
      </c>
      <c r="I7" s="14">
        <v>1</v>
      </c>
      <c r="J7" s="11">
        <f>((D7-(E7/I7))*F7*H7*I7)/1000000</f>
        <v>98.982483600000023</v>
      </c>
      <c r="M7" s="3"/>
    </row>
    <row r="8" spans="1:13" x14ac:dyDescent="0.25">
      <c r="B8" s="80"/>
      <c r="C8" s="7">
        <v>2017</v>
      </c>
      <c r="D8" s="7">
        <v>98.13</v>
      </c>
      <c r="E8" s="10">
        <v>55</v>
      </c>
      <c r="F8" s="9">
        <v>28000</v>
      </c>
      <c r="G8" s="8" t="s">
        <v>20</v>
      </c>
      <c r="H8" s="12">
        <v>81.510000000000005</v>
      </c>
      <c r="I8" s="14">
        <v>1</v>
      </c>
      <c r="J8" s="11">
        <f t="shared" ref="J8:J16" si="0">((D8-(E8/I8))*F8*H8*I8)/1000000</f>
        <v>98.434736399999991</v>
      </c>
    </row>
    <row r="9" spans="1:13" x14ac:dyDescent="0.25">
      <c r="B9" s="80"/>
      <c r="C9" s="7">
        <v>2018</v>
      </c>
      <c r="D9" s="7">
        <v>97.66</v>
      </c>
      <c r="E9" s="10">
        <v>55</v>
      </c>
      <c r="F9" s="9">
        <v>28000</v>
      </c>
      <c r="G9" s="8" t="s">
        <v>20</v>
      </c>
      <c r="H9" s="12">
        <v>81.510000000000005</v>
      </c>
      <c r="I9" s="14">
        <v>1</v>
      </c>
      <c r="J9" s="11">
        <f t="shared" si="0"/>
        <v>97.362064800000013</v>
      </c>
    </row>
    <row r="10" spans="1:13" x14ac:dyDescent="0.25">
      <c r="B10" s="80"/>
      <c r="C10" s="7">
        <v>2019</v>
      </c>
      <c r="D10" s="45">
        <v>96.59</v>
      </c>
      <c r="E10" s="10">
        <v>55</v>
      </c>
      <c r="F10" s="9">
        <v>28000</v>
      </c>
      <c r="G10" s="8" t="s">
        <v>20</v>
      </c>
      <c r="H10" s="12">
        <v>81.510000000000005</v>
      </c>
      <c r="I10" s="14">
        <v>1</v>
      </c>
      <c r="J10" s="11">
        <f t="shared" si="0"/>
        <v>94.920025199999998</v>
      </c>
    </row>
    <row r="11" spans="1:13" x14ac:dyDescent="0.25">
      <c r="B11" s="80"/>
      <c r="C11" s="7">
        <v>2020</v>
      </c>
      <c r="D11" s="45">
        <v>95.61</v>
      </c>
      <c r="E11" s="10">
        <v>55</v>
      </c>
      <c r="F11" s="9">
        <v>28000</v>
      </c>
      <c r="G11" s="8" t="s">
        <v>20</v>
      </c>
      <c r="H11" s="12">
        <v>81.510000000000005</v>
      </c>
      <c r="I11" s="14">
        <v>1</v>
      </c>
      <c r="J11" s="11">
        <f t="shared" si="0"/>
        <v>92.683390800000012</v>
      </c>
    </row>
    <row r="12" spans="1:13" x14ac:dyDescent="0.25">
      <c r="B12" s="80"/>
      <c r="C12" s="7">
        <v>2021</v>
      </c>
      <c r="D12" s="45">
        <v>94.63</v>
      </c>
      <c r="E12" s="10">
        <v>55</v>
      </c>
      <c r="F12" s="9">
        <v>28000</v>
      </c>
      <c r="G12" s="8" t="s">
        <v>20</v>
      </c>
      <c r="H12" s="12">
        <v>81.510000000000005</v>
      </c>
      <c r="I12" s="14">
        <v>1</v>
      </c>
      <c r="J12" s="11">
        <f t="shared" si="0"/>
        <v>90.446756399999984</v>
      </c>
    </row>
    <row r="13" spans="1:13" x14ac:dyDescent="0.25">
      <c r="B13" s="80"/>
      <c r="C13" s="7">
        <v>2022</v>
      </c>
      <c r="D13" s="45">
        <v>93.15</v>
      </c>
      <c r="E13" s="10">
        <v>55</v>
      </c>
      <c r="F13" s="9">
        <v>28000</v>
      </c>
      <c r="G13" s="8" t="s">
        <v>20</v>
      </c>
      <c r="H13" s="12">
        <v>81.510000000000005</v>
      </c>
      <c r="I13" s="14">
        <v>1</v>
      </c>
      <c r="J13" s="11">
        <f t="shared" si="0"/>
        <v>87.068982000000034</v>
      </c>
    </row>
    <row r="14" spans="1:13" x14ac:dyDescent="0.25">
      <c r="B14" s="80"/>
      <c r="C14" s="7">
        <v>2023</v>
      </c>
      <c r="D14" s="45">
        <v>91.68</v>
      </c>
      <c r="E14" s="10">
        <v>55</v>
      </c>
      <c r="F14" s="9">
        <v>28000</v>
      </c>
      <c r="G14" s="8" t="s">
        <v>20</v>
      </c>
      <c r="H14" s="12">
        <v>81.510000000000005</v>
      </c>
      <c r="I14" s="14">
        <v>1</v>
      </c>
      <c r="J14" s="11">
        <f t="shared" si="0"/>
        <v>83.714030400000027</v>
      </c>
    </row>
    <row r="15" spans="1:13" x14ac:dyDescent="0.25">
      <c r="B15" s="80"/>
      <c r="C15" s="7">
        <v>2024</v>
      </c>
      <c r="D15" s="45">
        <v>90.21</v>
      </c>
      <c r="E15" s="10">
        <v>55</v>
      </c>
      <c r="F15" s="9">
        <v>28000</v>
      </c>
      <c r="G15" s="8" t="s">
        <v>20</v>
      </c>
      <c r="H15" s="12">
        <v>81.510000000000005</v>
      </c>
      <c r="I15" s="14">
        <v>1</v>
      </c>
      <c r="J15" s="11">
        <f t="shared" si="0"/>
        <v>80.359078799999978</v>
      </c>
    </row>
    <row r="16" spans="1:13" x14ac:dyDescent="0.25">
      <c r="B16" s="80"/>
      <c r="C16" s="7">
        <v>2025</v>
      </c>
      <c r="D16" s="45">
        <v>88.25</v>
      </c>
      <c r="E16" s="10">
        <v>55</v>
      </c>
      <c r="F16" s="9">
        <v>28000</v>
      </c>
      <c r="G16" s="8" t="s">
        <v>20</v>
      </c>
      <c r="H16" s="12">
        <v>81.510000000000005</v>
      </c>
      <c r="I16" s="14">
        <v>1</v>
      </c>
      <c r="J16" s="11">
        <f t="shared" si="0"/>
        <v>75.885810000000006</v>
      </c>
    </row>
    <row r="17" spans="2:13" s="20" customFormat="1" x14ac:dyDescent="0.25">
      <c r="B17" s="80"/>
      <c r="C17" s="7">
        <v>2026</v>
      </c>
      <c r="D17" s="60">
        <v>86.29</v>
      </c>
      <c r="E17" s="10">
        <v>55</v>
      </c>
      <c r="F17" s="9">
        <v>28000</v>
      </c>
      <c r="G17" s="8" t="s">
        <v>20</v>
      </c>
      <c r="H17" s="12">
        <v>81.510000000000005</v>
      </c>
      <c r="I17" s="14">
        <v>1</v>
      </c>
      <c r="J17" s="11">
        <f t="shared" ref="J17:J26" si="1">((D17-(E17/I17))*F17*H17*I17)/1000000</f>
        <v>71.412541200000021</v>
      </c>
      <c r="K17" s="1"/>
      <c r="L17" s="1"/>
      <c r="M17" s="1"/>
    </row>
    <row r="18" spans="2:13" x14ac:dyDescent="0.25">
      <c r="B18" s="80"/>
      <c r="C18" s="7">
        <v>2027</v>
      </c>
      <c r="D18" s="45">
        <v>84.33</v>
      </c>
      <c r="E18" s="10">
        <v>55</v>
      </c>
      <c r="F18" s="9">
        <v>28000</v>
      </c>
      <c r="G18" s="8" t="s">
        <v>20</v>
      </c>
      <c r="H18" s="12">
        <v>81.510000000000005</v>
      </c>
      <c r="I18" s="14">
        <v>1</v>
      </c>
      <c r="J18" s="11">
        <f t="shared" si="1"/>
        <v>66.939272400000007</v>
      </c>
      <c r="K18" s="1"/>
    </row>
    <row r="19" spans="2:13" x14ac:dyDescent="0.25">
      <c r="B19" s="80"/>
      <c r="C19" s="7">
        <v>2028</v>
      </c>
      <c r="D19" s="45">
        <v>82.37</v>
      </c>
      <c r="E19" s="10">
        <v>55</v>
      </c>
      <c r="F19" s="9">
        <v>28000</v>
      </c>
      <c r="G19" s="8" t="s">
        <v>20</v>
      </c>
      <c r="H19" s="12">
        <v>81.510000000000005</v>
      </c>
      <c r="I19" s="14">
        <v>1</v>
      </c>
      <c r="J19" s="11">
        <f t="shared" si="1"/>
        <v>62.466003600000015</v>
      </c>
      <c r="K19" s="1"/>
    </row>
    <row r="20" spans="2:13" x14ac:dyDescent="0.25">
      <c r="B20" s="80"/>
      <c r="C20" s="7">
        <v>2029</v>
      </c>
      <c r="D20" s="45">
        <v>80.41</v>
      </c>
      <c r="E20" s="10">
        <v>55</v>
      </c>
      <c r="F20" s="9">
        <v>28000</v>
      </c>
      <c r="G20" s="8" t="s">
        <v>20</v>
      </c>
      <c r="H20" s="12">
        <v>81.510000000000005</v>
      </c>
      <c r="I20" s="14">
        <v>1</v>
      </c>
      <c r="J20" s="11">
        <f t="shared" si="1"/>
        <v>57.992734799999994</v>
      </c>
      <c r="K20" s="1"/>
    </row>
    <row r="21" spans="2:13" x14ac:dyDescent="0.25">
      <c r="B21" s="80"/>
      <c r="C21" s="7">
        <v>2030</v>
      </c>
      <c r="D21" s="45">
        <v>78.45</v>
      </c>
      <c r="E21" s="10">
        <v>55</v>
      </c>
      <c r="F21" s="9">
        <v>28000</v>
      </c>
      <c r="G21" s="8" t="s">
        <v>20</v>
      </c>
      <c r="H21" s="12">
        <v>81.510000000000005</v>
      </c>
      <c r="I21" s="14">
        <v>1</v>
      </c>
      <c r="J21" s="11">
        <f t="shared" si="1"/>
        <v>53.519466000000016</v>
      </c>
      <c r="K21" s="1"/>
    </row>
    <row r="22" spans="2:13" x14ac:dyDescent="0.25">
      <c r="B22" s="80"/>
      <c r="C22" s="7">
        <v>2031</v>
      </c>
      <c r="D22" s="45">
        <v>75.11</v>
      </c>
      <c r="E22" s="10">
        <v>55</v>
      </c>
      <c r="F22" s="9">
        <v>28000</v>
      </c>
      <c r="G22" s="8" t="s">
        <v>20</v>
      </c>
      <c r="H22" s="12">
        <v>81.510000000000005</v>
      </c>
      <c r="I22" s="14">
        <v>1</v>
      </c>
      <c r="J22" s="11">
        <f t="shared" si="1"/>
        <v>45.896650800000003</v>
      </c>
      <c r="K22" s="1"/>
    </row>
    <row r="23" spans="2:13" x14ac:dyDescent="0.25">
      <c r="B23" s="80"/>
      <c r="C23" s="7">
        <v>2032</v>
      </c>
      <c r="D23" s="45">
        <v>71.78</v>
      </c>
      <c r="E23" s="10">
        <v>55</v>
      </c>
      <c r="F23" s="9">
        <v>28000</v>
      </c>
      <c r="G23" s="8" t="s">
        <v>20</v>
      </c>
      <c r="H23" s="12">
        <v>81.510000000000005</v>
      </c>
      <c r="I23" s="14">
        <v>1</v>
      </c>
      <c r="J23" s="11">
        <f t="shared" si="1"/>
        <v>38.296658400000005</v>
      </c>
      <c r="K23" s="1"/>
    </row>
    <row r="24" spans="2:13" x14ac:dyDescent="0.25">
      <c r="B24" s="80"/>
      <c r="C24" s="7">
        <v>2033</v>
      </c>
      <c r="D24" s="45">
        <v>68.45</v>
      </c>
      <c r="E24" s="10">
        <v>55</v>
      </c>
      <c r="F24" s="9">
        <v>28000</v>
      </c>
      <c r="G24" s="8" t="s">
        <v>20</v>
      </c>
      <c r="H24" s="12">
        <v>81.510000000000005</v>
      </c>
      <c r="I24" s="14">
        <v>1</v>
      </c>
      <c r="J24" s="11">
        <f t="shared" si="1"/>
        <v>30.696666000000008</v>
      </c>
      <c r="K24" s="1"/>
    </row>
    <row r="25" spans="2:13" x14ac:dyDescent="0.25">
      <c r="B25" s="80"/>
      <c r="C25" s="7">
        <v>2034</v>
      </c>
      <c r="D25" s="45">
        <v>65.11</v>
      </c>
      <c r="E25" s="10">
        <v>55</v>
      </c>
      <c r="F25" s="9">
        <v>28000</v>
      </c>
      <c r="G25" s="8" t="s">
        <v>20</v>
      </c>
      <c r="H25" s="12">
        <v>81.510000000000005</v>
      </c>
      <c r="I25" s="14">
        <v>1</v>
      </c>
      <c r="J25" s="11">
        <f t="shared" si="1"/>
        <v>23.073850800000002</v>
      </c>
      <c r="K25" s="1"/>
    </row>
    <row r="26" spans="2:13" x14ac:dyDescent="0.25">
      <c r="B26" s="80"/>
      <c r="C26" s="7" t="s">
        <v>21</v>
      </c>
      <c r="D26" s="45">
        <v>61.78</v>
      </c>
      <c r="E26" s="10">
        <v>55</v>
      </c>
      <c r="F26" s="9">
        <v>28000</v>
      </c>
      <c r="G26" s="8" t="s">
        <v>20</v>
      </c>
      <c r="H26" s="12">
        <v>81.510000000000005</v>
      </c>
      <c r="I26" s="14">
        <v>1</v>
      </c>
      <c r="J26" s="11">
        <f t="shared" si="1"/>
        <v>15.473858400000005</v>
      </c>
      <c r="K26" s="1"/>
    </row>
    <row r="27" spans="2:13" x14ac:dyDescent="0.25">
      <c r="B27" s="20"/>
      <c r="C27" s="20"/>
      <c r="D27" s="20"/>
      <c r="E27" s="20"/>
      <c r="F27" s="25"/>
      <c r="G27" s="23"/>
      <c r="H27" s="20"/>
      <c r="I27" s="20"/>
      <c r="J27" s="26"/>
      <c r="L27" s="20"/>
      <c r="M27" s="20"/>
    </row>
    <row r="28" spans="2:13" s="20" customFormat="1" ht="12.75" customHeight="1" x14ac:dyDescent="0.25">
      <c r="B28" s="80" t="s">
        <v>48</v>
      </c>
      <c r="C28" s="7">
        <v>2016</v>
      </c>
      <c r="D28" s="7">
        <v>98.37</v>
      </c>
      <c r="E28" s="10">
        <v>32.22</v>
      </c>
      <c r="F28" s="9">
        <v>1000000</v>
      </c>
      <c r="G28" s="8" t="s">
        <v>49</v>
      </c>
      <c r="H28" s="13">
        <v>3.6</v>
      </c>
      <c r="I28" s="15">
        <v>2.7</v>
      </c>
      <c r="J28" s="11">
        <f>((D28-(E28/I28))*F28*H28*I28)/1000000</f>
        <v>840.1644</v>
      </c>
      <c r="L28" s="1"/>
      <c r="M28" s="1"/>
    </row>
    <row r="29" spans="2:13" x14ac:dyDescent="0.25">
      <c r="B29" s="80"/>
      <c r="C29" s="7">
        <v>2017</v>
      </c>
      <c r="D29" s="7">
        <v>98.13</v>
      </c>
      <c r="E29" s="10">
        <v>32.22</v>
      </c>
      <c r="F29" s="9">
        <v>1000000</v>
      </c>
      <c r="G29" s="8" t="s">
        <v>49</v>
      </c>
      <c r="H29" s="13">
        <v>3.6</v>
      </c>
      <c r="I29" s="15">
        <v>2.7</v>
      </c>
      <c r="J29" s="11">
        <f>((D29-(E29/I29))*F29*H29*I29)/1000000</f>
        <v>837.83159999999998</v>
      </c>
    </row>
    <row r="30" spans="2:13" x14ac:dyDescent="0.25">
      <c r="B30" s="80"/>
      <c r="C30" s="7">
        <v>2018</v>
      </c>
      <c r="D30" s="7">
        <v>97.66</v>
      </c>
      <c r="E30" s="10">
        <v>109.56</v>
      </c>
      <c r="F30" s="9">
        <v>1000000</v>
      </c>
      <c r="G30" s="8" t="s">
        <v>49</v>
      </c>
      <c r="H30" s="13">
        <v>3.6</v>
      </c>
      <c r="I30" s="15">
        <v>3.4</v>
      </c>
      <c r="J30" s="11">
        <f>((D30-(E30/I30))*F30*H30*I30)/1000000</f>
        <v>800.94240000000002</v>
      </c>
    </row>
    <row r="31" spans="2:13" x14ac:dyDescent="0.25">
      <c r="B31" s="80"/>
      <c r="C31" s="7">
        <v>2019</v>
      </c>
      <c r="D31" s="45">
        <v>96.59</v>
      </c>
      <c r="E31" s="10">
        <v>109.56</v>
      </c>
      <c r="F31" s="9">
        <v>1000000</v>
      </c>
      <c r="G31" s="8" t="s">
        <v>49</v>
      </c>
      <c r="H31" s="13">
        <v>3.6</v>
      </c>
      <c r="I31" s="15">
        <v>3.4</v>
      </c>
      <c r="J31" s="11">
        <f t="shared" ref="J31:J37" si="2">((D31-(E31/I31))*F31*H31*I31)/1000000</f>
        <v>787.8456000000001</v>
      </c>
    </row>
    <row r="32" spans="2:13" x14ac:dyDescent="0.25">
      <c r="B32" s="80"/>
      <c r="C32" s="7">
        <v>2020</v>
      </c>
      <c r="D32" s="45">
        <v>95.61</v>
      </c>
      <c r="E32" s="10">
        <v>109.56</v>
      </c>
      <c r="F32" s="9">
        <v>1000000</v>
      </c>
      <c r="G32" s="8" t="s">
        <v>49</v>
      </c>
      <c r="H32" s="13">
        <v>3.6</v>
      </c>
      <c r="I32" s="15">
        <v>3.4</v>
      </c>
      <c r="J32" s="11">
        <f t="shared" si="2"/>
        <v>775.85040000000004</v>
      </c>
    </row>
    <row r="33" spans="2:13" x14ac:dyDescent="0.25">
      <c r="B33" s="80"/>
      <c r="C33" s="7">
        <v>2021</v>
      </c>
      <c r="D33" s="45">
        <v>94.63</v>
      </c>
      <c r="E33" s="10">
        <v>140</v>
      </c>
      <c r="F33" s="9">
        <v>1000000</v>
      </c>
      <c r="G33" s="8" t="s">
        <v>49</v>
      </c>
      <c r="H33" s="13">
        <v>3.6</v>
      </c>
      <c r="I33" s="15">
        <v>3.4</v>
      </c>
      <c r="J33" s="11">
        <f t="shared" si="2"/>
        <v>654.27119999999991</v>
      </c>
    </row>
    <row r="34" spans="2:13" x14ac:dyDescent="0.25">
      <c r="B34" s="80"/>
      <c r="C34" s="7">
        <v>2022</v>
      </c>
      <c r="D34" s="45">
        <v>93.15</v>
      </c>
      <c r="E34" s="10">
        <v>140</v>
      </c>
      <c r="F34" s="9">
        <v>1000000</v>
      </c>
      <c r="G34" s="8" t="s">
        <v>49</v>
      </c>
      <c r="H34" s="13">
        <v>3.6</v>
      </c>
      <c r="I34" s="15">
        <v>3.4</v>
      </c>
      <c r="J34" s="11">
        <f t="shared" si="2"/>
        <v>636.15600000000006</v>
      </c>
    </row>
    <row r="35" spans="2:13" x14ac:dyDescent="0.25">
      <c r="B35" s="80"/>
      <c r="C35" s="7">
        <v>2023</v>
      </c>
      <c r="D35" s="45">
        <v>91.68</v>
      </c>
      <c r="E35" s="10">
        <v>140</v>
      </c>
      <c r="F35" s="9">
        <v>1000000</v>
      </c>
      <c r="G35" s="8" t="s">
        <v>49</v>
      </c>
      <c r="H35" s="13">
        <v>3.6</v>
      </c>
      <c r="I35" s="15">
        <v>3.4</v>
      </c>
      <c r="J35" s="11">
        <f t="shared" si="2"/>
        <v>618.16320000000007</v>
      </c>
    </row>
    <row r="36" spans="2:13" x14ac:dyDescent="0.25">
      <c r="B36" s="80"/>
      <c r="C36" s="7">
        <v>2024</v>
      </c>
      <c r="D36" s="45">
        <v>90.21</v>
      </c>
      <c r="E36" s="10">
        <v>140</v>
      </c>
      <c r="F36" s="9">
        <v>1000000</v>
      </c>
      <c r="G36" s="8" t="s">
        <v>49</v>
      </c>
      <c r="H36" s="13">
        <v>3.6</v>
      </c>
      <c r="I36" s="15">
        <v>3.4</v>
      </c>
      <c r="J36" s="11">
        <f t="shared" si="2"/>
        <v>600.17039999999986</v>
      </c>
    </row>
    <row r="37" spans="2:13" x14ac:dyDescent="0.25">
      <c r="B37" s="80"/>
      <c r="C37" s="7">
        <v>2025</v>
      </c>
      <c r="D37" s="45">
        <v>88.25</v>
      </c>
      <c r="E37" s="10">
        <v>140</v>
      </c>
      <c r="F37" s="9">
        <v>1000000</v>
      </c>
      <c r="G37" s="8" t="s">
        <v>49</v>
      </c>
      <c r="H37" s="13">
        <v>3.6</v>
      </c>
      <c r="I37" s="15">
        <v>3.4</v>
      </c>
      <c r="J37" s="11">
        <f t="shared" si="2"/>
        <v>576.17999999999995</v>
      </c>
    </row>
    <row r="38" spans="2:13" x14ac:dyDescent="0.25">
      <c r="B38" s="80"/>
      <c r="C38" s="7">
        <v>2026</v>
      </c>
      <c r="D38" s="60">
        <v>86.29</v>
      </c>
      <c r="E38" s="10">
        <v>140</v>
      </c>
      <c r="F38" s="9">
        <v>1000000</v>
      </c>
      <c r="G38" s="8" t="s">
        <v>49</v>
      </c>
      <c r="H38" s="13">
        <v>3.6</v>
      </c>
      <c r="I38" s="15">
        <v>3.4</v>
      </c>
      <c r="J38" s="11">
        <f t="shared" ref="J38:J47" si="3">((D38-(E38/I38))*F38*H38*I38)/1000000</f>
        <v>552.18960000000015</v>
      </c>
      <c r="L38" s="20"/>
      <c r="M38" s="20"/>
    </row>
    <row r="39" spans="2:13" s="20" customFormat="1" x14ac:dyDescent="0.25">
      <c r="B39" s="80"/>
      <c r="C39" s="7">
        <v>2027</v>
      </c>
      <c r="D39" s="45">
        <v>84.33</v>
      </c>
      <c r="E39" s="10">
        <v>140</v>
      </c>
      <c r="F39" s="9">
        <v>1000000</v>
      </c>
      <c r="G39" s="8" t="s">
        <v>49</v>
      </c>
      <c r="H39" s="13">
        <v>3.6</v>
      </c>
      <c r="I39" s="15">
        <v>3.4</v>
      </c>
      <c r="J39" s="11">
        <f t="shared" si="3"/>
        <v>528.19920000000002</v>
      </c>
      <c r="L39" s="4"/>
      <c r="M39" s="1"/>
    </row>
    <row r="40" spans="2:13" x14ac:dyDescent="0.25">
      <c r="B40" s="80"/>
      <c r="C40" s="7">
        <v>2028</v>
      </c>
      <c r="D40" s="45">
        <v>82.37</v>
      </c>
      <c r="E40" s="10">
        <v>140</v>
      </c>
      <c r="F40" s="9">
        <v>1000000</v>
      </c>
      <c r="G40" s="8" t="s">
        <v>49</v>
      </c>
      <c r="H40" s="13">
        <v>3.6</v>
      </c>
      <c r="I40" s="15">
        <v>3.4</v>
      </c>
      <c r="J40" s="11">
        <f t="shared" si="3"/>
        <v>504.20880000000011</v>
      </c>
      <c r="L40" s="4"/>
    </row>
    <row r="41" spans="2:13" x14ac:dyDescent="0.25">
      <c r="B41" s="80"/>
      <c r="C41" s="7">
        <v>2029</v>
      </c>
      <c r="D41" s="45">
        <v>80.41</v>
      </c>
      <c r="E41" s="10">
        <v>140</v>
      </c>
      <c r="F41" s="9">
        <v>1000000</v>
      </c>
      <c r="G41" s="8" t="s">
        <v>49</v>
      </c>
      <c r="H41" s="13">
        <v>3.6</v>
      </c>
      <c r="I41" s="15">
        <v>3.4</v>
      </c>
      <c r="J41" s="11">
        <f t="shared" si="3"/>
        <v>480.21839999999986</v>
      </c>
      <c r="L41" s="4"/>
    </row>
    <row r="42" spans="2:13" x14ac:dyDescent="0.25">
      <c r="B42" s="80"/>
      <c r="C42" s="7">
        <v>2030</v>
      </c>
      <c r="D42" s="45">
        <v>78.45</v>
      </c>
      <c r="E42" s="10">
        <v>140</v>
      </c>
      <c r="F42" s="9">
        <v>1000000</v>
      </c>
      <c r="G42" s="8" t="s">
        <v>49</v>
      </c>
      <c r="H42" s="13">
        <v>3.6</v>
      </c>
      <c r="I42" s="15">
        <v>3.4</v>
      </c>
      <c r="J42" s="11">
        <f t="shared" si="3"/>
        <v>456.22799999999995</v>
      </c>
      <c r="L42" s="4"/>
    </row>
    <row r="43" spans="2:13" x14ac:dyDescent="0.25">
      <c r="B43" s="80"/>
      <c r="C43" s="7">
        <v>2031</v>
      </c>
      <c r="D43" s="45">
        <v>75.11</v>
      </c>
      <c r="E43" s="10">
        <v>140</v>
      </c>
      <c r="F43" s="9">
        <v>1000000</v>
      </c>
      <c r="G43" s="8" t="s">
        <v>49</v>
      </c>
      <c r="H43" s="13">
        <v>3.6</v>
      </c>
      <c r="I43" s="15">
        <v>3.4</v>
      </c>
      <c r="J43" s="11">
        <f t="shared" si="3"/>
        <v>415.34639999999996</v>
      </c>
      <c r="L43" s="4"/>
    </row>
    <row r="44" spans="2:13" x14ac:dyDescent="0.25">
      <c r="B44" s="80"/>
      <c r="C44" s="7">
        <v>2032</v>
      </c>
      <c r="D44" s="45">
        <v>71.78</v>
      </c>
      <c r="E44" s="10">
        <v>140</v>
      </c>
      <c r="F44" s="9">
        <v>1000000</v>
      </c>
      <c r="G44" s="8" t="s">
        <v>49</v>
      </c>
      <c r="H44" s="13">
        <v>3.6</v>
      </c>
      <c r="I44" s="15">
        <v>3.4</v>
      </c>
      <c r="J44" s="11">
        <f t="shared" si="3"/>
        <v>374.58719999999994</v>
      </c>
      <c r="L44" s="4"/>
    </row>
    <row r="45" spans="2:13" x14ac:dyDescent="0.25">
      <c r="B45" s="80"/>
      <c r="C45" s="7">
        <v>2033</v>
      </c>
      <c r="D45" s="45">
        <v>68.45</v>
      </c>
      <c r="E45" s="10">
        <v>140</v>
      </c>
      <c r="F45" s="9">
        <v>1000000</v>
      </c>
      <c r="G45" s="8" t="s">
        <v>49</v>
      </c>
      <c r="H45" s="13">
        <v>3.6</v>
      </c>
      <c r="I45" s="15">
        <v>3.4</v>
      </c>
      <c r="J45" s="11">
        <f t="shared" si="3"/>
        <v>333.82799999999997</v>
      </c>
      <c r="L45" s="4"/>
    </row>
    <row r="46" spans="2:13" x14ac:dyDescent="0.25">
      <c r="B46" s="80"/>
      <c r="C46" s="7">
        <v>2034</v>
      </c>
      <c r="D46" s="45">
        <v>65.11</v>
      </c>
      <c r="E46" s="10">
        <v>140</v>
      </c>
      <c r="F46" s="9">
        <v>1000000</v>
      </c>
      <c r="G46" s="8" t="s">
        <v>49</v>
      </c>
      <c r="H46" s="13">
        <v>3.6</v>
      </c>
      <c r="I46" s="15">
        <v>3.4</v>
      </c>
      <c r="J46" s="11">
        <f t="shared" si="3"/>
        <v>292.94639999999993</v>
      </c>
      <c r="L46" s="4"/>
    </row>
    <row r="47" spans="2:13" x14ac:dyDescent="0.25">
      <c r="B47" s="80"/>
      <c r="C47" s="7" t="s">
        <v>21</v>
      </c>
      <c r="D47" s="45">
        <v>61.78</v>
      </c>
      <c r="E47" s="10">
        <v>140</v>
      </c>
      <c r="F47" s="9">
        <v>1000000</v>
      </c>
      <c r="G47" s="8" t="s">
        <v>49</v>
      </c>
      <c r="H47" s="13">
        <v>3.6</v>
      </c>
      <c r="I47" s="15">
        <v>3.4</v>
      </c>
      <c r="J47" s="11">
        <f t="shared" si="3"/>
        <v>252.18719999999996</v>
      </c>
      <c r="L47" s="4"/>
    </row>
    <row r="48" spans="2:13" customFormat="1" ht="14.4" x14ac:dyDescent="0.3"/>
    <row r="49" spans="2:13" x14ac:dyDescent="0.25">
      <c r="B49" s="80" t="s">
        <v>50</v>
      </c>
      <c r="C49" s="7">
        <v>2016</v>
      </c>
      <c r="D49" s="7">
        <v>99.39</v>
      </c>
      <c r="E49" s="10">
        <v>32.22</v>
      </c>
      <c r="F49" s="9">
        <v>1000000</v>
      </c>
      <c r="G49" s="8" t="s">
        <v>49</v>
      </c>
      <c r="H49" s="13">
        <v>3.6</v>
      </c>
      <c r="I49" s="15">
        <v>5</v>
      </c>
      <c r="J49" s="11">
        <f>((D49-(E49/I49))*F49*H49*I49)/1000000</f>
        <v>1673.028</v>
      </c>
      <c r="L49" s="4"/>
    </row>
    <row r="50" spans="2:13" x14ac:dyDescent="0.25">
      <c r="B50" s="80"/>
      <c r="C50" s="7">
        <v>2017</v>
      </c>
      <c r="D50" s="7">
        <v>99.14</v>
      </c>
      <c r="E50" s="10">
        <v>32.22</v>
      </c>
      <c r="F50" s="9">
        <v>1000000</v>
      </c>
      <c r="G50" s="8" t="s">
        <v>49</v>
      </c>
      <c r="H50" s="13">
        <v>3.6</v>
      </c>
      <c r="I50" s="15">
        <v>5</v>
      </c>
      <c r="J50" s="11">
        <f>((D50-(E50/I50))*F50*H50*I50)/1000000</f>
        <v>1668.528</v>
      </c>
      <c r="L50" s="4"/>
    </row>
    <row r="51" spans="2:13" ht="12.75" customHeight="1" x14ac:dyDescent="0.25">
      <c r="B51" s="80"/>
      <c r="C51" s="7">
        <v>2018</v>
      </c>
      <c r="D51" s="7">
        <v>98.61</v>
      </c>
      <c r="E51" s="10">
        <v>109.56</v>
      </c>
      <c r="F51" s="9">
        <v>1000000</v>
      </c>
      <c r="G51" s="8" t="s">
        <v>49</v>
      </c>
      <c r="H51" s="13">
        <v>3.6</v>
      </c>
      <c r="I51" s="15">
        <v>5</v>
      </c>
      <c r="J51" s="11">
        <f>((D51-(E51/I51))*F51*H51*I51)/1000000</f>
        <v>1380.5640000000003</v>
      </c>
      <c r="L51" s="28"/>
      <c r="M51" s="20"/>
    </row>
    <row r="52" spans="2:13" s="20" customFormat="1" x14ac:dyDescent="0.25">
      <c r="B52" s="80"/>
      <c r="C52" s="7">
        <v>2019</v>
      </c>
      <c r="D52" s="45">
        <v>97.26</v>
      </c>
      <c r="E52" s="10">
        <v>109.56</v>
      </c>
      <c r="F52" s="9">
        <v>1000000</v>
      </c>
      <c r="G52" s="8" t="s">
        <v>49</v>
      </c>
      <c r="H52" s="13">
        <v>3.6</v>
      </c>
      <c r="I52" s="15">
        <v>5</v>
      </c>
      <c r="J52" s="11">
        <f t="shared" ref="J52:J68" si="4">((D52-(E52/I52))*F52*H52*I52)/1000000</f>
        <v>1356.2640000000004</v>
      </c>
      <c r="L52" s="4"/>
      <c r="M52" s="1"/>
    </row>
    <row r="53" spans="2:13" x14ac:dyDescent="0.25">
      <c r="B53" s="80"/>
      <c r="C53" s="7">
        <v>2020</v>
      </c>
      <c r="D53" s="45">
        <v>96.27</v>
      </c>
      <c r="E53" s="10">
        <v>109.56</v>
      </c>
      <c r="F53" s="9">
        <v>1000000</v>
      </c>
      <c r="G53" s="8" t="s">
        <v>49</v>
      </c>
      <c r="H53" s="13">
        <v>3.6</v>
      </c>
      <c r="I53" s="15">
        <v>5</v>
      </c>
      <c r="J53" s="11">
        <f t="shared" si="4"/>
        <v>1338.444</v>
      </c>
    </row>
    <row r="54" spans="2:13" x14ac:dyDescent="0.25">
      <c r="B54" s="80"/>
      <c r="C54" s="7">
        <v>2021</v>
      </c>
      <c r="D54" s="45">
        <v>95.29</v>
      </c>
      <c r="E54" s="10">
        <v>140</v>
      </c>
      <c r="F54" s="9">
        <v>1000000</v>
      </c>
      <c r="G54" s="8" t="s">
        <v>49</v>
      </c>
      <c r="H54" s="13">
        <v>3.6</v>
      </c>
      <c r="I54" s="15">
        <v>5</v>
      </c>
      <c r="J54" s="11">
        <f t="shared" si="4"/>
        <v>1211.22</v>
      </c>
    </row>
    <row r="55" spans="2:13" x14ac:dyDescent="0.25">
      <c r="B55" s="80"/>
      <c r="C55" s="7">
        <v>2022</v>
      </c>
      <c r="D55" s="45">
        <v>93.81</v>
      </c>
      <c r="E55" s="10">
        <v>140</v>
      </c>
      <c r="F55" s="9">
        <v>1000000</v>
      </c>
      <c r="G55" s="8" t="s">
        <v>49</v>
      </c>
      <c r="H55" s="13">
        <v>3.6</v>
      </c>
      <c r="I55" s="15">
        <v>5</v>
      </c>
      <c r="J55" s="11">
        <f t="shared" si="4"/>
        <v>1184.58</v>
      </c>
    </row>
    <row r="56" spans="2:13" x14ac:dyDescent="0.25">
      <c r="B56" s="80"/>
      <c r="C56" s="7">
        <v>2023</v>
      </c>
      <c r="D56" s="45">
        <v>92.32</v>
      </c>
      <c r="E56" s="10">
        <v>140</v>
      </c>
      <c r="F56" s="9">
        <v>1000000</v>
      </c>
      <c r="G56" s="8" t="s">
        <v>49</v>
      </c>
      <c r="H56" s="13">
        <v>3.6</v>
      </c>
      <c r="I56" s="15">
        <v>5</v>
      </c>
      <c r="J56" s="11">
        <f t="shared" si="4"/>
        <v>1157.7599999999998</v>
      </c>
    </row>
    <row r="57" spans="2:13" x14ac:dyDescent="0.25">
      <c r="B57" s="80"/>
      <c r="C57" s="7">
        <v>2024</v>
      </c>
      <c r="D57" s="45">
        <v>90.84</v>
      </c>
      <c r="E57" s="10">
        <v>140</v>
      </c>
      <c r="F57" s="9">
        <v>1000000</v>
      </c>
      <c r="G57" s="8" t="s">
        <v>49</v>
      </c>
      <c r="H57" s="13">
        <v>3.6</v>
      </c>
      <c r="I57" s="15">
        <v>5</v>
      </c>
      <c r="J57" s="11">
        <f t="shared" si="4"/>
        <v>1131.1199999999999</v>
      </c>
    </row>
    <row r="58" spans="2:13" x14ac:dyDescent="0.25">
      <c r="B58" s="80"/>
      <c r="C58" s="7">
        <v>2025</v>
      </c>
      <c r="D58" s="45">
        <v>88.87</v>
      </c>
      <c r="E58" s="10">
        <v>140</v>
      </c>
      <c r="F58" s="9">
        <v>1000000</v>
      </c>
      <c r="G58" s="8" t="s">
        <v>49</v>
      </c>
      <c r="H58" s="13">
        <v>3.6</v>
      </c>
      <c r="I58" s="15">
        <v>5</v>
      </c>
      <c r="J58" s="11">
        <f t="shared" si="4"/>
        <v>1095.6600000000003</v>
      </c>
    </row>
    <row r="59" spans="2:13" x14ac:dyDescent="0.25">
      <c r="B59" s="80"/>
      <c r="C59" s="7">
        <v>2026</v>
      </c>
      <c r="D59" s="45">
        <v>86.89</v>
      </c>
      <c r="E59" s="10">
        <v>140</v>
      </c>
      <c r="F59" s="9">
        <v>1000000</v>
      </c>
      <c r="G59" s="8" t="s">
        <v>49</v>
      </c>
      <c r="H59" s="13">
        <v>3.6</v>
      </c>
      <c r="I59" s="15">
        <v>5</v>
      </c>
      <c r="J59" s="11">
        <f t="shared" si="4"/>
        <v>1060.02</v>
      </c>
    </row>
    <row r="60" spans="2:13" x14ac:dyDescent="0.25">
      <c r="B60" s="80"/>
      <c r="C60" s="7">
        <v>2027</v>
      </c>
      <c r="D60" s="45">
        <v>84.92</v>
      </c>
      <c r="E60" s="10">
        <v>140</v>
      </c>
      <c r="F60" s="9">
        <v>1000000</v>
      </c>
      <c r="G60" s="8" t="s">
        <v>49</v>
      </c>
      <c r="H60" s="13">
        <v>3.6</v>
      </c>
      <c r="I60" s="15">
        <v>5</v>
      </c>
      <c r="J60" s="11">
        <f t="shared" si="4"/>
        <v>1024.56</v>
      </c>
    </row>
    <row r="61" spans="2:13" x14ac:dyDescent="0.25">
      <c r="B61" s="80"/>
      <c r="C61" s="7">
        <v>2028</v>
      </c>
      <c r="D61" s="45">
        <v>82.94</v>
      </c>
      <c r="E61" s="10">
        <v>140</v>
      </c>
      <c r="F61" s="9">
        <v>1000000</v>
      </c>
      <c r="G61" s="8" t="s">
        <v>49</v>
      </c>
      <c r="H61" s="13">
        <v>3.6</v>
      </c>
      <c r="I61" s="15">
        <v>5</v>
      </c>
      <c r="J61" s="11">
        <f t="shared" si="4"/>
        <v>988.92</v>
      </c>
    </row>
    <row r="62" spans="2:13" x14ac:dyDescent="0.25">
      <c r="B62" s="80"/>
      <c r="C62" s="7">
        <v>2029</v>
      </c>
      <c r="D62" s="45">
        <v>80.97</v>
      </c>
      <c r="E62" s="10">
        <v>140</v>
      </c>
      <c r="F62" s="9">
        <v>1000000</v>
      </c>
      <c r="G62" s="8" t="s">
        <v>49</v>
      </c>
      <c r="H62" s="13">
        <v>3.6</v>
      </c>
      <c r="I62" s="15">
        <v>5</v>
      </c>
      <c r="J62" s="11">
        <f t="shared" si="4"/>
        <v>953.46</v>
      </c>
      <c r="L62" s="20"/>
      <c r="M62" s="20"/>
    </row>
    <row r="63" spans="2:13" s="20" customFormat="1" x14ac:dyDescent="0.25">
      <c r="B63" s="80"/>
      <c r="C63" s="7">
        <v>2030</v>
      </c>
      <c r="D63" s="45">
        <v>78.989999999999995</v>
      </c>
      <c r="E63" s="10">
        <v>140</v>
      </c>
      <c r="F63" s="9">
        <v>1000000</v>
      </c>
      <c r="G63" s="8" t="s">
        <v>49</v>
      </c>
      <c r="H63" s="13">
        <v>3.6</v>
      </c>
      <c r="I63" s="15">
        <v>5</v>
      </c>
      <c r="J63" s="11">
        <f t="shared" si="4"/>
        <v>917.81999999999994</v>
      </c>
      <c r="L63" s="1"/>
      <c r="M63" s="1"/>
    </row>
    <row r="64" spans="2:13" x14ac:dyDescent="0.25">
      <c r="B64" s="80"/>
      <c r="C64" s="7">
        <v>2031</v>
      </c>
      <c r="D64" s="45">
        <v>75.63</v>
      </c>
      <c r="E64" s="10">
        <v>140</v>
      </c>
      <c r="F64" s="9">
        <v>1000000</v>
      </c>
      <c r="G64" s="8" t="s">
        <v>49</v>
      </c>
      <c r="H64" s="13">
        <v>3.6</v>
      </c>
      <c r="I64" s="15">
        <v>5</v>
      </c>
      <c r="J64" s="11">
        <f t="shared" si="4"/>
        <v>857.33999999999992</v>
      </c>
    </row>
    <row r="65" spans="2:13" x14ac:dyDescent="0.25">
      <c r="B65" s="80"/>
      <c r="C65" s="7">
        <v>2032</v>
      </c>
      <c r="D65" s="45">
        <v>72.28</v>
      </c>
      <c r="E65" s="10">
        <v>140</v>
      </c>
      <c r="F65" s="9">
        <v>1000000</v>
      </c>
      <c r="G65" s="8" t="s">
        <v>49</v>
      </c>
      <c r="H65" s="13">
        <v>3.6</v>
      </c>
      <c r="I65" s="15">
        <v>5</v>
      </c>
      <c r="J65" s="11">
        <f t="shared" si="4"/>
        <v>797.04</v>
      </c>
    </row>
    <row r="66" spans="2:13" x14ac:dyDescent="0.25">
      <c r="B66" s="80"/>
      <c r="C66" s="7">
        <v>2033</v>
      </c>
      <c r="D66" s="45">
        <v>68.92</v>
      </c>
      <c r="E66" s="10">
        <v>140</v>
      </c>
      <c r="F66" s="9">
        <v>1000000</v>
      </c>
      <c r="G66" s="8" t="s">
        <v>49</v>
      </c>
      <c r="H66" s="13">
        <v>3.6</v>
      </c>
      <c r="I66" s="15">
        <v>5</v>
      </c>
      <c r="J66" s="11">
        <f t="shared" si="4"/>
        <v>736.56</v>
      </c>
    </row>
    <row r="67" spans="2:13" x14ac:dyDescent="0.25">
      <c r="B67" s="80"/>
      <c r="C67" s="7">
        <v>2034</v>
      </c>
      <c r="D67" s="45">
        <v>65.56</v>
      </c>
      <c r="E67" s="10">
        <v>140</v>
      </c>
      <c r="F67" s="9">
        <v>1000000</v>
      </c>
      <c r="G67" s="8" t="s">
        <v>49</v>
      </c>
      <c r="H67" s="13">
        <v>3.6</v>
      </c>
      <c r="I67" s="15">
        <v>5</v>
      </c>
      <c r="J67" s="11">
        <f t="shared" si="4"/>
        <v>676.08</v>
      </c>
    </row>
    <row r="68" spans="2:13" x14ac:dyDescent="0.25">
      <c r="B68" s="80"/>
      <c r="C68" s="7" t="s">
        <v>21</v>
      </c>
      <c r="D68" s="45">
        <v>62.21</v>
      </c>
      <c r="E68" s="10">
        <v>140</v>
      </c>
      <c r="F68" s="9">
        <v>1000000</v>
      </c>
      <c r="G68" s="8" t="s">
        <v>49</v>
      </c>
      <c r="H68" s="13">
        <v>3.6</v>
      </c>
      <c r="I68" s="15">
        <v>5</v>
      </c>
      <c r="J68" s="11">
        <f t="shared" si="4"/>
        <v>615.78</v>
      </c>
    </row>
    <row r="69" spans="2:13" customFormat="1" ht="14.4" x14ac:dyDescent="0.3"/>
    <row r="70" spans="2:13" x14ac:dyDescent="0.25">
      <c r="B70" s="80" t="s">
        <v>51</v>
      </c>
      <c r="C70" s="7">
        <v>2016</v>
      </c>
      <c r="D70" s="7">
        <v>99.39</v>
      </c>
      <c r="E70" s="10">
        <v>32.22</v>
      </c>
      <c r="F70" s="9">
        <v>1000000</v>
      </c>
      <c r="G70" s="8" t="s">
        <v>49</v>
      </c>
      <c r="H70" s="13">
        <v>3.6</v>
      </c>
      <c r="I70" s="15">
        <v>3.8</v>
      </c>
      <c r="J70" s="11">
        <f>((D70-(E70/I70))*F70*H70*I70)/1000000</f>
        <v>1243.6631999999997</v>
      </c>
    </row>
    <row r="71" spans="2:13" x14ac:dyDescent="0.25">
      <c r="B71" s="80"/>
      <c r="C71" s="7">
        <v>2017</v>
      </c>
      <c r="D71" s="7">
        <v>99.14</v>
      </c>
      <c r="E71" s="10">
        <v>32.22</v>
      </c>
      <c r="F71" s="9">
        <v>1000000</v>
      </c>
      <c r="G71" s="8" t="s">
        <v>49</v>
      </c>
      <c r="H71" s="13">
        <v>3.6</v>
      </c>
      <c r="I71" s="15">
        <v>3.8</v>
      </c>
      <c r="J71" s="11">
        <f>((D71-(E71/I71))*F71*H71*I71)/1000000</f>
        <v>1240.2431999999997</v>
      </c>
    </row>
    <row r="72" spans="2:13" x14ac:dyDescent="0.25">
      <c r="B72" s="80"/>
      <c r="C72" s="7">
        <v>2018</v>
      </c>
      <c r="D72" s="7">
        <v>98.61</v>
      </c>
      <c r="E72" s="10">
        <v>109.56</v>
      </c>
      <c r="F72" s="9">
        <v>1000000</v>
      </c>
      <c r="G72" s="8" t="s">
        <v>49</v>
      </c>
      <c r="H72" s="13">
        <v>3.6</v>
      </c>
      <c r="I72" s="15">
        <v>3.8</v>
      </c>
      <c r="J72" s="11">
        <f>((D72-(E72/I72))*F72*H72*I72)/1000000</f>
        <v>954.5687999999999</v>
      </c>
    </row>
    <row r="73" spans="2:13" ht="12.75" customHeight="1" x14ac:dyDescent="0.25">
      <c r="B73" s="80"/>
      <c r="C73" s="7">
        <v>2019</v>
      </c>
      <c r="D73" s="45">
        <v>97.26</v>
      </c>
      <c r="E73" s="10">
        <v>109.56</v>
      </c>
      <c r="F73" s="9">
        <v>1000000</v>
      </c>
      <c r="G73" s="8" t="s">
        <v>49</v>
      </c>
      <c r="H73" s="13">
        <v>3.6</v>
      </c>
      <c r="I73" s="15">
        <v>3.8</v>
      </c>
      <c r="J73" s="11">
        <f t="shared" ref="J73:J89" si="5">((D73-(E73/I73))*F73*H73*I73)/1000000</f>
        <v>936.10079999999994</v>
      </c>
    </row>
    <row r="74" spans="2:13" x14ac:dyDescent="0.25">
      <c r="B74" s="80"/>
      <c r="C74" s="7">
        <v>2020</v>
      </c>
      <c r="D74" s="45">
        <v>96.27</v>
      </c>
      <c r="E74" s="10">
        <v>109.56</v>
      </c>
      <c r="F74" s="9">
        <v>1000000</v>
      </c>
      <c r="G74" s="8" t="s">
        <v>49</v>
      </c>
      <c r="H74" s="13">
        <v>3.6</v>
      </c>
      <c r="I74" s="15">
        <v>3.8</v>
      </c>
      <c r="J74" s="11">
        <f t="shared" si="5"/>
        <v>922.55759999999987</v>
      </c>
      <c r="L74" s="20"/>
      <c r="M74" s="20"/>
    </row>
    <row r="75" spans="2:13" s="20" customFormat="1" x14ac:dyDescent="0.25">
      <c r="B75" s="80"/>
      <c r="C75" s="7">
        <v>2021</v>
      </c>
      <c r="D75" s="45">
        <v>95.29</v>
      </c>
      <c r="E75" s="10">
        <v>140</v>
      </c>
      <c r="F75" s="9">
        <v>1000000</v>
      </c>
      <c r="G75" s="8" t="s">
        <v>49</v>
      </c>
      <c r="H75" s="13">
        <v>3.6</v>
      </c>
      <c r="I75" s="15">
        <v>3.8</v>
      </c>
      <c r="J75" s="11">
        <f t="shared" si="5"/>
        <v>799.56720000000007</v>
      </c>
      <c r="L75" s="5"/>
      <c r="M75" s="1"/>
    </row>
    <row r="76" spans="2:13" x14ac:dyDescent="0.25">
      <c r="B76" s="80"/>
      <c r="C76" s="7">
        <v>2022</v>
      </c>
      <c r="D76" s="45">
        <v>93.81</v>
      </c>
      <c r="E76" s="10">
        <v>140</v>
      </c>
      <c r="F76" s="9">
        <v>1000000</v>
      </c>
      <c r="G76" s="8" t="s">
        <v>49</v>
      </c>
      <c r="H76" s="13">
        <v>3.6</v>
      </c>
      <c r="I76" s="15">
        <v>3.8</v>
      </c>
      <c r="J76" s="11">
        <f t="shared" si="5"/>
        <v>779.32079999999996</v>
      </c>
      <c r="L76" s="5"/>
    </row>
    <row r="77" spans="2:13" x14ac:dyDescent="0.25">
      <c r="B77" s="80"/>
      <c r="C77" s="7">
        <v>2023</v>
      </c>
      <c r="D77" s="45">
        <v>92.32</v>
      </c>
      <c r="E77" s="10">
        <v>140</v>
      </c>
      <c r="F77" s="9">
        <v>1000000</v>
      </c>
      <c r="G77" s="8" t="s">
        <v>49</v>
      </c>
      <c r="H77" s="13">
        <v>3.6</v>
      </c>
      <c r="I77" s="15">
        <v>3.8</v>
      </c>
      <c r="J77" s="11">
        <f t="shared" si="5"/>
        <v>758.93759999999986</v>
      </c>
      <c r="L77" s="5"/>
    </row>
    <row r="78" spans="2:13" x14ac:dyDescent="0.25">
      <c r="B78" s="80"/>
      <c r="C78" s="7">
        <v>2024</v>
      </c>
      <c r="D78" s="45">
        <v>90.84</v>
      </c>
      <c r="E78" s="10">
        <v>140</v>
      </c>
      <c r="F78" s="9">
        <v>1000000</v>
      </c>
      <c r="G78" s="8" t="s">
        <v>49</v>
      </c>
      <c r="H78" s="13">
        <v>3.6</v>
      </c>
      <c r="I78" s="15">
        <v>3.8</v>
      </c>
      <c r="J78" s="11">
        <f t="shared" si="5"/>
        <v>738.69119999999998</v>
      </c>
      <c r="L78" s="5"/>
    </row>
    <row r="79" spans="2:13" x14ac:dyDescent="0.25">
      <c r="B79" s="80"/>
      <c r="C79" s="7">
        <v>2025</v>
      </c>
      <c r="D79" s="45">
        <v>88.87</v>
      </c>
      <c r="E79" s="10">
        <v>140</v>
      </c>
      <c r="F79" s="9">
        <v>1000000</v>
      </c>
      <c r="G79" s="8" t="s">
        <v>49</v>
      </c>
      <c r="H79" s="13">
        <v>3.6</v>
      </c>
      <c r="I79" s="15">
        <v>3.8</v>
      </c>
      <c r="J79" s="11">
        <f t="shared" si="5"/>
        <v>711.74160000000018</v>
      </c>
      <c r="L79" s="5"/>
    </row>
    <row r="80" spans="2:13" x14ac:dyDescent="0.25">
      <c r="B80" s="80"/>
      <c r="C80" s="7">
        <v>2026</v>
      </c>
      <c r="D80" s="45">
        <v>86.89</v>
      </c>
      <c r="E80" s="10">
        <v>140</v>
      </c>
      <c r="F80" s="9">
        <v>1000000</v>
      </c>
      <c r="G80" s="8" t="s">
        <v>49</v>
      </c>
      <c r="H80" s="13">
        <v>3.6</v>
      </c>
      <c r="I80" s="15">
        <v>3.8</v>
      </c>
      <c r="J80" s="11">
        <f t="shared" si="5"/>
        <v>684.65520000000004</v>
      </c>
      <c r="L80" s="5"/>
    </row>
    <row r="81" spans="2:13" x14ac:dyDescent="0.25">
      <c r="B81" s="80"/>
      <c r="C81" s="7">
        <v>2027</v>
      </c>
      <c r="D81" s="45">
        <v>84.92</v>
      </c>
      <c r="E81" s="10">
        <v>140</v>
      </c>
      <c r="F81" s="9">
        <v>1000000</v>
      </c>
      <c r="G81" s="8" t="s">
        <v>49</v>
      </c>
      <c r="H81" s="13">
        <v>3.6</v>
      </c>
      <c r="I81" s="15">
        <v>3.8</v>
      </c>
      <c r="J81" s="11">
        <f t="shared" si="5"/>
        <v>657.7056</v>
      </c>
      <c r="L81" s="5"/>
    </row>
    <row r="82" spans="2:13" x14ac:dyDescent="0.25">
      <c r="B82" s="80"/>
      <c r="C82" s="7">
        <v>2028</v>
      </c>
      <c r="D82" s="45">
        <v>82.94</v>
      </c>
      <c r="E82" s="10">
        <v>140</v>
      </c>
      <c r="F82" s="9">
        <v>1000000</v>
      </c>
      <c r="G82" s="8" t="s">
        <v>49</v>
      </c>
      <c r="H82" s="13">
        <v>3.6</v>
      </c>
      <c r="I82" s="15">
        <v>3.8</v>
      </c>
      <c r="J82" s="11">
        <f t="shared" si="5"/>
        <v>630.61919999999998</v>
      </c>
      <c r="L82" s="5"/>
    </row>
    <row r="83" spans="2:13" x14ac:dyDescent="0.25">
      <c r="B83" s="80"/>
      <c r="C83" s="7">
        <v>2029</v>
      </c>
      <c r="D83" s="45">
        <v>80.97</v>
      </c>
      <c r="E83" s="10">
        <v>140</v>
      </c>
      <c r="F83" s="9">
        <v>1000000</v>
      </c>
      <c r="G83" s="8" t="s">
        <v>49</v>
      </c>
      <c r="H83" s="13">
        <v>3.6</v>
      </c>
      <c r="I83" s="15">
        <v>3.8</v>
      </c>
      <c r="J83" s="11">
        <f t="shared" si="5"/>
        <v>603.66959999999995</v>
      </c>
      <c r="L83" s="5"/>
    </row>
    <row r="84" spans="2:13" x14ac:dyDescent="0.25">
      <c r="B84" s="80"/>
      <c r="C84" s="7">
        <v>2030</v>
      </c>
      <c r="D84" s="45">
        <v>78.989999999999995</v>
      </c>
      <c r="E84" s="10">
        <v>140</v>
      </c>
      <c r="F84" s="9">
        <v>1000000</v>
      </c>
      <c r="G84" s="8" t="s">
        <v>49</v>
      </c>
      <c r="H84" s="13">
        <v>3.6</v>
      </c>
      <c r="I84" s="15">
        <v>3.8</v>
      </c>
      <c r="J84" s="11">
        <f t="shared" si="5"/>
        <v>576.58319999999992</v>
      </c>
      <c r="L84" s="5"/>
    </row>
    <row r="85" spans="2:13" x14ac:dyDescent="0.25">
      <c r="B85" s="80"/>
      <c r="C85" s="7">
        <v>2031</v>
      </c>
      <c r="D85" s="45">
        <v>75.63</v>
      </c>
      <c r="E85" s="10">
        <v>140</v>
      </c>
      <c r="F85" s="9">
        <v>1000000</v>
      </c>
      <c r="G85" s="8" t="s">
        <v>49</v>
      </c>
      <c r="H85" s="13">
        <v>3.6</v>
      </c>
      <c r="I85" s="15">
        <v>3.8</v>
      </c>
      <c r="J85" s="11">
        <f t="shared" si="5"/>
        <v>530.61839999999984</v>
      </c>
      <c r="L85" s="20"/>
      <c r="M85" s="20"/>
    </row>
    <row r="86" spans="2:13" s="20" customFormat="1" x14ac:dyDescent="0.25">
      <c r="B86" s="80"/>
      <c r="C86" s="7">
        <v>2032</v>
      </c>
      <c r="D86" s="45">
        <v>72.28</v>
      </c>
      <c r="E86" s="10">
        <v>140</v>
      </c>
      <c r="F86" s="9">
        <v>1000000</v>
      </c>
      <c r="G86" s="8" t="s">
        <v>49</v>
      </c>
      <c r="H86" s="13">
        <v>3.6</v>
      </c>
      <c r="I86" s="15">
        <v>3.8</v>
      </c>
      <c r="J86" s="11">
        <f t="shared" si="5"/>
        <v>484.79039999999992</v>
      </c>
      <c r="L86" s="5"/>
      <c r="M86" s="1"/>
    </row>
    <row r="87" spans="2:13" x14ac:dyDescent="0.25">
      <c r="B87" s="80"/>
      <c r="C87" s="7">
        <v>2033</v>
      </c>
      <c r="D87" s="45">
        <v>68.92</v>
      </c>
      <c r="E87" s="10">
        <v>140</v>
      </c>
      <c r="F87" s="9">
        <v>1000000</v>
      </c>
      <c r="G87" s="8" t="s">
        <v>49</v>
      </c>
      <c r="H87" s="13">
        <v>3.6</v>
      </c>
      <c r="I87" s="15">
        <v>3.8</v>
      </c>
      <c r="J87" s="11">
        <f t="shared" si="5"/>
        <v>438.82559999999995</v>
      </c>
      <c r="L87" s="5"/>
    </row>
    <row r="88" spans="2:13" x14ac:dyDescent="0.25">
      <c r="B88" s="80"/>
      <c r="C88" s="7">
        <v>2034</v>
      </c>
      <c r="D88" s="45">
        <v>65.56</v>
      </c>
      <c r="E88" s="10">
        <v>140</v>
      </c>
      <c r="F88" s="9">
        <v>1000000</v>
      </c>
      <c r="G88" s="8" t="s">
        <v>49</v>
      </c>
      <c r="H88" s="13">
        <v>3.6</v>
      </c>
      <c r="I88" s="15">
        <v>3.8</v>
      </c>
      <c r="J88" s="11">
        <f t="shared" si="5"/>
        <v>392.86079999999993</v>
      </c>
      <c r="L88" s="5"/>
    </row>
    <row r="89" spans="2:13" x14ac:dyDescent="0.25">
      <c r="B89" s="80"/>
      <c r="C89" s="7" t="s">
        <v>21</v>
      </c>
      <c r="D89" s="45">
        <v>62.21</v>
      </c>
      <c r="E89" s="10">
        <v>140</v>
      </c>
      <c r="F89" s="9">
        <v>1000000</v>
      </c>
      <c r="G89" s="8" t="s">
        <v>49</v>
      </c>
      <c r="H89" s="13">
        <v>3.6</v>
      </c>
      <c r="I89" s="15">
        <v>3.8</v>
      </c>
      <c r="J89" s="11">
        <f t="shared" si="5"/>
        <v>347.03279999999995</v>
      </c>
      <c r="L89" s="5"/>
    </row>
    <row r="90" spans="2:13" x14ac:dyDescent="0.25">
      <c r="B90" s="20"/>
      <c r="C90" s="20"/>
      <c r="D90" s="20"/>
      <c r="E90" s="20"/>
      <c r="F90" s="25"/>
      <c r="G90" s="23"/>
      <c r="H90" s="20"/>
      <c r="I90" s="20"/>
      <c r="J90" s="26"/>
      <c r="L90" s="5"/>
    </row>
    <row r="91" spans="2:13" x14ac:dyDescent="0.25">
      <c r="B91" s="80" t="s">
        <v>52</v>
      </c>
      <c r="C91" s="7">
        <v>2016</v>
      </c>
      <c r="D91" s="7">
        <v>99.39</v>
      </c>
      <c r="E91" s="10">
        <v>57.84</v>
      </c>
      <c r="F91" s="9">
        <v>28000</v>
      </c>
      <c r="G91" s="8" t="s">
        <v>20</v>
      </c>
      <c r="H91" s="12">
        <v>119.55</v>
      </c>
      <c r="I91" s="14">
        <v>1</v>
      </c>
      <c r="J91" s="11">
        <f>((D91-(E91/I91))*F91*H91*I91)/1000000</f>
        <v>139.08447000000001</v>
      </c>
      <c r="L91" s="5"/>
    </row>
    <row r="92" spans="2:13" x14ac:dyDescent="0.25">
      <c r="B92" s="80"/>
      <c r="C92" s="7">
        <v>2017</v>
      </c>
      <c r="D92" s="7">
        <v>99.14</v>
      </c>
      <c r="E92" s="10">
        <v>57.84</v>
      </c>
      <c r="F92" s="9">
        <v>28000</v>
      </c>
      <c r="G92" s="8" t="s">
        <v>20</v>
      </c>
      <c r="H92" s="12">
        <v>119.55</v>
      </c>
      <c r="I92" s="14">
        <v>1</v>
      </c>
      <c r="J92" s="11">
        <f t="shared" ref="J92:J100" si="6">((D92-(E92/I92))*F92*H92*I92)/1000000</f>
        <v>138.24762000000001</v>
      </c>
      <c r="L92" s="5"/>
    </row>
    <row r="93" spans="2:13" ht="12.75" customHeight="1" x14ac:dyDescent="0.25">
      <c r="B93" s="80"/>
      <c r="C93" s="7">
        <v>2018</v>
      </c>
      <c r="D93" s="7">
        <v>98.61</v>
      </c>
      <c r="E93" s="10">
        <v>57.84</v>
      </c>
      <c r="F93" s="9">
        <v>28000</v>
      </c>
      <c r="G93" s="8" t="s">
        <v>20</v>
      </c>
      <c r="H93" s="12">
        <v>126.13</v>
      </c>
      <c r="I93" s="14">
        <v>1</v>
      </c>
      <c r="J93" s="11">
        <f t="shared" si="6"/>
        <v>143.98496279999998</v>
      </c>
      <c r="L93" s="5"/>
    </row>
    <row r="94" spans="2:13" x14ac:dyDescent="0.25">
      <c r="B94" s="80"/>
      <c r="C94" s="7">
        <v>2019</v>
      </c>
      <c r="D94" s="45">
        <v>97.26</v>
      </c>
      <c r="E94" s="10">
        <v>57.84</v>
      </c>
      <c r="F94" s="9">
        <v>28000</v>
      </c>
      <c r="G94" s="8" t="s">
        <v>20</v>
      </c>
      <c r="H94" s="12">
        <v>126.13</v>
      </c>
      <c r="I94" s="14">
        <v>1</v>
      </c>
      <c r="J94" s="11">
        <f t="shared" si="6"/>
        <v>139.21724879999999</v>
      </c>
      <c r="L94" s="5"/>
    </row>
    <row r="95" spans="2:13" x14ac:dyDescent="0.25">
      <c r="B95" s="80"/>
      <c r="C95" s="7">
        <v>2020</v>
      </c>
      <c r="D95" s="45">
        <v>96.27</v>
      </c>
      <c r="E95" s="10">
        <v>57.84</v>
      </c>
      <c r="F95" s="9">
        <v>28000</v>
      </c>
      <c r="G95" s="8" t="s">
        <v>20</v>
      </c>
      <c r="H95" s="12">
        <v>126.13</v>
      </c>
      <c r="I95" s="14">
        <v>1</v>
      </c>
      <c r="J95" s="11">
        <f t="shared" si="6"/>
        <v>135.72092519999995</v>
      </c>
      <c r="L95" s="20"/>
      <c r="M95" s="20"/>
    </row>
    <row r="96" spans="2:13" x14ac:dyDescent="0.25">
      <c r="B96" s="80"/>
      <c r="C96" s="7">
        <v>2021</v>
      </c>
      <c r="D96" s="45">
        <v>95.29</v>
      </c>
      <c r="E96" s="10">
        <v>57.84</v>
      </c>
      <c r="F96" s="9">
        <v>28000</v>
      </c>
      <c r="G96" s="8" t="s">
        <v>20</v>
      </c>
      <c r="H96" s="12">
        <v>126.13</v>
      </c>
      <c r="I96" s="14">
        <v>1</v>
      </c>
      <c r="J96" s="11">
        <f t="shared" si="6"/>
        <v>132.259918</v>
      </c>
      <c r="L96" s="4"/>
    </row>
    <row r="97" spans="2:12" x14ac:dyDescent="0.25">
      <c r="B97" s="80"/>
      <c r="C97" s="7">
        <v>2022</v>
      </c>
      <c r="D97" s="45">
        <v>93.81</v>
      </c>
      <c r="E97" s="10">
        <v>57.84</v>
      </c>
      <c r="F97" s="9">
        <v>28000</v>
      </c>
      <c r="G97" s="8" t="s">
        <v>20</v>
      </c>
      <c r="H97" s="12">
        <v>126.13</v>
      </c>
      <c r="I97" s="14">
        <v>1</v>
      </c>
      <c r="J97" s="11">
        <f t="shared" si="6"/>
        <v>127.0330908</v>
      </c>
    </row>
    <row r="98" spans="2:12" x14ac:dyDescent="0.25">
      <c r="B98" s="80"/>
      <c r="C98" s="7">
        <v>2023</v>
      </c>
      <c r="D98" s="45">
        <v>92.32</v>
      </c>
      <c r="E98" s="10">
        <v>57.84</v>
      </c>
      <c r="F98" s="9">
        <v>28000</v>
      </c>
      <c r="G98" s="8" t="s">
        <v>20</v>
      </c>
      <c r="H98" s="12">
        <v>126.13</v>
      </c>
      <c r="I98" s="14">
        <v>1</v>
      </c>
      <c r="J98" s="11">
        <f t="shared" si="6"/>
        <v>121.77094719999997</v>
      </c>
    </row>
    <row r="99" spans="2:12" x14ac:dyDescent="0.25">
      <c r="B99" s="80"/>
      <c r="C99" s="7">
        <v>2024</v>
      </c>
      <c r="D99" s="45">
        <v>90.84</v>
      </c>
      <c r="E99" s="10">
        <v>57.84</v>
      </c>
      <c r="F99" s="9">
        <v>28000</v>
      </c>
      <c r="G99" s="8" t="s">
        <v>20</v>
      </c>
      <c r="H99" s="12">
        <v>126.13</v>
      </c>
      <c r="I99" s="14">
        <v>1</v>
      </c>
      <c r="J99" s="11">
        <f t="shared" si="6"/>
        <v>116.54412000000001</v>
      </c>
    </row>
    <row r="100" spans="2:12" x14ac:dyDescent="0.25">
      <c r="B100" s="80"/>
      <c r="C100" s="7">
        <v>2025</v>
      </c>
      <c r="D100" s="45">
        <v>88.87</v>
      </c>
      <c r="E100" s="10">
        <v>57.84</v>
      </c>
      <c r="F100" s="9">
        <v>28000</v>
      </c>
      <c r="G100" s="8" t="s">
        <v>20</v>
      </c>
      <c r="H100" s="12">
        <v>126.13</v>
      </c>
      <c r="I100" s="14">
        <v>1</v>
      </c>
      <c r="J100" s="11">
        <f t="shared" si="6"/>
        <v>109.5867892</v>
      </c>
    </row>
    <row r="101" spans="2:12" x14ac:dyDescent="0.25">
      <c r="B101" s="80"/>
      <c r="C101" s="7">
        <v>2026</v>
      </c>
      <c r="D101" s="45">
        <v>86.89</v>
      </c>
      <c r="E101" s="10">
        <v>57.84</v>
      </c>
      <c r="F101" s="9">
        <v>28000</v>
      </c>
      <c r="G101" s="8" t="s">
        <v>20</v>
      </c>
      <c r="H101" s="12">
        <v>126.13</v>
      </c>
      <c r="I101" s="14">
        <v>1</v>
      </c>
      <c r="J101" s="11">
        <f t="shared" ref="J101:J110" si="7">((D101-(E101/I101))*F101*H101*I101)/1000000</f>
        <v>102.59414199999999</v>
      </c>
    </row>
    <row r="102" spans="2:12" x14ac:dyDescent="0.25">
      <c r="B102" s="80"/>
      <c r="C102" s="7">
        <v>2027</v>
      </c>
      <c r="D102" s="45">
        <v>84.92</v>
      </c>
      <c r="E102" s="10">
        <v>57.84</v>
      </c>
      <c r="F102" s="9">
        <v>28000</v>
      </c>
      <c r="G102" s="8" t="s">
        <v>20</v>
      </c>
      <c r="H102" s="12">
        <v>126.13</v>
      </c>
      <c r="I102" s="14">
        <v>1</v>
      </c>
      <c r="J102" s="11">
        <f t="shared" si="7"/>
        <v>95.636811199999997</v>
      </c>
    </row>
    <row r="103" spans="2:12" x14ac:dyDescent="0.25">
      <c r="B103" s="80"/>
      <c r="C103" s="7">
        <v>2028</v>
      </c>
      <c r="D103" s="45">
        <v>82.94</v>
      </c>
      <c r="E103" s="10">
        <v>57.84</v>
      </c>
      <c r="F103" s="9">
        <v>28000</v>
      </c>
      <c r="G103" s="8" t="s">
        <v>20</v>
      </c>
      <c r="H103" s="12">
        <v>126.13</v>
      </c>
      <c r="I103" s="14">
        <v>1</v>
      </c>
      <c r="J103" s="11">
        <f t="shared" si="7"/>
        <v>88.644163999999989</v>
      </c>
    </row>
    <row r="104" spans="2:12" x14ac:dyDescent="0.25">
      <c r="B104" s="80"/>
      <c r="C104" s="7">
        <v>2029</v>
      </c>
      <c r="D104" s="45">
        <v>80.97</v>
      </c>
      <c r="E104" s="10">
        <v>57.84</v>
      </c>
      <c r="F104" s="9">
        <v>28000</v>
      </c>
      <c r="G104" s="8" t="s">
        <v>20</v>
      </c>
      <c r="H104" s="12">
        <v>126.13</v>
      </c>
      <c r="I104" s="14">
        <v>1</v>
      </c>
      <c r="J104" s="11">
        <f t="shared" si="7"/>
        <v>81.686833199999981</v>
      </c>
    </row>
    <row r="105" spans="2:12" x14ac:dyDescent="0.25">
      <c r="B105" s="80"/>
      <c r="C105" s="7">
        <v>2030</v>
      </c>
      <c r="D105" s="45">
        <v>78.989999999999995</v>
      </c>
      <c r="E105" s="10">
        <v>57.84</v>
      </c>
      <c r="F105" s="9">
        <v>28000</v>
      </c>
      <c r="G105" s="8" t="s">
        <v>20</v>
      </c>
      <c r="H105" s="12">
        <v>126.13</v>
      </c>
      <c r="I105" s="14">
        <v>1</v>
      </c>
      <c r="J105" s="11">
        <f t="shared" si="7"/>
        <v>74.694185999999974</v>
      </c>
    </row>
    <row r="106" spans="2:12" x14ac:dyDescent="0.25">
      <c r="B106" s="80"/>
      <c r="C106" s="7">
        <v>2031</v>
      </c>
      <c r="D106" s="45">
        <v>75.63</v>
      </c>
      <c r="E106" s="10">
        <v>57.84</v>
      </c>
      <c r="F106" s="9">
        <v>28000</v>
      </c>
      <c r="G106" s="8" t="s">
        <v>20</v>
      </c>
      <c r="H106" s="12">
        <v>126.13</v>
      </c>
      <c r="I106" s="14">
        <v>1</v>
      </c>
      <c r="J106" s="11">
        <f t="shared" si="7"/>
        <v>62.82787559999997</v>
      </c>
    </row>
    <row r="107" spans="2:12" x14ac:dyDescent="0.25">
      <c r="B107" s="80"/>
      <c r="C107" s="7">
        <v>2032</v>
      </c>
      <c r="D107" s="45">
        <v>72.28</v>
      </c>
      <c r="E107" s="10">
        <v>57.84</v>
      </c>
      <c r="F107" s="9">
        <v>28000</v>
      </c>
      <c r="G107" s="8" t="s">
        <v>20</v>
      </c>
      <c r="H107" s="12">
        <v>126.13</v>
      </c>
      <c r="I107" s="14">
        <v>1</v>
      </c>
      <c r="J107" s="11">
        <f t="shared" si="7"/>
        <v>50.996881599999995</v>
      </c>
      <c r="L107" s="4"/>
    </row>
    <row r="108" spans="2:12" x14ac:dyDescent="0.25">
      <c r="B108" s="80"/>
      <c r="C108" s="7">
        <v>2033</v>
      </c>
      <c r="D108" s="45">
        <v>68.92</v>
      </c>
      <c r="E108" s="10">
        <v>57.84</v>
      </c>
      <c r="F108" s="9">
        <v>28000</v>
      </c>
      <c r="G108" s="8" t="s">
        <v>20</v>
      </c>
      <c r="H108" s="12">
        <v>126.13</v>
      </c>
      <c r="I108" s="14">
        <v>1</v>
      </c>
      <c r="J108" s="11">
        <f t="shared" si="7"/>
        <v>39.130571199999991</v>
      </c>
    </row>
    <row r="109" spans="2:12" x14ac:dyDescent="0.25">
      <c r="B109" s="80"/>
      <c r="C109" s="7">
        <v>2034</v>
      </c>
      <c r="D109" s="45">
        <v>65.56</v>
      </c>
      <c r="E109" s="10">
        <v>57.84</v>
      </c>
      <c r="F109" s="9">
        <v>28000</v>
      </c>
      <c r="G109" s="8" t="s">
        <v>20</v>
      </c>
      <c r="H109" s="12">
        <v>126.13</v>
      </c>
      <c r="I109" s="14">
        <v>1</v>
      </c>
      <c r="J109" s="11">
        <f t="shared" si="7"/>
        <v>27.264260799999995</v>
      </c>
    </row>
    <row r="110" spans="2:12" x14ac:dyDescent="0.25">
      <c r="B110" s="80"/>
      <c r="C110" s="7" t="s">
        <v>21</v>
      </c>
      <c r="D110" s="45">
        <v>62.21</v>
      </c>
      <c r="E110" s="10">
        <v>57.84</v>
      </c>
      <c r="F110" s="9">
        <v>28000</v>
      </c>
      <c r="G110" s="8" t="s">
        <v>20</v>
      </c>
      <c r="H110" s="12">
        <v>126.13</v>
      </c>
      <c r="I110" s="14">
        <v>1</v>
      </c>
      <c r="J110" s="11">
        <f t="shared" si="7"/>
        <v>15.43326679999999</v>
      </c>
    </row>
    <row r="111" spans="2:12" x14ac:dyDescent="0.25">
      <c r="B111" s="20"/>
      <c r="C111" s="20"/>
      <c r="D111" s="20"/>
      <c r="E111" s="20"/>
      <c r="F111" s="25"/>
      <c r="G111" s="23"/>
      <c r="H111" s="20"/>
      <c r="I111" s="27"/>
      <c r="J111" s="26"/>
    </row>
    <row r="112" spans="2:12" x14ac:dyDescent="0.25">
      <c r="B112" s="80" t="s">
        <v>53</v>
      </c>
      <c r="C112" s="7">
        <v>2016</v>
      </c>
      <c r="D112" s="7">
        <v>99.39</v>
      </c>
      <c r="E112" s="10">
        <v>18.12</v>
      </c>
      <c r="F112" s="9">
        <v>28000</v>
      </c>
      <c r="G112" s="8" t="s">
        <v>20</v>
      </c>
      <c r="H112" s="12">
        <v>119.55</v>
      </c>
      <c r="I112" s="14">
        <v>1</v>
      </c>
      <c r="J112" s="11">
        <f>((D112-(E112/I112))*F112*H112*I112)/1000000</f>
        <v>272.04319800000002</v>
      </c>
    </row>
    <row r="113" spans="2:13" x14ac:dyDescent="0.25">
      <c r="B113" s="80"/>
      <c r="C113" s="7">
        <v>2017</v>
      </c>
      <c r="D113" s="7">
        <v>99.14</v>
      </c>
      <c r="E113" s="10">
        <v>18.12</v>
      </c>
      <c r="F113" s="9">
        <v>28000</v>
      </c>
      <c r="G113" s="8" t="s">
        <v>20</v>
      </c>
      <c r="H113" s="12">
        <v>119.55</v>
      </c>
      <c r="I113" s="14">
        <v>1</v>
      </c>
      <c r="J113" s="11">
        <f t="shared" ref="J113:J121" si="8">((D113-(E113/I113))*F113*H113*I113)/1000000</f>
        <v>271.20634799999999</v>
      </c>
    </row>
    <row r="114" spans="2:13" ht="12.75" customHeight="1" x14ac:dyDescent="0.25">
      <c r="B114" s="80"/>
      <c r="C114" s="7">
        <v>2018</v>
      </c>
      <c r="D114" s="7">
        <v>98.61</v>
      </c>
      <c r="E114" s="10">
        <v>18.12</v>
      </c>
      <c r="F114" s="9">
        <v>28000</v>
      </c>
      <c r="G114" s="8" t="s">
        <v>20</v>
      </c>
      <c r="H114" s="12">
        <v>126.13</v>
      </c>
      <c r="I114" s="14">
        <v>1</v>
      </c>
      <c r="J114" s="11">
        <f t="shared" si="8"/>
        <v>284.26170359999998</v>
      </c>
    </row>
    <row r="115" spans="2:13" x14ac:dyDescent="0.25">
      <c r="B115" s="80"/>
      <c r="C115" s="7">
        <v>2019</v>
      </c>
      <c r="D115" s="45">
        <v>97.26</v>
      </c>
      <c r="E115" s="10">
        <v>18.12</v>
      </c>
      <c r="F115" s="9">
        <v>28000</v>
      </c>
      <c r="G115" s="8" t="s">
        <v>20</v>
      </c>
      <c r="H115" s="12">
        <v>126.13</v>
      </c>
      <c r="I115" s="14">
        <v>1</v>
      </c>
      <c r="J115" s="11">
        <f t="shared" si="8"/>
        <v>279.49398959999996</v>
      </c>
    </row>
    <row r="116" spans="2:13" x14ac:dyDescent="0.25">
      <c r="B116" s="80"/>
      <c r="C116" s="7">
        <v>2020</v>
      </c>
      <c r="D116" s="45">
        <v>96.27</v>
      </c>
      <c r="E116" s="10">
        <v>18.12</v>
      </c>
      <c r="F116" s="9">
        <v>28000</v>
      </c>
      <c r="G116" s="8" t="s">
        <v>20</v>
      </c>
      <c r="H116" s="12">
        <v>126.13</v>
      </c>
      <c r="I116" s="14">
        <v>1</v>
      </c>
      <c r="J116" s="11">
        <f t="shared" si="8"/>
        <v>275.99766599999992</v>
      </c>
    </row>
    <row r="117" spans="2:13" x14ac:dyDescent="0.25">
      <c r="B117" s="80"/>
      <c r="C117" s="7">
        <v>2021</v>
      </c>
      <c r="D117" s="45">
        <v>95.29</v>
      </c>
      <c r="E117" s="10">
        <v>18.12</v>
      </c>
      <c r="F117" s="9">
        <v>28000</v>
      </c>
      <c r="G117" s="8" t="s">
        <v>20</v>
      </c>
      <c r="H117" s="12">
        <v>126.13</v>
      </c>
      <c r="I117" s="14">
        <v>1</v>
      </c>
      <c r="J117" s="11">
        <f t="shared" si="8"/>
        <v>272.5366588</v>
      </c>
    </row>
    <row r="118" spans="2:13" s="20" customFormat="1" x14ac:dyDescent="0.25">
      <c r="B118" s="80"/>
      <c r="C118" s="7">
        <v>2022</v>
      </c>
      <c r="D118" s="45">
        <v>93.81</v>
      </c>
      <c r="E118" s="10">
        <v>18.12</v>
      </c>
      <c r="F118" s="9">
        <v>28000</v>
      </c>
      <c r="G118" s="8" t="s">
        <v>20</v>
      </c>
      <c r="H118" s="12">
        <v>126.13</v>
      </c>
      <c r="I118" s="14">
        <v>1</v>
      </c>
      <c r="J118" s="11">
        <f t="shared" si="8"/>
        <v>267.3098316</v>
      </c>
      <c r="L118" s="4"/>
      <c r="M118" s="1"/>
    </row>
    <row r="119" spans="2:13" ht="17.25" customHeight="1" x14ac:dyDescent="0.25">
      <c r="B119" s="80"/>
      <c r="C119" s="7">
        <v>2023</v>
      </c>
      <c r="D119" s="45">
        <v>92.32</v>
      </c>
      <c r="E119" s="10">
        <v>18.12</v>
      </c>
      <c r="F119" s="9">
        <v>28000</v>
      </c>
      <c r="G119" s="8" t="s">
        <v>20</v>
      </c>
      <c r="H119" s="12">
        <v>126.13</v>
      </c>
      <c r="I119" s="14">
        <v>1</v>
      </c>
      <c r="J119" s="11">
        <f t="shared" si="8"/>
        <v>262.04768799999999</v>
      </c>
    </row>
    <row r="120" spans="2:13" x14ac:dyDescent="0.25">
      <c r="B120" s="80"/>
      <c r="C120" s="7">
        <v>2024</v>
      </c>
      <c r="D120" s="45">
        <v>90.84</v>
      </c>
      <c r="E120" s="10">
        <v>18.12</v>
      </c>
      <c r="F120" s="9">
        <v>28000</v>
      </c>
      <c r="G120" s="8" t="s">
        <v>20</v>
      </c>
      <c r="H120" s="12">
        <v>126.13</v>
      </c>
      <c r="I120" s="14">
        <v>1</v>
      </c>
      <c r="J120" s="11">
        <f t="shared" si="8"/>
        <v>256.82086079999999</v>
      </c>
    </row>
    <row r="121" spans="2:13" x14ac:dyDescent="0.25">
      <c r="B121" s="80"/>
      <c r="C121" s="7">
        <v>2025</v>
      </c>
      <c r="D121" s="45">
        <v>88.87</v>
      </c>
      <c r="E121" s="10">
        <v>18.12</v>
      </c>
      <c r="F121" s="9">
        <v>28000</v>
      </c>
      <c r="G121" s="8" t="s">
        <v>20</v>
      </c>
      <c r="H121" s="12">
        <v>126.13</v>
      </c>
      <c r="I121" s="14">
        <v>1</v>
      </c>
      <c r="J121" s="11">
        <f t="shared" si="8"/>
        <v>249.86353</v>
      </c>
    </row>
    <row r="122" spans="2:13" x14ac:dyDescent="0.25">
      <c r="B122" s="80"/>
      <c r="C122" s="7">
        <v>2026</v>
      </c>
      <c r="D122" s="45">
        <v>86.89</v>
      </c>
      <c r="E122" s="10">
        <v>18.12</v>
      </c>
      <c r="F122" s="9">
        <v>28000</v>
      </c>
      <c r="G122" s="8" t="s">
        <v>20</v>
      </c>
      <c r="H122" s="12">
        <v>126.13</v>
      </c>
      <c r="I122" s="14">
        <v>1</v>
      </c>
      <c r="J122" s="11">
        <f t="shared" ref="J122:J131" si="9">((D122-(E122/I122))*F122*H122*I122)/1000000</f>
        <v>242.87088279999998</v>
      </c>
    </row>
    <row r="123" spans="2:13" x14ac:dyDescent="0.25">
      <c r="B123" s="80"/>
      <c r="C123" s="7">
        <v>2027</v>
      </c>
      <c r="D123" s="45">
        <v>84.92</v>
      </c>
      <c r="E123" s="10">
        <v>18.12</v>
      </c>
      <c r="F123" s="9">
        <v>28000</v>
      </c>
      <c r="G123" s="8" t="s">
        <v>20</v>
      </c>
      <c r="H123" s="12">
        <v>126.13</v>
      </c>
      <c r="I123" s="14">
        <v>1</v>
      </c>
      <c r="J123" s="11">
        <f t="shared" si="9"/>
        <v>235.91355200000001</v>
      </c>
    </row>
    <row r="124" spans="2:13" x14ac:dyDescent="0.25">
      <c r="B124" s="80"/>
      <c r="C124" s="7">
        <v>2028</v>
      </c>
      <c r="D124" s="45">
        <v>82.94</v>
      </c>
      <c r="E124" s="10">
        <v>18.12</v>
      </c>
      <c r="F124" s="9">
        <v>28000</v>
      </c>
      <c r="G124" s="8" t="s">
        <v>20</v>
      </c>
      <c r="H124" s="12">
        <v>126.13</v>
      </c>
      <c r="I124" s="14">
        <v>1</v>
      </c>
      <c r="J124" s="11">
        <f t="shared" si="9"/>
        <v>228.92090479999996</v>
      </c>
    </row>
    <row r="125" spans="2:13" x14ac:dyDescent="0.25">
      <c r="B125" s="80"/>
      <c r="C125" s="7">
        <v>2029</v>
      </c>
      <c r="D125" s="45">
        <v>80.97</v>
      </c>
      <c r="E125" s="10">
        <v>18.12</v>
      </c>
      <c r="F125" s="9">
        <v>28000</v>
      </c>
      <c r="G125" s="8" t="s">
        <v>20</v>
      </c>
      <c r="H125" s="12">
        <v>126.13</v>
      </c>
      <c r="I125" s="14">
        <v>1</v>
      </c>
      <c r="J125" s="11">
        <f t="shared" si="9"/>
        <v>221.96357399999997</v>
      </c>
    </row>
    <row r="126" spans="2:13" x14ac:dyDescent="0.25">
      <c r="B126" s="80"/>
      <c r="C126" s="7">
        <v>2030</v>
      </c>
      <c r="D126" s="45">
        <v>78.989999999999995</v>
      </c>
      <c r="E126" s="10">
        <v>18.12</v>
      </c>
      <c r="F126" s="9">
        <v>28000</v>
      </c>
      <c r="G126" s="8" t="s">
        <v>20</v>
      </c>
      <c r="H126" s="12">
        <v>126.13</v>
      </c>
      <c r="I126" s="14">
        <v>1</v>
      </c>
      <c r="J126" s="11">
        <f t="shared" si="9"/>
        <v>214.97092679999994</v>
      </c>
    </row>
    <row r="127" spans="2:13" x14ac:dyDescent="0.25">
      <c r="B127" s="80"/>
      <c r="C127" s="7">
        <v>2031</v>
      </c>
      <c r="D127" s="45">
        <v>75.63</v>
      </c>
      <c r="E127" s="10">
        <v>18.12</v>
      </c>
      <c r="F127" s="9">
        <v>28000</v>
      </c>
      <c r="G127" s="8" t="s">
        <v>20</v>
      </c>
      <c r="H127" s="12">
        <v>126.13</v>
      </c>
      <c r="I127" s="14">
        <v>1</v>
      </c>
      <c r="J127" s="11">
        <f t="shared" si="9"/>
        <v>203.10461639999997</v>
      </c>
    </row>
    <row r="128" spans="2:13" x14ac:dyDescent="0.25">
      <c r="B128" s="80"/>
      <c r="C128" s="7">
        <v>2032</v>
      </c>
      <c r="D128" s="45">
        <v>72.28</v>
      </c>
      <c r="E128" s="10">
        <v>18.12</v>
      </c>
      <c r="F128" s="9">
        <v>28000</v>
      </c>
      <c r="G128" s="8" t="s">
        <v>20</v>
      </c>
      <c r="H128" s="12">
        <v>126.13</v>
      </c>
      <c r="I128" s="14">
        <v>1</v>
      </c>
      <c r="J128" s="11">
        <f t="shared" si="9"/>
        <v>191.27362239999999</v>
      </c>
      <c r="L128" s="20"/>
      <c r="M128" s="20"/>
    </row>
    <row r="129" spans="2:10" x14ac:dyDescent="0.25">
      <c r="B129" s="80"/>
      <c r="C129" s="7">
        <v>2033</v>
      </c>
      <c r="D129" s="45">
        <v>68.92</v>
      </c>
      <c r="E129" s="10">
        <v>18.12</v>
      </c>
      <c r="F129" s="9">
        <v>28000</v>
      </c>
      <c r="G129" s="8" t="s">
        <v>20</v>
      </c>
      <c r="H129" s="12">
        <v>126.13</v>
      </c>
      <c r="I129" s="14">
        <v>1</v>
      </c>
      <c r="J129" s="11">
        <f t="shared" si="9"/>
        <v>179.40731199999999</v>
      </c>
    </row>
    <row r="130" spans="2:10" x14ac:dyDescent="0.25">
      <c r="B130" s="80"/>
      <c r="C130" s="7">
        <v>2034</v>
      </c>
      <c r="D130" s="45">
        <v>65.56</v>
      </c>
      <c r="E130" s="10">
        <v>18.12</v>
      </c>
      <c r="F130" s="9">
        <v>28000</v>
      </c>
      <c r="G130" s="8" t="s">
        <v>20</v>
      </c>
      <c r="H130" s="12">
        <v>126.13</v>
      </c>
      <c r="I130" s="14">
        <v>1</v>
      </c>
      <c r="J130" s="11">
        <f t="shared" si="9"/>
        <v>167.54100159999999</v>
      </c>
    </row>
    <row r="131" spans="2:10" x14ac:dyDescent="0.25">
      <c r="B131" s="80"/>
      <c r="C131" s="7" t="s">
        <v>21</v>
      </c>
      <c r="D131" s="45">
        <v>62.21</v>
      </c>
      <c r="E131" s="10">
        <v>18.12</v>
      </c>
      <c r="F131" s="9">
        <v>28000</v>
      </c>
      <c r="G131" s="8" t="s">
        <v>20</v>
      </c>
      <c r="H131" s="12">
        <v>126.13</v>
      </c>
      <c r="I131" s="14">
        <v>1</v>
      </c>
      <c r="J131" s="11">
        <f t="shared" si="9"/>
        <v>155.71000759999998</v>
      </c>
    </row>
    <row r="132" spans="2:10" x14ac:dyDescent="0.25">
      <c r="B132" s="20"/>
      <c r="C132" s="20"/>
      <c r="D132" s="20"/>
      <c r="E132" s="20"/>
      <c r="F132" s="25"/>
      <c r="G132" s="23"/>
      <c r="H132" s="20"/>
      <c r="I132" s="27"/>
      <c r="J132" s="29"/>
    </row>
    <row r="133" spans="2:10" x14ac:dyDescent="0.25">
      <c r="B133" s="80" t="s">
        <v>54</v>
      </c>
      <c r="C133" s="7">
        <v>2016</v>
      </c>
      <c r="D133" s="7">
        <v>99.39</v>
      </c>
      <c r="E133" s="10">
        <v>29.96</v>
      </c>
      <c r="F133" s="9">
        <v>28000</v>
      </c>
      <c r="G133" s="8" t="s">
        <v>20</v>
      </c>
      <c r="H133" s="12">
        <v>119.55</v>
      </c>
      <c r="I133" s="14">
        <v>1</v>
      </c>
      <c r="J133" s="11">
        <f>((D133-(E133/I133))*F133*H133*I133)/1000000</f>
        <v>232.40998200000004</v>
      </c>
    </row>
    <row r="134" spans="2:10" x14ac:dyDescent="0.25">
      <c r="B134" s="80"/>
      <c r="C134" s="7">
        <v>2017</v>
      </c>
      <c r="D134" s="7">
        <v>99.14</v>
      </c>
      <c r="E134" s="10">
        <v>29.96</v>
      </c>
      <c r="F134" s="9">
        <v>28000</v>
      </c>
      <c r="G134" s="8" t="s">
        <v>20</v>
      </c>
      <c r="H134" s="12">
        <v>119.55</v>
      </c>
      <c r="I134" s="14">
        <v>1</v>
      </c>
      <c r="J134" s="11">
        <f t="shared" ref="J134:J142" si="10">((D134-(E134/I134))*F134*H134*I134)/1000000</f>
        <v>231.57313200000004</v>
      </c>
    </row>
    <row r="135" spans="2:10" ht="12.75" customHeight="1" x14ac:dyDescent="0.25">
      <c r="B135" s="80"/>
      <c r="C135" s="7">
        <v>2018</v>
      </c>
      <c r="D135" s="7">
        <v>98.61</v>
      </c>
      <c r="E135" s="10">
        <v>29.96</v>
      </c>
      <c r="F135" s="9">
        <v>28000</v>
      </c>
      <c r="G135" s="8" t="s">
        <v>20</v>
      </c>
      <c r="H135" s="12">
        <v>129.65</v>
      </c>
      <c r="I135" s="14">
        <v>1</v>
      </c>
      <c r="J135" s="11">
        <f t="shared" si="10"/>
        <v>249.21323000000004</v>
      </c>
    </row>
    <row r="136" spans="2:10" x14ac:dyDescent="0.25">
      <c r="B136" s="80"/>
      <c r="C136" s="7">
        <v>2019</v>
      </c>
      <c r="D136" s="45">
        <v>97.26</v>
      </c>
      <c r="E136" s="10">
        <v>29.96</v>
      </c>
      <c r="F136" s="9">
        <v>28000</v>
      </c>
      <c r="G136" s="8" t="s">
        <v>20</v>
      </c>
      <c r="H136" s="12">
        <v>129.65</v>
      </c>
      <c r="I136" s="14">
        <v>1</v>
      </c>
      <c r="J136" s="11">
        <f t="shared" si="10"/>
        <v>244.31246000000002</v>
      </c>
    </row>
    <row r="137" spans="2:10" x14ac:dyDescent="0.25">
      <c r="B137" s="80"/>
      <c r="C137" s="7">
        <v>2020</v>
      </c>
      <c r="D137" s="45">
        <v>96.27</v>
      </c>
      <c r="E137" s="10">
        <v>29.96</v>
      </c>
      <c r="F137" s="9">
        <v>28000</v>
      </c>
      <c r="G137" s="8" t="s">
        <v>20</v>
      </c>
      <c r="H137" s="12">
        <v>129.65</v>
      </c>
      <c r="I137" s="14">
        <v>1</v>
      </c>
      <c r="J137" s="11">
        <f t="shared" si="10"/>
        <v>240.71856199999999</v>
      </c>
    </row>
    <row r="138" spans="2:10" x14ac:dyDescent="0.25">
      <c r="B138" s="80"/>
      <c r="C138" s="7">
        <v>2021</v>
      </c>
      <c r="D138" s="45">
        <v>95.29</v>
      </c>
      <c r="E138" s="10">
        <v>29.96</v>
      </c>
      <c r="F138" s="9">
        <v>28000</v>
      </c>
      <c r="G138" s="8" t="s">
        <v>20</v>
      </c>
      <c r="H138" s="12">
        <v>129.65</v>
      </c>
      <c r="I138" s="14">
        <v>1</v>
      </c>
      <c r="J138" s="11">
        <f t="shared" si="10"/>
        <v>237.16096600000006</v>
      </c>
    </row>
    <row r="139" spans="2:10" ht="12.75" customHeight="1" x14ac:dyDescent="0.25">
      <c r="B139" s="80"/>
      <c r="C139" s="7">
        <v>2022</v>
      </c>
      <c r="D139" s="45">
        <v>93.81</v>
      </c>
      <c r="E139" s="10">
        <v>29.96</v>
      </c>
      <c r="F139" s="9">
        <v>28000</v>
      </c>
      <c r="G139" s="8" t="s">
        <v>20</v>
      </c>
      <c r="H139" s="12">
        <v>129.65</v>
      </c>
      <c r="I139" s="14">
        <v>1</v>
      </c>
      <c r="J139" s="11">
        <f t="shared" si="10"/>
        <v>231.78827000000001</v>
      </c>
    </row>
    <row r="140" spans="2:10" x14ac:dyDescent="0.25">
      <c r="B140" s="80"/>
      <c r="C140" s="7">
        <v>2023</v>
      </c>
      <c r="D140" s="45">
        <v>92.32</v>
      </c>
      <c r="E140" s="10">
        <v>29.96</v>
      </c>
      <c r="F140" s="9">
        <v>28000</v>
      </c>
      <c r="G140" s="8" t="s">
        <v>20</v>
      </c>
      <c r="H140" s="12">
        <v>129.65</v>
      </c>
      <c r="I140" s="14">
        <v>1</v>
      </c>
      <c r="J140" s="11">
        <f t="shared" si="10"/>
        <v>226.37927199999996</v>
      </c>
    </row>
    <row r="141" spans="2:10" x14ac:dyDescent="0.25">
      <c r="B141" s="80"/>
      <c r="C141" s="7">
        <v>2024</v>
      </c>
      <c r="D141" s="45">
        <v>90.84</v>
      </c>
      <c r="E141" s="10">
        <v>29.96</v>
      </c>
      <c r="F141" s="9">
        <v>28000</v>
      </c>
      <c r="G141" s="8" t="s">
        <v>20</v>
      </c>
      <c r="H141" s="12">
        <v>129.65</v>
      </c>
      <c r="I141" s="14">
        <v>1</v>
      </c>
      <c r="J141" s="11">
        <f t="shared" si="10"/>
        <v>221.006576</v>
      </c>
    </row>
    <row r="142" spans="2:10" x14ac:dyDescent="0.25">
      <c r="B142" s="80"/>
      <c r="C142" s="7">
        <v>2025</v>
      </c>
      <c r="D142" s="45">
        <v>88.87</v>
      </c>
      <c r="E142" s="10">
        <v>29.96</v>
      </c>
      <c r="F142" s="9">
        <v>28000</v>
      </c>
      <c r="G142" s="8" t="s">
        <v>20</v>
      </c>
      <c r="H142" s="12">
        <v>129.65</v>
      </c>
      <c r="I142" s="14">
        <v>1</v>
      </c>
      <c r="J142" s="11">
        <f t="shared" si="10"/>
        <v>213.85508200000001</v>
      </c>
    </row>
    <row r="143" spans="2:10" x14ac:dyDescent="0.25">
      <c r="B143" s="80"/>
      <c r="C143" s="7">
        <v>2026</v>
      </c>
      <c r="D143" s="45">
        <v>86.89</v>
      </c>
      <c r="E143" s="10">
        <v>29.96</v>
      </c>
      <c r="F143" s="9">
        <v>28000</v>
      </c>
      <c r="G143" s="8" t="s">
        <v>20</v>
      </c>
      <c r="H143" s="12">
        <v>129.65</v>
      </c>
      <c r="I143" s="14">
        <v>1</v>
      </c>
      <c r="J143" s="11">
        <f t="shared" ref="J143:J152" si="11">((D143-(E143/I143))*F143*H143*I143)/1000000</f>
        <v>206.66728599999999</v>
      </c>
    </row>
    <row r="144" spans="2:10" x14ac:dyDescent="0.25">
      <c r="B144" s="80"/>
      <c r="C144" s="7">
        <v>2027</v>
      </c>
      <c r="D144" s="45">
        <v>84.92</v>
      </c>
      <c r="E144" s="10">
        <v>29.96</v>
      </c>
      <c r="F144" s="9">
        <v>28000</v>
      </c>
      <c r="G144" s="8" t="s">
        <v>20</v>
      </c>
      <c r="H144" s="12">
        <v>129.65</v>
      </c>
      <c r="I144" s="14">
        <v>1</v>
      </c>
      <c r="J144" s="11">
        <f t="shared" si="11"/>
        <v>199.515792</v>
      </c>
    </row>
    <row r="145" spans="2:10" x14ac:dyDescent="0.25">
      <c r="B145" s="80"/>
      <c r="C145" s="7">
        <v>2028</v>
      </c>
      <c r="D145" s="45">
        <v>82.94</v>
      </c>
      <c r="E145" s="10">
        <v>29.96</v>
      </c>
      <c r="F145" s="9">
        <v>28000</v>
      </c>
      <c r="G145" s="8" t="s">
        <v>20</v>
      </c>
      <c r="H145" s="12">
        <v>129.65</v>
      </c>
      <c r="I145" s="14">
        <v>1</v>
      </c>
      <c r="J145" s="11">
        <f t="shared" si="11"/>
        <v>192.32799600000001</v>
      </c>
    </row>
    <row r="146" spans="2:10" x14ac:dyDescent="0.25">
      <c r="B146" s="80"/>
      <c r="C146" s="7">
        <v>2029</v>
      </c>
      <c r="D146" s="45">
        <v>80.97</v>
      </c>
      <c r="E146" s="10">
        <v>29.96</v>
      </c>
      <c r="F146" s="9">
        <v>28000</v>
      </c>
      <c r="G146" s="8" t="s">
        <v>20</v>
      </c>
      <c r="H146" s="12">
        <v>129.65</v>
      </c>
      <c r="I146" s="14">
        <v>1</v>
      </c>
      <c r="J146" s="11">
        <f t="shared" si="11"/>
        <v>185.176502</v>
      </c>
    </row>
    <row r="147" spans="2:10" x14ac:dyDescent="0.25">
      <c r="B147" s="80"/>
      <c r="C147" s="7">
        <v>2030</v>
      </c>
      <c r="D147" s="45">
        <v>78.989999999999995</v>
      </c>
      <c r="E147" s="10">
        <v>29.96</v>
      </c>
      <c r="F147" s="9">
        <v>28000</v>
      </c>
      <c r="G147" s="8" t="s">
        <v>20</v>
      </c>
      <c r="H147" s="12">
        <v>129.65</v>
      </c>
      <c r="I147" s="14">
        <v>1</v>
      </c>
      <c r="J147" s="11">
        <f t="shared" si="11"/>
        <v>177.98870599999998</v>
      </c>
    </row>
    <row r="148" spans="2:10" x14ac:dyDescent="0.25">
      <c r="B148" s="80"/>
      <c r="C148" s="7">
        <v>2031</v>
      </c>
      <c r="D148" s="45">
        <v>75.63</v>
      </c>
      <c r="E148" s="10">
        <v>29.96</v>
      </c>
      <c r="F148" s="9">
        <v>28000</v>
      </c>
      <c r="G148" s="8" t="s">
        <v>20</v>
      </c>
      <c r="H148" s="12">
        <v>129.65</v>
      </c>
      <c r="I148" s="14">
        <v>1</v>
      </c>
      <c r="J148" s="11">
        <f t="shared" si="11"/>
        <v>165.79123399999997</v>
      </c>
    </row>
    <row r="149" spans="2:10" x14ac:dyDescent="0.25">
      <c r="B149" s="80"/>
      <c r="C149" s="7">
        <v>2032</v>
      </c>
      <c r="D149" s="45">
        <v>72.28</v>
      </c>
      <c r="E149" s="10">
        <v>29.96</v>
      </c>
      <c r="F149" s="9">
        <v>28000</v>
      </c>
      <c r="G149" s="8" t="s">
        <v>20</v>
      </c>
      <c r="H149" s="12">
        <v>129.65</v>
      </c>
      <c r="I149" s="14">
        <v>1</v>
      </c>
      <c r="J149" s="11">
        <f t="shared" si="11"/>
        <v>153.630064</v>
      </c>
    </row>
    <row r="150" spans="2:10" x14ac:dyDescent="0.25">
      <c r="B150" s="80"/>
      <c r="C150" s="7">
        <v>2033</v>
      </c>
      <c r="D150" s="45">
        <v>68.92</v>
      </c>
      <c r="E150" s="10">
        <v>29.96</v>
      </c>
      <c r="F150" s="9">
        <v>28000</v>
      </c>
      <c r="G150" s="8" t="s">
        <v>20</v>
      </c>
      <c r="H150" s="12">
        <v>129.65</v>
      </c>
      <c r="I150" s="14">
        <v>1</v>
      </c>
      <c r="J150" s="11">
        <f t="shared" si="11"/>
        <v>141.432592</v>
      </c>
    </row>
    <row r="151" spans="2:10" x14ac:dyDescent="0.25">
      <c r="B151" s="80"/>
      <c r="C151" s="7">
        <v>2034</v>
      </c>
      <c r="D151" s="45">
        <v>65.56</v>
      </c>
      <c r="E151" s="10">
        <v>29.96</v>
      </c>
      <c r="F151" s="9">
        <v>28000</v>
      </c>
      <c r="G151" s="8" t="s">
        <v>20</v>
      </c>
      <c r="H151" s="12">
        <v>129.65</v>
      </c>
      <c r="I151" s="14">
        <v>1</v>
      </c>
      <c r="J151" s="11">
        <f t="shared" si="11"/>
        <v>129.23511999999999</v>
      </c>
    </row>
    <row r="152" spans="2:10" x14ac:dyDescent="0.25">
      <c r="B152" s="80"/>
      <c r="C152" s="7" t="s">
        <v>21</v>
      </c>
      <c r="D152" s="45">
        <v>62.21</v>
      </c>
      <c r="E152" s="10">
        <v>29.96</v>
      </c>
      <c r="F152" s="9">
        <v>28000</v>
      </c>
      <c r="G152" s="8" t="s">
        <v>20</v>
      </c>
      <c r="H152" s="12">
        <v>129.65</v>
      </c>
      <c r="I152" s="14">
        <v>1</v>
      </c>
      <c r="J152" s="11">
        <f t="shared" si="11"/>
        <v>117.07395</v>
      </c>
    </row>
    <row r="153" spans="2:10" x14ac:dyDescent="0.25">
      <c r="B153" s="20"/>
      <c r="C153" s="20"/>
      <c r="D153" s="20"/>
      <c r="E153" s="20"/>
      <c r="F153" s="25"/>
      <c r="G153" s="23"/>
      <c r="H153" s="20"/>
      <c r="I153" s="20"/>
      <c r="J153" s="29"/>
    </row>
    <row r="154" spans="2:10" x14ac:dyDescent="0.25">
      <c r="B154" s="80" t="s">
        <v>55</v>
      </c>
      <c r="C154" s="7">
        <v>2016</v>
      </c>
      <c r="D154" s="7">
        <v>99.39</v>
      </c>
      <c r="E154" s="10">
        <v>79.930000000000007</v>
      </c>
      <c r="F154" s="9">
        <v>100000</v>
      </c>
      <c r="G154" s="8" t="s">
        <v>56</v>
      </c>
      <c r="H154" s="12">
        <v>105.5</v>
      </c>
      <c r="I154" s="16">
        <v>0.9</v>
      </c>
      <c r="J154" s="11">
        <f>((D154-(E154/I154))*F154*H154*I154)/1000000</f>
        <v>100.44654999999995</v>
      </c>
    </row>
    <row r="155" spans="2:10" x14ac:dyDescent="0.25">
      <c r="B155" s="80"/>
      <c r="C155" s="7">
        <v>2017</v>
      </c>
      <c r="D155" s="7">
        <v>99.14</v>
      </c>
      <c r="E155" s="10">
        <v>79.930000000000007</v>
      </c>
      <c r="F155" s="9">
        <v>100000</v>
      </c>
      <c r="G155" s="8" t="s">
        <v>56</v>
      </c>
      <c r="H155" s="12">
        <v>105.5</v>
      </c>
      <c r="I155" s="16">
        <v>0.9</v>
      </c>
      <c r="J155" s="11">
        <f t="shared" ref="J155:J163" si="12">((D155-(E155/I155))*F155*H155*I155)/1000000</f>
        <v>98.072799999999944</v>
      </c>
    </row>
    <row r="156" spans="2:10" ht="12.75" customHeight="1" x14ac:dyDescent="0.25">
      <c r="B156" s="80"/>
      <c r="C156" s="7">
        <v>2018</v>
      </c>
      <c r="D156" s="7">
        <v>98.61</v>
      </c>
      <c r="E156" s="10">
        <v>79.930000000000007</v>
      </c>
      <c r="F156" s="9">
        <v>100000</v>
      </c>
      <c r="G156" s="8" t="s">
        <v>56</v>
      </c>
      <c r="H156" s="12">
        <v>105.5</v>
      </c>
      <c r="I156" s="16">
        <v>0.9</v>
      </c>
      <c r="J156" s="11">
        <f t="shared" si="12"/>
        <v>93.040449999999936</v>
      </c>
    </row>
    <row r="157" spans="2:10" x14ac:dyDescent="0.25">
      <c r="B157" s="80"/>
      <c r="C157" s="7">
        <v>2019</v>
      </c>
      <c r="D157" s="45">
        <v>97.26</v>
      </c>
      <c r="E157" s="59">
        <v>79.98</v>
      </c>
      <c r="F157" s="9">
        <v>100000</v>
      </c>
      <c r="G157" s="8" t="s">
        <v>56</v>
      </c>
      <c r="H157" s="12">
        <v>105.5</v>
      </c>
      <c r="I157" s="16">
        <v>0.9</v>
      </c>
      <c r="J157" s="11">
        <f t="shared" si="12"/>
        <v>79.694699999999983</v>
      </c>
    </row>
    <row r="158" spans="2:10" x14ac:dyDescent="0.25">
      <c r="B158" s="80"/>
      <c r="C158" s="7">
        <v>2020</v>
      </c>
      <c r="D158" s="45">
        <v>96.27</v>
      </c>
      <c r="E158" s="59">
        <v>79.98</v>
      </c>
      <c r="F158" s="9">
        <v>100000</v>
      </c>
      <c r="G158" s="8" t="s">
        <v>56</v>
      </c>
      <c r="H158" s="12">
        <v>105.5</v>
      </c>
      <c r="I158" s="16">
        <v>0.9</v>
      </c>
      <c r="J158" s="11">
        <f t="shared" si="12"/>
        <v>70.294649999999891</v>
      </c>
    </row>
    <row r="159" spans="2:10" x14ac:dyDescent="0.25">
      <c r="B159" s="80"/>
      <c r="C159" s="7">
        <v>2021</v>
      </c>
      <c r="D159" s="45">
        <v>95.29</v>
      </c>
      <c r="E159" s="59">
        <v>79.98</v>
      </c>
      <c r="F159" s="9">
        <v>100000</v>
      </c>
      <c r="G159" s="8" t="s">
        <v>56</v>
      </c>
      <c r="H159" s="12">
        <v>105.5</v>
      </c>
      <c r="I159" s="16">
        <v>0.9</v>
      </c>
      <c r="J159" s="11">
        <f t="shared" si="12"/>
        <v>60.989549999999994</v>
      </c>
    </row>
    <row r="160" spans="2:10" x14ac:dyDescent="0.25">
      <c r="B160" s="80"/>
      <c r="C160" s="7">
        <v>2022</v>
      </c>
      <c r="D160" s="45">
        <v>93.81</v>
      </c>
      <c r="E160" s="59">
        <v>79.98</v>
      </c>
      <c r="F160" s="9">
        <v>100000</v>
      </c>
      <c r="G160" s="8" t="s">
        <v>56</v>
      </c>
      <c r="H160" s="12">
        <v>105.5</v>
      </c>
      <c r="I160" s="16">
        <v>0.9</v>
      </c>
      <c r="J160" s="11">
        <f t="shared" si="12"/>
        <v>46.936949999999953</v>
      </c>
    </row>
    <row r="161" spans="2:10" x14ac:dyDescent="0.25">
      <c r="B161" s="80"/>
      <c r="C161" s="7">
        <v>2023</v>
      </c>
      <c r="D161" s="45">
        <v>92.32</v>
      </c>
      <c r="E161" s="59">
        <v>79.98</v>
      </c>
      <c r="F161" s="9">
        <v>100000</v>
      </c>
      <c r="G161" s="8" t="s">
        <v>56</v>
      </c>
      <c r="H161" s="12">
        <v>105.5</v>
      </c>
      <c r="I161" s="16">
        <v>0.9</v>
      </c>
      <c r="J161" s="11">
        <f t="shared" si="12"/>
        <v>32.789399999999866</v>
      </c>
    </row>
    <row r="162" spans="2:10" x14ac:dyDescent="0.25">
      <c r="B162" s="80"/>
      <c r="C162" s="7">
        <v>2024</v>
      </c>
      <c r="D162" s="45">
        <v>90.84</v>
      </c>
      <c r="E162" s="59">
        <v>79.98</v>
      </c>
      <c r="F162" s="9">
        <v>100000</v>
      </c>
      <c r="G162" s="8" t="s">
        <v>56</v>
      </c>
      <c r="H162" s="12">
        <v>105.5</v>
      </c>
      <c r="I162" s="16">
        <v>0.9</v>
      </c>
      <c r="J162" s="11">
        <f t="shared" si="12"/>
        <v>18.736799999999963</v>
      </c>
    </row>
    <row r="163" spans="2:10" x14ac:dyDescent="0.25">
      <c r="B163" s="80"/>
      <c r="C163" s="7">
        <v>2025</v>
      </c>
      <c r="D163" s="45">
        <v>88.87</v>
      </c>
      <c r="E163" s="59">
        <v>79.98</v>
      </c>
      <c r="F163" s="9">
        <v>100000</v>
      </c>
      <c r="G163" s="8" t="s">
        <v>56</v>
      </c>
      <c r="H163" s="12">
        <v>105.5</v>
      </c>
      <c r="I163" s="16">
        <v>0.9</v>
      </c>
      <c r="J163" s="11">
        <f t="shared" si="12"/>
        <v>3.1649999999971222E-2</v>
      </c>
    </row>
    <row r="164" spans="2:10" x14ac:dyDescent="0.25">
      <c r="B164" s="80"/>
      <c r="C164" s="7">
        <v>2026</v>
      </c>
      <c r="D164" s="45">
        <v>86.89</v>
      </c>
      <c r="E164" s="85" t="s">
        <v>57</v>
      </c>
      <c r="F164" s="86"/>
      <c r="G164" s="86"/>
      <c r="H164" s="86"/>
      <c r="I164" s="86"/>
      <c r="J164" s="87"/>
    </row>
    <row r="165" spans="2:10" x14ac:dyDescent="0.25">
      <c r="B165" s="80"/>
      <c r="C165" s="7">
        <v>2027</v>
      </c>
      <c r="D165" s="45">
        <v>84.92</v>
      </c>
      <c r="E165" s="88"/>
      <c r="F165" s="89"/>
      <c r="G165" s="89"/>
      <c r="H165" s="89"/>
      <c r="I165" s="89"/>
      <c r="J165" s="90"/>
    </row>
    <row r="166" spans="2:10" x14ac:dyDescent="0.25">
      <c r="B166" s="80"/>
      <c r="C166" s="7">
        <v>2028</v>
      </c>
      <c r="D166" s="45">
        <v>82.94</v>
      </c>
      <c r="E166" s="88"/>
      <c r="F166" s="89"/>
      <c r="G166" s="89"/>
      <c r="H166" s="89"/>
      <c r="I166" s="89"/>
      <c r="J166" s="90"/>
    </row>
    <row r="167" spans="2:10" x14ac:dyDescent="0.25">
      <c r="B167" s="80"/>
      <c r="C167" s="7">
        <v>2029</v>
      </c>
      <c r="D167" s="45">
        <v>80.97</v>
      </c>
      <c r="E167" s="88"/>
      <c r="F167" s="89"/>
      <c r="G167" s="89"/>
      <c r="H167" s="89"/>
      <c r="I167" s="89"/>
      <c r="J167" s="90"/>
    </row>
    <row r="168" spans="2:10" x14ac:dyDescent="0.25">
      <c r="B168" s="80"/>
      <c r="C168" s="7">
        <v>2030</v>
      </c>
      <c r="D168" s="45">
        <v>78.989999999999995</v>
      </c>
      <c r="E168" s="88"/>
      <c r="F168" s="89"/>
      <c r="G168" s="89"/>
      <c r="H168" s="89"/>
      <c r="I168" s="89"/>
      <c r="J168" s="90"/>
    </row>
    <row r="169" spans="2:10" x14ac:dyDescent="0.25">
      <c r="B169" s="80"/>
      <c r="C169" s="7">
        <v>2031</v>
      </c>
      <c r="D169" s="45">
        <v>75.63</v>
      </c>
      <c r="E169" s="88"/>
      <c r="F169" s="89"/>
      <c r="G169" s="89"/>
      <c r="H169" s="89"/>
      <c r="I169" s="89"/>
      <c r="J169" s="90"/>
    </row>
    <row r="170" spans="2:10" x14ac:dyDescent="0.25">
      <c r="B170" s="80"/>
      <c r="C170" s="7">
        <v>2032</v>
      </c>
      <c r="D170" s="45">
        <v>72.28</v>
      </c>
      <c r="E170" s="88"/>
      <c r="F170" s="89"/>
      <c r="G170" s="89"/>
      <c r="H170" s="89"/>
      <c r="I170" s="89"/>
      <c r="J170" s="90"/>
    </row>
    <row r="171" spans="2:10" x14ac:dyDescent="0.25">
      <c r="B171" s="80"/>
      <c r="C171" s="7">
        <v>2033</v>
      </c>
      <c r="D171" s="45">
        <v>68.92</v>
      </c>
      <c r="E171" s="88"/>
      <c r="F171" s="89"/>
      <c r="G171" s="89"/>
      <c r="H171" s="89"/>
      <c r="I171" s="89"/>
      <c r="J171" s="90"/>
    </row>
    <row r="172" spans="2:10" x14ac:dyDescent="0.25">
      <c r="B172" s="80"/>
      <c r="C172" s="7">
        <v>2034</v>
      </c>
      <c r="D172" s="45">
        <v>65.56</v>
      </c>
      <c r="E172" s="88"/>
      <c r="F172" s="89"/>
      <c r="G172" s="89"/>
      <c r="H172" s="89"/>
      <c r="I172" s="89"/>
      <c r="J172" s="90"/>
    </row>
    <row r="173" spans="2:10" x14ac:dyDescent="0.25">
      <c r="B173" s="80"/>
      <c r="C173" s="7" t="s">
        <v>21</v>
      </c>
      <c r="D173" s="45">
        <v>62.21</v>
      </c>
      <c r="E173" s="91"/>
      <c r="F173" s="92"/>
      <c r="G173" s="92"/>
      <c r="H173" s="92"/>
      <c r="I173" s="92"/>
      <c r="J173" s="93"/>
    </row>
    <row r="174" spans="2:10" x14ac:dyDescent="0.25">
      <c r="B174" s="20"/>
      <c r="C174" s="20"/>
      <c r="D174" s="20"/>
      <c r="E174" s="20"/>
      <c r="F174" s="25"/>
      <c r="G174" s="23"/>
      <c r="H174" s="20"/>
      <c r="I174" s="20"/>
      <c r="J174" s="29"/>
    </row>
    <row r="175" spans="2:10" x14ac:dyDescent="0.25">
      <c r="B175" s="80" t="s">
        <v>58</v>
      </c>
      <c r="C175" s="7">
        <v>2016</v>
      </c>
      <c r="D175" s="7">
        <v>99.39</v>
      </c>
      <c r="E175" s="10">
        <v>50.26</v>
      </c>
      <c r="F175" s="9">
        <v>100000</v>
      </c>
      <c r="G175" s="8" t="s">
        <v>56</v>
      </c>
      <c r="H175" s="12">
        <v>105.5</v>
      </c>
      <c r="I175" s="16">
        <v>0.9</v>
      </c>
      <c r="J175" s="11">
        <f>((D175-(E175/I175))*F175*H175*I175)/1000000</f>
        <v>413.46505000000008</v>
      </c>
    </row>
    <row r="176" spans="2:10" x14ac:dyDescent="0.25">
      <c r="B176" s="80"/>
      <c r="C176" s="7">
        <v>2017</v>
      </c>
      <c r="D176" s="7">
        <v>99.14</v>
      </c>
      <c r="E176" s="10">
        <v>50.26</v>
      </c>
      <c r="F176" s="9">
        <v>100000</v>
      </c>
      <c r="G176" s="8" t="s">
        <v>56</v>
      </c>
      <c r="H176" s="12">
        <v>105.5</v>
      </c>
      <c r="I176" s="16">
        <v>0.9</v>
      </c>
      <c r="J176" s="11">
        <f t="shared" ref="J176:J184" si="13">((D176-(E176/I176))*F176*H176*I176)/1000000</f>
        <v>411.09130000000005</v>
      </c>
    </row>
    <row r="177" spans="2:10" x14ac:dyDescent="0.25">
      <c r="B177" s="80"/>
      <c r="C177" s="7">
        <v>2018</v>
      </c>
      <c r="D177" s="7">
        <v>98.61</v>
      </c>
      <c r="E177" s="10">
        <v>50.26</v>
      </c>
      <c r="F177" s="9">
        <v>100000</v>
      </c>
      <c r="G177" s="8" t="s">
        <v>56</v>
      </c>
      <c r="H177" s="12">
        <v>105.5</v>
      </c>
      <c r="I177" s="16">
        <v>0.9</v>
      </c>
      <c r="J177" s="11">
        <f t="shared" si="13"/>
        <v>406.05895000000004</v>
      </c>
    </row>
    <row r="178" spans="2:10" x14ac:dyDescent="0.25">
      <c r="B178" s="80"/>
      <c r="C178" s="7">
        <v>2019</v>
      </c>
      <c r="D178" s="45">
        <v>97.26</v>
      </c>
      <c r="E178" s="10">
        <v>50.26</v>
      </c>
      <c r="F178" s="9">
        <v>100000</v>
      </c>
      <c r="G178" s="8" t="s">
        <v>56</v>
      </c>
      <c r="H178" s="12">
        <v>105.5</v>
      </c>
      <c r="I178" s="16">
        <v>0.9</v>
      </c>
      <c r="J178" s="11">
        <f t="shared" si="13"/>
        <v>393.24070000000012</v>
      </c>
    </row>
    <row r="179" spans="2:10" x14ac:dyDescent="0.25">
      <c r="B179" s="80"/>
      <c r="C179" s="7">
        <v>2020</v>
      </c>
      <c r="D179" s="45">
        <v>96.27</v>
      </c>
      <c r="E179" s="10">
        <v>50.26</v>
      </c>
      <c r="F179" s="9">
        <v>100000</v>
      </c>
      <c r="G179" s="8" t="s">
        <v>56</v>
      </c>
      <c r="H179" s="12">
        <v>105.5</v>
      </c>
      <c r="I179" s="16">
        <v>0.9</v>
      </c>
      <c r="J179" s="11">
        <f t="shared" si="13"/>
        <v>383.84064999999998</v>
      </c>
    </row>
    <row r="180" spans="2:10" x14ac:dyDescent="0.25">
      <c r="B180" s="80"/>
      <c r="C180" s="7">
        <v>2021</v>
      </c>
      <c r="D180" s="45">
        <v>95.29</v>
      </c>
      <c r="E180" s="10">
        <v>50.26</v>
      </c>
      <c r="F180" s="9">
        <v>100000</v>
      </c>
      <c r="G180" s="8" t="s">
        <v>56</v>
      </c>
      <c r="H180" s="12">
        <v>105.5</v>
      </c>
      <c r="I180" s="16">
        <v>0.9</v>
      </c>
      <c r="J180" s="11">
        <f t="shared" si="13"/>
        <v>374.53555000000011</v>
      </c>
    </row>
    <row r="181" spans="2:10" x14ac:dyDescent="0.25">
      <c r="B181" s="80"/>
      <c r="C181" s="7">
        <v>2022</v>
      </c>
      <c r="D181" s="45">
        <v>93.81</v>
      </c>
      <c r="E181" s="10">
        <v>50.26</v>
      </c>
      <c r="F181" s="9">
        <v>100000</v>
      </c>
      <c r="G181" s="8" t="s">
        <v>56</v>
      </c>
      <c r="H181" s="12">
        <v>105.5</v>
      </c>
      <c r="I181" s="16">
        <v>0.9</v>
      </c>
      <c r="J181" s="11">
        <f t="shared" si="13"/>
        <v>360.48295000000007</v>
      </c>
    </row>
    <row r="182" spans="2:10" x14ac:dyDescent="0.25">
      <c r="B182" s="80"/>
      <c r="C182" s="7">
        <v>2023</v>
      </c>
      <c r="D182" s="45">
        <v>92.32</v>
      </c>
      <c r="E182" s="10">
        <v>50.26</v>
      </c>
      <c r="F182" s="9">
        <v>100000</v>
      </c>
      <c r="G182" s="8" t="s">
        <v>56</v>
      </c>
      <c r="H182" s="12">
        <v>105.5</v>
      </c>
      <c r="I182" s="16">
        <v>0.9</v>
      </c>
      <c r="J182" s="11">
        <f t="shared" si="13"/>
        <v>346.33539999999994</v>
      </c>
    </row>
    <row r="183" spans="2:10" x14ac:dyDescent="0.25">
      <c r="B183" s="80"/>
      <c r="C183" s="7">
        <v>2024</v>
      </c>
      <c r="D183" s="45">
        <v>90.84</v>
      </c>
      <c r="E183" s="10">
        <v>50.26</v>
      </c>
      <c r="F183" s="9">
        <v>100000</v>
      </c>
      <c r="G183" s="8" t="s">
        <v>56</v>
      </c>
      <c r="H183" s="12">
        <v>105.5</v>
      </c>
      <c r="I183" s="16">
        <v>0.9</v>
      </c>
      <c r="J183" s="11">
        <f t="shared" si="13"/>
        <v>332.28280000000007</v>
      </c>
    </row>
    <row r="184" spans="2:10" x14ac:dyDescent="0.25">
      <c r="B184" s="80"/>
      <c r="C184" s="7">
        <v>2025</v>
      </c>
      <c r="D184" s="45">
        <v>88.87</v>
      </c>
      <c r="E184" s="10">
        <v>50.26</v>
      </c>
      <c r="F184" s="9">
        <v>100000</v>
      </c>
      <c r="G184" s="8" t="s">
        <v>56</v>
      </c>
      <c r="H184" s="12">
        <v>105.5</v>
      </c>
      <c r="I184" s="16">
        <v>0.9</v>
      </c>
      <c r="J184" s="11">
        <f t="shared" si="13"/>
        <v>313.57765000000012</v>
      </c>
    </row>
    <row r="185" spans="2:10" x14ac:dyDescent="0.25">
      <c r="B185" s="80"/>
      <c r="C185" s="7">
        <v>2026</v>
      </c>
      <c r="D185" s="45">
        <v>86.89</v>
      </c>
      <c r="E185" s="10">
        <v>50.26</v>
      </c>
      <c r="F185" s="9">
        <v>100000</v>
      </c>
      <c r="G185" s="8" t="s">
        <v>56</v>
      </c>
      <c r="H185" s="12">
        <v>105.5</v>
      </c>
      <c r="I185" s="16">
        <v>0.9</v>
      </c>
      <c r="J185" s="11">
        <f t="shared" ref="J185:J194" si="14">((D185-(E185/I185))*F185*H185*I185)/1000000</f>
        <v>294.77755000000008</v>
      </c>
    </row>
    <row r="186" spans="2:10" x14ac:dyDescent="0.25">
      <c r="B186" s="80"/>
      <c r="C186" s="7">
        <v>2027</v>
      </c>
      <c r="D186" s="45">
        <v>84.92</v>
      </c>
      <c r="E186" s="10">
        <v>50.26</v>
      </c>
      <c r="F186" s="9">
        <v>100000</v>
      </c>
      <c r="G186" s="8" t="s">
        <v>56</v>
      </c>
      <c r="H186" s="12">
        <v>105.5</v>
      </c>
      <c r="I186" s="16">
        <v>0.9</v>
      </c>
      <c r="J186" s="11">
        <f t="shared" si="14"/>
        <v>276.07240000000007</v>
      </c>
    </row>
    <row r="187" spans="2:10" x14ac:dyDescent="0.25">
      <c r="B187" s="80"/>
      <c r="C187" s="7">
        <v>2028</v>
      </c>
      <c r="D187" s="45">
        <v>82.94</v>
      </c>
      <c r="E187" s="10">
        <v>50.26</v>
      </c>
      <c r="F187" s="9">
        <v>100000</v>
      </c>
      <c r="G187" s="8" t="s">
        <v>56</v>
      </c>
      <c r="H187" s="12">
        <v>105.5</v>
      </c>
      <c r="I187" s="16">
        <v>0.9</v>
      </c>
      <c r="J187" s="11">
        <f t="shared" si="14"/>
        <v>257.27229999999997</v>
      </c>
    </row>
    <row r="188" spans="2:10" x14ac:dyDescent="0.25">
      <c r="B188" s="80"/>
      <c r="C188" s="7">
        <v>2029</v>
      </c>
      <c r="D188" s="45">
        <v>80.97</v>
      </c>
      <c r="E188" s="10">
        <v>50.26</v>
      </c>
      <c r="F188" s="9">
        <v>100000</v>
      </c>
      <c r="G188" s="8" t="s">
        <v>56</v>
      </c>
      <c r="H188" s="12">
        <v>105.5</v>
      </c>
      <c r="I188" s="16">
        <v>0.9</v>
      </c>
      <c r="J188" s="11">
        <f t="shared" si="14"/>
        <v>238.56715000000005</v>
      </c>
    </row>
    <row r="189" spans="2:10" x14ac:dyDescent="0.25">
      <c r="B189" s="80"/>
      <c r="C189" s="7">
        <v>2030</v>
      </c>
      <c r="D189" s="45">
        <v>78.989999999999995</v>
      </c>
      <c r="E189" s="10">
        <v>50.26</v>
      </c>
      <c r="F189" s="9">
        <v>100000</v>
      </c>
      <c r="G189" s="8" t="s">
        <v>56</v>
      </c>
      <c r="H189" s="12">
        <v>105.5</v>
      </c>
      <c r="I189" s="16">
        <v>0.9</v>
      </c>
      <c r="J189" s="11">
        <f t="shared" si="14"/>
        <v>219.76705000000001</v>
      </c>
    </row>
    <row r="190" spans="2:10" x14ac:dyDescent="0.25">
      <c r="B190" s="80"/>
      <c r="C190" s="7">
        <v>2031</v>
      </c>
      <c r="D190" s="45">
        <v>75.63</v>
      </c>
      <c r="E190" s="10">
        <v>50.26</v>
      </c>
      <c r="F190" s="9">
        <v>100000</v>
      </c>
      <c r="G190" s="8" t="s">
        <v>56</v>
      </c>
      <c r="H190" s="12">
        <v>105.5</v>
      </c>
      <c r="I190" s="16">
        <v>0.9</v>
      </c>
      <c r="J190" s="11">
        <f t="shared" si="14"/>
        <v>187.86385000000001</v>
      </c>
    </row>
    <row r="191" spans="2:10" x14ac:dyDescent="0.25">
      <c r="B191" s="80"/>
      <c r="C191" s="7">
        <v>2032</v>
      </c>
      <c r="D191" s="45">
        <v>72.28</v>
      </c>
      <c r="E191" s="10">
        <v>50.26</v>
      </c>
      <c r="F191" s="9">
        <v>100000</v>
      </c>
      <c r="G191" s="8" t="s">
        <v>56</v>
      </c>
      <c r="H191" s="12">
        <v>105.5</v>
      </c>
      <c r="I191" s="16">
        <v>0.9</v>
      </c>
      <c r="J191" s="11">
        <f t="shared" si="14"/>
        <v>156.05560000000006</v>
      </c>
    </row>
    <row r="192" spans="2:10" x14ac:dyDescent="0.25">
      <c r="B192" s="80"/>
      <c r="C192" s="7">
        <v>2033</v>
      </c>
      <c r="D192" s="45">
        <v>68.92</v>
      </c>
      <c r="E192" s="10">
        <v>50.26</v>
      </c>
      <c r="F192" s="9">
        <v>100000</v>
      </c>
      <c r="G192" s="8" t="s">
        <v>56</v>
      </c>
      <c r="H192" s="12">
        <v>105.5</v>
      </c>
      <c r="I192" s="16">
        <v>0.9</v>
      </c>
      <c r="J192" s="11">
        <f t="shared" si="14"/>
        <v>124.15240000000004</v>
      </c>
    </row>
    <row r="193" spans="2:10" x14ac:dyDescent="0.25">
      <c r="B193" s="80"/>
      <c r="C193" s="7">
        <v>2034</v>
      </c>
      <c r="D193" s="45">
        <v>65.56</v>
      </c>
      <c r="E193" s="10">
        <v>50.26</v>
      </c>
      <c r="F193" s="9">
        <v>100000</v>
      </c>
      <c r="G193" s="8" t="s">
        <v>56</v>
      </c>
      <c r="H193" s="12">
        <v>105.5</v>
      </c>
      <c r="I193" s="16">
        <v>0.9</v>
      </c>
      <c r="J193" s="11">
        <f t="shared" si="14"/>
        <v>92.249200000000044</v>
      </c>
    </row>
    <row r="194" spans="2:10" x14ac:dyDescent="0.25">
      <c r="B194" s="80"/>
      <c r="C194" s="7" t="s">
        <v>21</v>
      </c>
      <c r="D194" s="45">
        <v>62.21</v>
      </c>
      <c r="E194" s="10">
        <v>50.26</v>
      </c>
      <c r="F194" s="9">
        <v>100000</v>
      </c>
      <c r="G194" s="8" t="s">
        <v>56</v>
      </c>
      <c r="H194" s="12">
        <v>105.5</v>
      </c>
      <c r="I194" s="16">
        <v>0.9</v>
      </c>
      <c r="J194" s="11">
        <f t="shared" si="14"/>
        <v>60.440950000000036</v>
      </c>
    </row>
    <row r="195" spans="2:10" x14ac:dyDescent="0.25">
      <c r="B195" s="20"/>
      <c r="C195" s="20"/>
      <c r="D195" s="20"/>
      <c r="E195" s="20"/>
      <c r="F195" s="25"/>
      <c r="G195" s="23"/>
      <c r="H195" s="20"/>
      <c r="I195" s="20"/>
      <c r="J195" s="29"/>
    </row>
    <row r="196" spans="2:10" x14ac:dyDescent="0.25">
      <c r="B196" s="80" t="s">
        <v>59</v>
      </c>
      <c r="C196" s="7">
        <v>2016</v>
      </c>
      <c r="D196" s="7">
        <v>98.37</v>
      </c>
      <c r="E196" s="10">
        <v>83.05</v>
      </c>
      <c r="F196" s="9">
        <v>100000</v>
      </c>
      <c r="G196" s="8" t="s">
        <v>20</v>
      </c>
      <c r="H196" s="13">
        <v>96.5</v>
      </c>
      <c r="I196" s="14">
        <v>1</v>
      </c>
      <c r="J196" s="11">
        <f>((D196-(E196/I196))*F196*H196*I196)/1000000</f>
        <v>147.83800000000005</v>
      </c>
    </row>
    <row r="197" spans="2:10" x14ac:dyDescent="0.25">
      <c r="B197" s="80"/>
      <c r="C197" s="7">
        <v>2017</v>
      </c>
      <c r="D197" s="7">
        <v>98.13</v>
      </c>
      <c r="E197" s="10">
        <v>83.05</v>
      </c>
      <c r="F197" s="9">
        <v>100000</v>
      </c>
      <c r="G197" s="8" t="s">
        <v>20</v>
      </c>
      <c r="H197" s="13">
        <v>96.5</v>
      </c>
      <c r="I197" s="14">
        <v>1</v>
      </c>
      <c r="J197" s="11">
        <f t="shared" ref="J197:J205" si="15">((D197-(E197/I197))*F197*H197*I197)/1000000</f>
        <v>145.52199999999996</v>
      </c>
    </row>
    <row r="198" spans="2:10" x14ac:dyDescent="0.25">
      <c r="B198" s="80"/>
      <c r="C198" s="7">
        <v>2018</v>
      </c>
      <c r="D198" s="7">
        <v>97.66</v>
      </c>
      <c r="E198" s="10">
        <v>83.05</v>
      </c>
      <c r="F198" s="9">
        <v>100000</v>
      </c>
      <c r="G198" s="8" t="s">
        <v>20</v>
      </c>
      <c r="H198" s="13">
        <v>96.5</v>
      </c>
      <c r="I198" s="14">
        <v>1</v>
      </c>
      <c r="J198" s="11">
        <f t="shared" si="15"/>
        <v>140.98650000000001</v>
      </c>
    </row>
    <row r="199" spans="2:10" ht="12.75" customHeight="1" x14ac:dyDescent="0.25">
      <c r="B199" s="80"/>
      <c r="C199" s="7">
        <v>2019</v>
      </c>
      <c r="D199" s="45">
        <v>96.59</v>
      </c>
      <c r="E199" s="59">
        <v>80.88</v>
      </c>
      <c r="F199" s="9">
        <v>100000</v>
      </c>
      <c r="G199" s="8" t="s">
        <v>20</v>
      </c>
      <c r="H199" s="13">
        <v>96.5</v>
      </c>
      <c r="I199" s="14">
        <v>1</v>
      </c>
      <c r="J199" s="11">
        <f t="shared" si="15"/>
        <v>151.60150000000007</v>
      </c>
    </row>
    <row r="200" spans="2:10" x14ac:dyDescent="0.25">
      <c r="B200" s="80"/>
      <c r="C200" s="7">
        <v>2020</v>
      </c>
      <c r="D200" s="45">
        <v>95.61</v>
      </c>
      <c r="E200" s="59">
        <v>80.88</v>
      </c>
      <c r="F200" s="9">
        <v>100000</v>
      </c>
      <c r="G200" s="8" t="s">
        <v>20</v>
      </c>
      <c r="H200" s="13">
        <v>96.5</v>
      </c>
      <c r="I200" s="14">
        <v>1</v>
      </c>
      <c r="J200" s="11">
        <f t="shared" si="15"/>
        <v>142.14450000000005</v>
      </c>
    </row>
    <row r="201" spans="2:10" x14ac:dyDescent="0.25">
      <c r="B201" s="80"/>
      <c r="C201" s="7">
        <v>2021</v>
      </c>
      <c r="D201" s="45">
        <v>94.63</v>
      </c>
      <c r="E201" s="59">
        <v>80.88</v>
      </c>
      <c r="F201" s="9">
        <v>100000</v>
      </c>
      <c r="G201" s="8" t="s">
        <v>20</v>
      </c>
      <c r="H201" s="13">
        <v>96.5</v>
      </c>
      <c r="I201" s="14">
        <v>1</v>
      </c>
      <c r="J201" s="11">
        <f t="shared" si="15"/>
        <v>132.6875</v>
      </c>
    </row>
    <row r="202" spans="2:10" x14ac:dyDescent="0.25">
      <c r="B202" s="80"/>
      <c r="C202" s="7">
        <v>2022</v>
      </c>
      <c r="D202" s="45">
        <v>93.15</v>
      </c>
      <c r="E202" s="59">
        <v>80.88</v>
      </c>
      <c r="F202" s="9">
        <v>100000</v>
      </c>
      <c r="G202" s="8" t="s">
        <v>20</v>
      </c>
      <c r="H202" s="13">
        <v>96.5</v>
      </c>
      <c r="I202" s="14">
        <v>1</v>
      </c>
      <c r="J202" s="11">
        <f t="shared" si="15"/>
        <v>118.40550000000009</v>
      </c>
    </row>
    <row r="203" spans="2:10" x14ac:dyDescent="0.25">
      <c r="B203" s="80"/>
      <c r="C203" s="7">
        <v>2023</v>
      </c>
      <c r="D203" s="45">
        <v>91.68</v>
      </c>
      <c r="E203" s="59">
        <v>80.88</v>
      </c>
      <c r="F203" s="9">
        <v>100000</v>
      </c>
      <c r="G203" s="8" t="s">
        <v>20</v>
      </c>
      <c r="H203" s="13">
        <v>96.5</v>
      </c>
      <c r="I203" s="14">
        <v>1</v>
      </c>
      <c r="J203" s="11">
        <f t="shared" si="15"/>
        <v>104.22000000000011</v>
      </c>
    </row>
    <row r="204" spans="2:10" x14ac:dyDescent="0.25">
      <c r="B204" s="80"/>
      <c r="C204" s="7">
        <v>2024</v>
      </c>
      <c r="D204" s="45">
        <v>90.21</v>
      </c>
      <c r="E204" s="59">
        <v>80.88</v>
      </c>
      <c r="F204" s="9">
        <v>100000</v>
      </c>
      <c r="G204" s="8" t="s">
        <v>20</v>
      </c>
      <c r="H204" s="13">
        <v>96.5</v>
      </c>
      <c r="I204" s="14">
        <v>1</v>
      </c>
      <c r="J204" s="11">
        <f t="shared" si="15"/>
        <v>90.03449999999998</v>
      </c>
    </row>
    <row r="205" spans="2:10" x14ac:dyDescent="0.25">
      <c r="B205" s="80"/>
      <c r="C205" s="7">
        <v>2025</v>
      </c>
      <c r="D205" s="45">
        <v>88.25</v>
      </c>
      <c r="E205" s="59">
        <v>80.88</v>
      </c>
      <c r="F205" s="9">
        <v>100000</v>
      </c>
      <c r="G205" s="8" t="s">
        <v>20</v>
      </c>
      <c r="H205" s="13">
        <v>96.5</v>
      </c>
      <c r="I205" s="14">
        <v>1</v>
      </c>
      <c r="J205" s="11">
        <f t="shared" si="15"/>
        <v>71.12050000000005</v>
      </c>
    </row>
    <row r="206" spans="2:10" x14ac:dyDescent="0.25">
      <c r="B206" s="80"/>
      <c r="C206" s="7">
        <v>2026</v>
      </c>
      <c r="D206" s="60">
        <v>86.29</v>
      </c>
      <c r="E206" s="59">
        <v>80.88</v>
      </c>
      <c r="F206" s="9">
        <v>100000</v>
      </c>
      <c r="G206" s="8" t="s">
        <v>20</v>
      </c>
      <c r="H206" s="13">
        <v>96.5</v>
      </c>
      <c r="I206" s="14">
        <v>1</v>
      </c>
      <c r="J206" s="11">
        <f t="shared" ref="J206:J208" si="16">((D206-(E206/I206))*F206*H206*I206)/1000000</f>
        <v>52.206500000000105</v>
      </c>
    </row>
    <row r="207" spans="2:10" x14ac:dyDescent="0.25">
      <c r="B207" s="80"/>
      <c r="C207" s="7">
        <v>2027</v>
      </c>
      <c r="D207" s="45">
        <v>84.33</v>
      </c>
      <c r="E207" s="59">
        <v>80.88</v>
      </c>
      <c r="F207" s="9">
        <v>100000</v>
      </c>
      <c r="G207" s="8" t="s">
        <v>20</v>
      </c>
      <c r="H207" s="13">
        <v>96.5</v>
      </c>
      <c r="I207" s="14">
        <v>1</v>
      </c>
      <c r="J207" s="11">
        <f t="shared" si="16"/>
        <v>33.292500000000032</v>
      </c>
    </row>
    <row r="208" spans="2:10" x14ac:dyDescent="0.25">
      <c r="B208" s="80"/>
      <c r="C208" s="7">
        <v>2028</v>
      </c>
      <c r="D208" s="45">
        <v>82.37</v>
      </c>
      <c r="E208" s="59">
        <v>80.88</v>
      </c>
      <c r="F208" s="9">
        <v>100000</v>
      </c>
      <c r="G208" s="8" t="s">
        <v>20</v>
      </c>
      <c r="H208" s="13">
        <v>96.5</v>
      </c>
      <c r="I208" s="14">
        <v>1</v>
      </c>
      <c r="J208" s="11">
        <f t="shared" si="16"/>
        <v>14.378500000000088</v>
      </c>
    </row>
    <row r="209" spans="2:10" x14ac:dyDescent="0.25">
      <c r="B209" s="80"/>
      <c r="C209" s="7">
        <v>2029</v>
      </c>
      <c r="D209" s="45">
        <v>80.41</v>
      </c>
      <c r="E209" s="85" t="s">
        <v>60</v>
      </c>
      <c r="F209" s="86"/>
      <c r="G209" s="86"/>
      <c r="H209" s="86"/>
      <c r="I209" s="86"/>
      <c r="J209" s="87"/>
    </row>
    <row r="210" spans="2:10" x14ac:dyDescent="0.25">
      <c r="B210" s="80"/>
      <c r="C210" s="7">
        <v>2030</v>
      </c>
      <c r="D210" s="45">
        <v>78.45</v>
      </c>
      <c r="E210" s="88"/>
      <c r="F210" s="89"/>
      <c r="G210" s="89"/>
      <c r="H210" s="89"/>
      <c r="I210" s="89"/>
      <c r="J210" s="90"/>
    </row>
    <row r="211" spans="2:10" x14ac:dyDescent="0.25">
      <c r="B211" s="80"/>
      <c r="C211" s="7">
        <v>2031</v>
      </c>
      <c r="D211" s="45">
        <v>75.11</v>
      </c>
      <c r="E211" s="88"/>
      <c r="F211" s="89"/>
      <c r="G211" s="89"/>
      <c r="H211" s="89"/>
      <c r="I211" s="89"/>
      <c r="J211" s="90"/>
    </row>
    <row r="212" spans="2:10" x14ac:dyDescent="0.25">
      <c r="B212" s="80"/>
      <c r="C212" s="7">
        <v>2032</v>
      </c>
      <c r="D212" s="45">
        <v>71.78</v>
      </c>
      <c r="E212" s="88"/>
      <c r="F212" s="89"/>
      <c r="G212" s="89"/>
      <c r="H212" s="89"/>
      <c r="I212" s="89"/>
      <c r="J212" s="90"/>
    </row>
    <row r="213" spans="2:10" x14ac:dyDescent="0.25">
      <c r="B213" s="80"/>
      <c r="C213" s="7">
        <v>2033</v>
      </c>
      <c r="D213" s="45">
        <v>68.45</v>
      </c>
      <c r="E213" s="88"/>
      <c r="F213" s="89"/>
      <c r="G213" s="89"/>
      <c r="H213" s="89"/>
      <c r="I213" s="89"/>
      <c r="J213" s="90"/>
    </row>
    <row r="214" spans="2:10" x14ac:dyDescent="0.25">
      <c r="B214" s="80"/>
      <c r="C214" s="7">
        <v>2034</v>
      </c>
      <c r="D214" s="45">
        <v>65.11</v>
      </c>
      <c r="E214" s="88"/>
      <c r="F214" s="89"/>
      <c r="G214" s="89"/>
      <c r="H214" s="89"/>
      <c r="I214" s="89"/>
      <c r="J214" s="90"/>
    </row>
    <row r="215" spans="2:10" x14ac:dyDescent="0.25">
      <c r="B215" s="80"/>
      <c r="C215" s="7" t="s">
        <v>21</v>
      </c>
      <c r="D215" s="45">
        <v>61.78</v>
      </c>
      <c r="E215" s="91"/>
      <c r="F215" s="92"/>
      <c r="G215" s="92"/>
      <c r="H215" s="92"/>
      <c r="I215" s="92"/>
      <c r="J215" s="93"/>
    </row>
    <row r="216" spans="2:10" x14ac:dyDescent="0.25">
      <c r="B216" s="56"/>
      <c r="C216" s="57"/>
      <c r="D216" s="58"/>
      <c r="E216" s="67"/>
      <c r="F216" s="67"/>
      <c r="G216" s="67"/>
      <c r="H216" s="67"/>
      <c r="I216" s="67"/>
      <c r="J216" s="67"/>
    </row>
    <row r="217" spans="2:10" x14ac:dyDescent="0.25">
      <c r="B217" s="80" t="s">
        <v>61</v>
      </c>
      <c r="C217" s="7">
        <v>2016</v>
      </c>
      <c r="D217" s="7">
        <v>98.37</v>
      </c>
      <c r="E217" s="10">
        <v>55</v>
      </c>
      <c r="F217" s="9">
        <v>100000</v>
      </c>
      <c r="G217" s="8" t="s">
        <v>20</v>
      </c>
      <c r="H217" s="13">
        <v>96.5</v>
      </c>
      <c r="I217" s="14">
        <v>1</v>
      </c>
      <c r="J217" s="11">
        <f>((D217-(E217/I217))*F217*H217*I217)/1000000</f>
        <v>418.52050000000003</v>
      </c>
    </row>
    <row r="218" spans="2:10" x14ac:dyDescent="0.25">
      <c r="B218" s="80"/>
      <c r="C218" s="7">
        <v>2017</v>
      </c>
      <c r="D218" s="7">
        <v>98.13</v>
      </c>
      <c r="E218" s="10">
        <v>55</v>
      </c>
      <c r="F218" s="9">
        <v>100000</v>
      </c>
      <c r="G218" s="8" t="s">
        <v>20</v>
      </c>
      <c r="H218" s="13">
        <v>96.5</v>
      </c>
      <c r="I218" s="14">
        <v>1</v>
      </c>
      <c r="J218" s="11">
        <f t="shared" ref="J218:J229" si="17">((D218-(E218/I218))*F218*H218*I218)/1000000</f>
        <v>416.2045</v>
      </c>
    </row>
    <row r="219" spans="2:10" x14ac:dyDescent="0.25">
      <c r="B219" s="80"/>
      <c r="C219" s="7">
        <v>2018</v>
      </c>
      <c r="D219" s="7">
        <v>97.66</v>
      </c>
      <c r="E219" s="10">
        <v>55</v>
      </c>
      <c r="F219" s="9">
        <v>100000</v>
      </c>
      <c r="G219" s="8" t="s">
        <v>20</v>
      </c>
      <c r="H219" s="13">
        <v>96.5</v>
      </c>
      <c r="I219" s="14">
        <v>1</v>
      </c>
      <c r="J219" s="11">
        <f t="shared" si="17"/>
        <v>411.66899999999998</v>
      </c>
    </row>
    <row r="220" spans="2:10" x14ac:dyDescent="0.25">
      <c r="B220" s="80"/>
      <c r="C220" s="7">
        <v>2019</v>
      </c>
      <c r="D220" s="45">
        <v>96.59</v>
      </c>
      <c r="E220" s="10">
        <v>55</v>
      </c>
      <c r="F220" s="9">
        <v>100000</v>
      </c>
      <c r="G220" s="8" t="s">
        <v>20</v>
      </c>
      <c r="H220" s="13">
        <v>96.5</v>
      </c>
      <c r="I220" s="14">
        <v>1</v>
      </c>
      <c r="J220" s="11">
        <f t="shared" si="17"/>
        <v>401.34350000000006</v>
      </c>
    </row>
    <row r="221" spans="2:10" x14ac:dyDescent="0.25">
      <c r="B221" s="80"/>
      <c r="C221" s="7">
        <v>2020</v>
      </c>
      <c r="D221" s="45">
        <v>95.61</v>
      </c>
      <c r="E221" s="10">
        <v>55</v>
      </c>
      <c r="F221" s="9">
        <v>100000</v>
      </c>
      <c r="G221" s="8" t="s">
        <v>20</v>
      </c>
      <c r="H221" s="13">
        <v>96.5</v>
      </c>
      <c r="I221" s="14">
        <v>1</v>
      </c>
      <c r="J221" s="11">
        <f t="shared" si="17"/>
        <v>391.88650000000001</v>
      </c>
    </row>
    <row r="222" spans="2:10" x14ac:dyDescent="0.25">
      <c r="B222" s="80"/>
      <c r="C222" s="7">
        <v>2021</v>
      </c>
      <c r="D222" s="45">
        <v>94.63</v>
      </c>
      <c r="E222" s="10">
        <v>55</v>
      </c>
      <c r="F222" s="9">
        <v>100000</v>
      </c>
      <c r="G222" s="8" t="s">
        <v>20</v>
      </c>
      <c r="H222" s="13">
        <v>96.5</v>
      </c>
      <c r="I222" s="14">
        <v>1</v>
      </c>
      <c r="J222" s="11">
        <f t="shared" si="17"/>
        <v>382.42949999999996</v>
      </c>
    </row>
    <row r="223" spans="2:10" x14ac:dyDescent="0.25">
      <c r="B223" s="80"/>
      <c r="C223" s="7">
        <v>2022</v>
      </c>
      <c r="D223" s="45">
        <v>93.15</v>
      </c>
      <c r="E223" s="10">
        <v>55</v>
      </c>
      <c r="F223" s="9">
        <v>100000</v>
      </c>
      <c r="G223" s="8" t="s">
        <v>20</v>
      </c>
      <c r="H223" s="13">
        <v>96.5</v>
      </c>
      <c r="I223" s="14">
        <v>1</v>
      </c>
      <c r="J223" s="11">
        <f t="shared" si="17"/>
        <v>368.14750000000004</v>
      </c>
    </row>
    <row r="224" spans="2:10" x14ac:dyDescent="0.25">
      <c r="B224" s="80"/>
      <c r="C224" s="7">
        <v>2023</v>
      </c>
      <c r="D224" s="45">
        <v>91.68</v>
      </c>
      <c r="E224" s="10">
        <v>55</v>
      </c>
      <c r="F224" s="9">
        <v>100000</v>
      </c>
      <c r="G224" s="8" t="s">
        <v>20</v>
      </c>
      <c r="H224" s="13">
        <v>96.5</v>
      </c>
      <c r="I224" s="14">
        <v>1</v>
      </c>
      <c r="J224" s="11">
        <f t="shared" si="17"/>
        <v>353.96200000000005</v>
      </c>
    </row>
    <row r="225" spans="2:10" x14ac:dyDescent="0.25">
      <c r="B225" s="80"/>
      <c r="C225" s="7">
        <v>2024</v>
      </c>
      <c r="D225" s="45">
        <v>90.21</v>
      </c>
      <c r="E225" s="10">
        <v>55</v>
      </c>
      <c r="F225" s="9">
        <v>100000</v>
      </c>
      <c r="G225" s="8" t="s">
        <v>20</v>
      </c>
      <c r="H225" s="13">
        <v>96.5</v>
      </c>
      <c r="I225" s="14">
        <v>1</v>
      </c>
      <c r="J225" s="11">
        <f t="shared" si="17"/>
        <v>339.77649999999994</v>
      </c>
    </row>
    <row r="226" spans="2:10" x14ac:dyDescent="0.25">
      <c r="B226" s="80"/>
      <c r="C226" s="7">
        <v>2025</v>
      </c>
      <c r="D226" s="45">
        <v>88.25</v>
      </c>
      <c r="E226" s="10">
        <v>55</v>
      </c>
      <c r="F226" s="9">
        <v>100000</v>
      </c>
      <c r="G226" s="8" t="s">
        <v>20</v>
      </c>
      <c r="H226" s="13">
        <v>96.5</v>
      </c>
      <c r="I226" s="14">
        <v>1</v>
      </c>
      <c r="J226" s="11">
        <f t="shared" si="17"/>
        <v>320.86250000000001</v>
      </c>
    </row>
    <row r="227" spans="2:10" x14ac:dyDescent="0.25">
      <c r="B227" s="80"/>
      <c r="C227" s="7">
        <v>2026</v>
      </c>
      <c r="D227" s="60">
        <v>86.29</v>
      </c>
      <c r="E227" s="10">
        <v>55</v>
      </c>
      <c r="F227" s="9">
        <v>100000</v>
      </c>
      <c r="G227" s="8" t="s">
        <v>20</v>
      </c>
      <c r="H227" s="13">
        <v>96.5</v>
      </c>
      <c r="I227" s="14">
        <v>1</v>
      </c>
      <c r="J227" s="11">
        <f t="shared" si="17"/>
        <v>301.94850000000008</v>
      </c>
    </row>
    <row r="228" spans="2:10" x14ac:dyDescent="0.25">
      <c r="B228" s="80"/>
      <c r="C228" s="7">
        <v>2027</v>
      </c>
      <c r="D228" s="45">
        <v>84.33</v>
      </c>
      <c r="E228" s="10">
        <v>55</v>
      </c>
      <c r="F228" s="9">
        <v>100000</v>
      </c>
      <c r="G228" s="8" t="s">
        <v>20</v>
      </c>
      <c r="H228" s="13">
        <v>96.5</v>
      </c>
      <c r="I228" s="14">
        <v>1</v>
      </c>
      <c r="J228" s="11">
        <f t="shared" si="17"/>
        <v>283.03449999999998</v>
      </c>
    </row>
    <row r="229" spans="2:10" x14ac:dyDescent="0.25">
      <c r="B229" s="80"/>
      <c r="C229" s="7">
        <v>2028</v>
      </c>
      <c r="D229" s="45">
        <v>82.37</v>
      </c>
      <c r="E229" s="10">
        <v>55</v>
      </c>
      <c r="F229" s="9">
        <v>100000</v>
      </c>
      <c r="G229" s="8" t="s">
        <v>20</v>
      </c>
      <c r="H229" s="13">
        <v>96.5</v>
      </c>
      <c r="I229" s="14">
        <v>1</v>
      </c>
      <c r="J229" s="11">
        <f t="shared" si="17"/>
        <v>264.12050000000005</v>
      </c>
    </row>
    <row r="230" spans="2:10" x14ac:dyDescent="0.25">
      <c r="B230" s="80"/>
      <c r="C230" s="7">
        <v>2029</v>
      </c>
      <c r="D230" s="45">
        <v>80.41</v>
      </c>
      <c r="E230" s="10">
        <v>55</v>
      </c>
      <c r="F230" s="9">
        <v>100000</v>
      </c>
      <c r="G230" s="8" t="s">
        <v>20</v>
      </c>
      <c r="H230" s="13">
        <v>96.5</v>
      </c>
      <c r="I230" s="14">
        <v>1</v>
      </c>
      <c r="J230" s="11">
        <f t="shared" ref="J230:J236" si="18">((D230-(E230/I230))*F230*H230*I230)/1000000</f>
        <v>245.20649999999995</v>
      </c>
    </row>
    <row r="231" spans="2:10" x14ac:dyDescent="0.25">
      <c r="B231" s="80"/>
      <c r="C231" s="7">
        <v>2030</v>
      </c>
      <c r="D231" s="45">
        <v>78.45</v>
      </c>
      <c r="E231" s="10">
        <v>55</v>
      </c>
      <c r="F231" s="9">
        <v>100000</v>
      </c>
      <c r="G231" s="8" t="s">
        <v>20</v>
      </c>
      <c r="H231" s="13">
        <v>96.5</v>
      </c>
      <c r="I231" s="14">
        <v>1</v>
      </c>
      <c r="J231" s="11">
        <f t="shared" si="18"/>
        <v>226.29250000000005</v>
      </c>
    </row>
    <row r="232" spans="2:10" x14ac:dyDescent="0.25">
      <c r="B232" s="80"/>
      <c r="C232" s="7">
        <v>2031</v>
      </c>
      <c r="D232" s="45">
        <v>75.11</v>
      </c>
      <c r="E232" s="10">
        <v>55</v>
      </c>
      <c r="F232" s="9">
        <v>100000</v>
      </c>
      <c r="G232" s="8" t="s">
        <v>20</v>
      </c>
      <c r="H232" s="13">
        <v>96.5</v>
      </c>
      <c r="I232" s="14">
        <v>1</v>
      </c>
      <c r="J232" s="11">
        <f t="shared" si="18"/>
        <v>194.0615</v>
      </c>
    </row>
    <row r="233" spans="2:10" x14ac:dyDescent="0.25">
      <c r="B233" s="80"/>
      <c r="C233" s="7">
        <v>2032</v>
      </c>
      <c r="D233" s="45">
        <v>71.78</v>
      </c>
      <c r="E233" s="10">
        <v>55</v>
      </c>
      <c r="F233" s="9">
        <v>100000</v>
      </c>
      <c r="G233" s="8" t="s">
        <v>20</v>
      </c>
      <c r="H233" s="13">
        <v>96.5</v>
      </c>
      <c r="I233" s="14">
        <v>1</v>
      </c>
      <c r="J233" s="11">
        <f t="shared" si="18"/>
        <v>161.92699999999999</v>
      </c>
    </row>
    <row r="234" spans="2:10" x14ac:dyDescent="0.25">
      <c r="B234" s="80"/>
      <c r="C234" s="7">
        <v>2033</v>
      </c>
      <c r="D234" s="45">
        <v>68.45</v>
      </c>
      <c r="E234" s="10">
        <v>55</v>
      </c>
      <c r="F234" s="9">
        <v>100000</v>
      </c>
      <c r="G234" s="8" t="s">
        <v>20</v>
      </c>
      <c r="H234" s="13">
        <v>96.5</v>
      </c>
      <c r="I234" s="14">
        <v>1</v>
      </c>
      <c r="J234" s="11">
        <f t="shared" si="18"/>
        <v>129.79250000000002</v>
      </c>
    </row>
    <row r="235" spans="2:10" x14ac:dyDescent="0.25">
      <c r="B235" s="80"/>
      <c r="C235" s="7">
        <v>2034</v>
      </c>
      <c r="D235" s="45">
        <v>65.11</v>
      </c>
      <c r="E235" s="10">
        <v>55</v>
      </c>
      <c r="F235" s="9">
        <v>100000</v>
      </c>
      <c r="G235" s="8" t="s">
        <v>20</v>
      </c>
      <c r="H235" s="13">
        <v>96.5</v>
      </c>
      <c r="I235" s="14">
        <v>1</v>
      </c>
      <c r="J235" s="11">
        <f t="shared" si="18"/>
        <v>97.561499999999995</v>
      </c>
    </row>
    <row r="236" spans="2:10" x14ac:dyDescent="0.25">
      <c r="B236" s="80"/>
      <c r="C236" s="7" t="s">
        <v>21</v>
      </c>
      <c r="D236" s="45">
        <v>61.78</v>
      </c>
      <c r="E236" s="10">
        <v>55</v>
      </c>
      <c r="F236" s="9">
        <v>100000</v>
      </c>
      <c r="G236" s="8" t="s">
        <v>20</v>
      </c>
      <c r="H236" s="13">
        <v>96.5</v>
      </c>
      <c r="I236" s="14">
        <v>1</v>
      </c>
      <c r="J236" s="11">
        <f t="shared" si="18"/>
        <v>65.427000000000021</v>
      </c>
    </row>
    <row r="237" spans="2:10" ht="14.4" x14ac:dyDescent="0.3">
      <c r="B237"/>
      <c r="C237"/>
      <c r="D237"/>
      <c r="E237"/>
      <c r="F237"/>
      <c r="G237"/>
      <c r="H237"/>
      <c r="I237"/>
      <c r="J237"/>
    </row>
    <row r="238" spans="2:10" ht="12.75" customHeight="1" x14ac:dyDescent="0.25">
      <c r="B238" s="80" t="s">
        <v>62</v>
      </c>
      <c r="C238" s="7">
        <v>2016</v>
      </c>
      <c r="D238" s="49"/>
      <c r="E238" s="49"/>
      <c r="F238" s="50"/>
      <c r="G238" s="51"/>
      <c r="H238" s="52"/>
      <c r="I238" s="53"/>
      <c r="J238" s="54"/>
    </row>
    <row r="239" spans="2:10" x14ac:dyDescent="0.25">
      <c r="B239" s="80"/>
      <c r="C239" s="7">
        <v>2017</v>
      </c>
      <c r="D239" s="49"/>
      <c r="E239" s="49"/>
      <c r="F239" s="50"/>
      <c r="G239" s="51"/>
      <c r="H239" s="52"/>
      <c r="I239" s="53"/>
      <c r="J239" s="54"/>
    </row>
    <row r="240" spans="2:10" x14ac:dyDescent="0.25">
      <c r="B240" s="80"/>
      <c r="C240" s="7">
        <v>2018</v>
      </c>
      <c r="D240" s="55"/>
      <c r="E240" s="49"/>
      <c r="F240" s="50"/>
      <c r="G240" s="51"/>
      <c r="H240" s="52"/>
      <c r="I240" s="53"/>
      <c r="J240" s="54"/>
    </row>
    <row r="241" spans="2:10" x14ac:dyDescent="0.25">
      <c r="B241" s="80"/>
      <c r="C241" s="7">
        <v>2019</v>
      </c>
      <c r="D241" s="48">
        <v>90.8</v>
      </c>
      <c r="E241" s="10">
        <v>45</v>
      </c>
      <c r="F241" s="9">
        <v>100000</v>
      </c>
      <c r="G241" s="8" t="s">
        <v>20</v>
      </c>
      <c r="H241" s="13">
        <v>126.37</v>
      </c>
      <c r="I241" s="14">
        <v>1</v>
      </c>
      <c r="J241" s="11">
        <f t="shared" ref="J241:J247" si="19">((D241-(E241/I241))*F241*H241*I241)/1000000</f>
        <v>578.77459999999996</v>
      </c>
    </row>
    <row r="242" spans="2:10" x14ac:dyDescent="0.25">
      <c r="B242" s="80"/>
      <c r="C242" s="7">
        <v>2020</v>
      </c>
      <c r="D242" s="48">
        <v>90.8</v>
      </c>
      <c r="E242" s="10">
        <v>45</v>
      </c>
      <c r="F242" s="9">
        <v>100000</v>
      </c>
      <c r="G242" s="8" t="s">
        <v>20</v>
      </c>
      <c r="H242" s="13">
        <v>126.37</v>
      </c>
      <c r="I242" s="14">
        <v>1</v>
      </c>
      <c r="J242" s="11">
        <f t="shared" si="19"/>
        <v>578.77459999999996</v>
      </c>
    </row>
    <row r="243" spans="2:10" x14ac:dyDescent="0.25">
      <c r="B243" s="80"/>
      <c r="C243" s="7">
        <v>2021</v>
      </c>
      <c r="D243" s="48">
        <v>90.8</v>
      </c>
      <c r="E243" s="10">
        <v>45</v>
      </c>
      <c r="F243" s="9">
        <v>100000</v>
      </c>
      <c r="G243" s="8" t="s">
        <v>20</v>
      </c>
      <c r="H243" s="13">
        <v>126.37</v>
      </c>
      <c r="I243" s="14">
        <v>1</v>
      </c>
      <c r="J243" s="11">
        <f t="shared" si="19"/>
        <v>578.77459999999996</v>
      </c>
    </row>
    <row r="244" spans="2:10" x14ac:dyDescent="0.25">
      <c r="B244" s="80"/>
      <c r="C244" s="7">
        <v>2022</v>
      </c>
      <c r="D244" s="48">
        <v>90.8</v>
      </c>
      <c r="E244" s="10">
        <v>45</v>
      </c>
      <c r="F244" s="9">
        <v>100000</v>
      </c>
      <c r="G244" s="8" t="s">
        <v>20</v>
      </c>
      <c r="H244" s="13">
        <v>126.37</v>
      </c>
      <c r="I244" s="14">
        <v>1</v>
      </c>
      <c r="J244" s="11">
        <f t="shared" si="19"/>
        <v>578.77459999999996</v>
      </c>
    </row>
    <row r="245" spans="2:10" x14ac:dyDescent="0.25">
      <c r="B245" s="80"/>
      <c r="C245" s="7">
        <v>2023</v>
      </c>
      <c r="D245" s="48">
        <v>90.8</v>
      </c>
      <c r="E245" s="10">
        <v>45</v>
      </c>
      <c r="F245" s="9">
        <v>100000</v>
      </c>
      <c r="G245" s="8" t="s">
        <v>20</v>
      </c>
      <c r="H245" s="13">
        <v>126.37</v>
      </c>
      <c r="I245" s="14">
        <v>1</v>
      </c>
      <c r="J245" s="11">
        <f t="shared" si="19"/>
        <v>578.77459999999996</v>
      </c>
    </row>
    <row r="246" spans="2:10" x14ac:dyDescent="0.25">
      <c r="B246" s="80"/>
      <c r="C246" s="7">
        <v>2024</v>
      </c>
      <c r="D246" s="48">
        <v>90.8</v>
      </c>
      <c r="E246" s="10">
        <v>45</v>
      </c>
      <c r="F246" s="9">
        <v>100000</v>
      </c>
      <c r="G246" s="8" t="s">
        <v>20</v>
      </c>
      <c r="H246" s="13">
        <v>126.37</v>
      </c>
      <c r="I246" s="14">
        <v>1</v>
      </c>
      <c r="J246" s="11">
        <f t="shared" si="19"/>
        <v>578.77459999999996</v>
      </c>
    </row>
    <row r="247" spans="2:10" x14ac:dyDescent="0.25">
      <c r="B247" s="80"/>
      <c r="C247" s="7">
        <v>2025</v>
      </c>
      <c r="D247" s="45">
        <v>88.87</v>
      </c>
      <c r="E247" s="10">
        <v>45</v>
      </c>
      <c r="F247" s="9">
        <v>100000</v>
      </c>
      <c r="G247" s="8" t="s">
        <v>20</v>
      </c>
      <c r="H247" s="13">
        <v>126.37</v>
      </c>
      <c r="I247" s="14">
        <v>1</v>
      </c>
      <c r="J247" s="11">
        <f t="shared" si="19"/>
        <v>554.38518999999997</v>
      </c>
    </row>
    <row r="248" spans="2:10" x14ac:dyDescent="0.25">
      <c r="B248" s="80"/>
      <c r="C248" s="7">
        <v>2026</v>
      </c>
      <c r="D248" s="45">
        <v>86.89</v>
      </c>
      <c r="E248" s="10">
        <v>45</v>
      </c>
      <c r="F248" s="9">
        <v>100000</v>
      </c>
      <c r="G248" s="8" t="s">
        <v>20</v>
      </c>
      <c r="H248" s="13">
        <v>126.37</v>
      </c>
      <c r="I248" s="14">
        <v>1</v>
      </c>
      <c r="J248" s="11">
        <f t="shared" ref="J248:J257" si="20">((D248-(E248/I248))*F248*H248*I248)/1000000</f>
        <v>529.36392999999998</v>
      </c>
    </row>
    <row r="249" spans="2:10" x14ac:dyDescent="0.25">
      <c r="B249" s="80"/>
      <c r="C249" s="7">
        <v>2027</v>
      </c>
      <c r="D249" s="45">
        <v>84.92</v>
      </c>
      <c r="E249" s="10">
        <v>45</v>
      </c>
      <c r="F249" s="9">
        <v>100000</v>
      </c>
      <c r="G249" s="8" t="s">
        <v>20</v>
      </c>
      <c r="H249" s="13">
        <v>126.37</v>
      </c>
      <c r="I249" s="14">
        <v>1</v>
      </c>
      <c r="J249" s="11">
        <f t="shared" si="20"/>
        <v>504.46904000000001</v>
      </c>
    </row>
    <row r="250" spans="2:10" x14ac:dyDescent="0.25">
      <c r="B250" s="80"/>
      <c r="C250" s="7">
        <v>2028</v>
      </c>
      <c r="D250" s="45">
        <v>82.94</v>
      </c>
      <c r="E250" s="10">
        <v>45</v>
      </c>
      <c r="F250" s="9">
        <v>100000</v>
      </c>
      <c r="G250" s="8" t="s">
        <v>20</v>
      </c>
      <c r="H250" s="13">
        <v>126.37</v>
      </c>
      <c r="I250" s="14">
        <v>1</v>
      </c>
      <c r="J250" s="11">
        <f t="shared" si="20"/>
        <v>479.44778000000002</v>
      </c>
    </row>
    <row r="251" spans="2:10" x14ac:dyDescent="0.25">
      <c r="B251" s="80"/>
      <c r="C251" s="7">
        <v>2029</v>
      </c>
      <c r="D251" s="45">
        <v>80.97</v>
      </c>
      <c r="E251" s="10">
        <v>45</v>
      </c>
      <c r="F251" s="9">
        <v>100000</v>
      </c>
      <c r="G251" s="8" t="s">
        <v>20</v>
      </c>
      <c r="H251" s="13">
        <v>126.37</v>
      </c>
      <c r="I251" s="14">
        <v>1</v>
      </c>
      <c r="J251" s="11">
        <f t="shared" si="20"/>
        <v>454.55288999999999</v>
      </c>
    </row>
    <row r="252" spans="2:10" x14ac:dyDescent="0.25">
      <c r="B252" s="80"/>
      <c r="C252" s="7">
        <v>2030</v>
      </c>
      <c r="D252" s="45">
        <v>78.989999999999995</v>
      </c>
      <c r="E252" s="10">
        <v>45</v>
      </c>
      <c r="F252" s="9">
        <v>100000</v>
      </c>
      <c r="G252" s="8" t="s">
        <v>20</v>
      </c>
      <c r="H252" s="13">
        <v>126.37</v>
      </c>
      <c r="I252" s="14">
        <v>1</v>
      </c>
      <c r="J252" s="11">
        <f t="shared" si="20"/>
        <v>429.53162999999995</v>
      </c>
    </row>
    <row r="253" spans="2:10" x14ac:dyDescent="0.25">
      <c r="B253" s="80"/>
      <c r="C253" s="7">
        <v>2031</v>
      </c>
      <c r="D253" s="45">
        <v>75.63</v>
      </c>
      <c r="E253" s="10">
        <v>45</v>
      </c>
      <c r="F253" s="9">
        <v>100000</v>
      </c>
      <c r="G253" s="8" t="s">
        <v>20</v>
      </c>
      <c r="H253" s="13">
        <v>126.37</v>
      </c>
      <c r="I253" s="14">
        <v>1</v>
      </c>
      <c r="J253" s="11">
        <f t="shared" si="20"/>
        <v>387.07130999999993</v>
      </c>
    </row>
    <row r="254" spans="2:10" x14ac:dyDescent="0.25">
      <c r="B254" s="80"/>
      <c r="C254" s="7">
        <v>2032</v>
      </c>
      <c r="D254" s="45">
        <v>72.28</v>
      </c>
      <c r="E254" s="10">
        <v>45</v>
      </c>
      <c r="F254" s="9">
        <v>100000</v>
      </c>
      <c r="G254" s="8" t="s">
        <v>20</v>
      </c>
      <c r="H254" s="13">
        <v>126.37</v>
      </c>
      <c r="I254" s="14">
        <v>1</v>
      </c>
      <c r="J254" s="11">
        <f t="shared" si="20"/>
        <v>344.73736000000002</v>
      </c>
    </row>
    <row r="255" spans="2:10" x14ac:dyDescent="0.25">
      <c r="B255" s="80"/>
      <c r="C255" s="7">
        <v>2033</v>
      </c>
      <c r="D255" s="45">
        <v>68.92</v>
      </c>
      <c r="E255" s="10">
        <v>45</v>
      </c>
      <c r="F255" s="9">
        <v>100000</v>
      </c>
      <c r="G255" s="8" t="s">
        <v>20</v>
      </c>
      <c r="H255" s="13">
        <v>126.37</v>
      </c>
      <c r="I255" s="14">
        <v>1</v>
      </c>
      <c r="J255" s="11">
        <f t="shared" si="20"/>
        <v>302.27704</v>
      </c>
    </row>
    <row r="256" spans="2:10" x14ac:dyDescent="0.25">
      <c r="B256" s="80"/>
      <c r="C256" s="7">
        <v>2034</v>
      </c>
      <c r="D256" s="45">
        <v>65.56</v>
      </c>
      <c r="E256" s="10">
        <v>45</v>
      </c>
      <c r="F256" s="9">
        <v>100000</v>
      </c>
      <c r="G256" s="8" t="s">
        <v>20</v>
      </c>
      <c r="H256" s="13">
        <v>126.37</v>
      </c>
      <c r="I256" s="14">
        <v>1</v>
      </c>
      <c r="J256" s="11">
        <f t="shared" si="20"/>
        <v>259.81672000000003</v>
      </c>
    </row>
    <row r="257" spans="2:10" x14ac:dyDescent="0.25">
      <c r="B257" s="80"/>
      <c r="C257" s="7" t="s">
        <v>21</v>
      </c>
      <c r="D257" s="45">
        <v>62.21</v>
      </c>
      <c r="E257" s="10">
        <v>45</v>
      </c>
      <c r="F257" s="9">
        <v>100000</v>
      </c>
      <c r="G257" s="8" t="s">
        <v>20</v>
      </c>
      <c r="H257" s="13">
        <v>126.37</v>
      </c>
      <c r="I257" s="14">
        <v>1</v>
      </c>
      <c r="J257" s="11">
        <f t="shared" si="20"/>
        <v>217.48276999999999</v>
      </c>
    </row>
    <row r="258" spans="2:10" customFormat="1" ht="14.4" x14ac:dyDescent="0.3"/>
    <row r="259" spans="2:10" x14ac:dyDescent="0.25">
      <c r="B259" s="80" t="s">
        <v>63</v>
      </c>
      <c r="C259" s="7">
        <v>2016</v>
      </c>
      <c r="D259" s="7">
        <v>98.37</v>
      </c>
      <c r="E259" s="10">
        <v>120.68</v>
      </c>
      <c r="F259" s="9">
        <v>10000</v>
      </c>
      <c r="G259" s="8" t="s">
        <v>64</v>
      </c>
      <c r="H259" s="13">
        <v>120</v>
      </c>
      <c r="I259" s="14">
        <v>2.5</v>
      </c>
      <c r="J259" s="11">
        <f>((D259-(E259/I259))*F259*H259*I259)/1000000</f>
        <v>150.29400000000001</v>
      </c>
    </row>
    <row r="260" spans="2:10" x14ac:dyDescent="0.25">
      <c r="B260" s="80"/>
      <c r="C260" s="7">
        <v>2017</v>
      </c>
      <c r="D260" s="7">
        <v>98.13</v>
      </c>
      <c r="E260" s="10">
        <v>120.68</v>
      </c>
      <c r="F260" s="9">
        <v>10000</v>
      </c>
      <c r="G260" s="8" t="s">
        <v>64</v>
      </c>
      <c r="H260" s="13">
        <v>120</v>
      </c>
      <c r="I260" s="14">
        <v>2.5</v>
      </c>
      <c r="J260" s="11">
        <f t="shared" ref="J260:J268" si="21">((D260-(E260/I260))*F260*H260*I260)/1000000</f>
        <v>149.57399999999998</v>
      </c>
    </row>
    <row r="261" spans="2:10" x14ac:dyDescent="0.25">
      <c r="B261" s="80"/>
      <c r="C261" s="7">
        <v>2018</v>
      </c>
      <c r="D261" s="7">
        <v>97.66</v>
      </c>
      <c r="E261" s="10">
        <v>120.68</v>
      </c>
      <c r="F261" s="9">
        <v>10000</v>
      </c>
      <c r="G261" s="8" t="s">
        <v>64</v>
      </c>
      <c r="H261" s="13">
        <v>120</v>
      </c>
      <c r="I261" s="14">
        <v>2.5</v>
      </c>
      <c r="J261" s="11">
        <f t="shared" si="21"/>
        <v>148.16399999999996</v>
      </c>
    </row>
    <row r="262" spans="2:10" x14ac:dyDescent="0.25">
      <c r="B262" s="80"/>
      <c r="C262" s="7">
        <v>2019</v>
      </c>
      <c r="D262" s="45">
        <v>96.59</v>
      </c>
      <c r="E262" s="10">
        <v>120.68</v>
      </c>
      <c r="F262" s="9">
        <v>10000</v>
      </c>
      <c r="G262" s="8" t="s">
        <v>64</v>
      </c>
      <c r="H262" s="13">
        <v>120</v>
      </c>
      <c r="I262" s="14">
        <v>2.5</v>
      </c>
      <c r="J262" s="11">
        <f t="shared" si="21"/>
        <v>144.95400000000001</v>
      </c>
    </row>
    <row r="263" spans="2:10" x14ac:dyDescent="0.25">
      <c r="B263" s="80"/>
      <c r="C263" s="7">
        <v>2020</v>
      </c>
      <c r="D263" s="45">
        <v>95.61</v>
      </c>
      <c r="E263" s="10">
        <v>120.68</v>
      </c>
      <c r="F263" s="9">
        <v>10000</v>
      </c>
      <c r="G263" s="8" t="s">
        <v>64</v>
      </c>
      <c r="H263" s="13">
        <v>120</v>
      </c>
      <c r="I263" s="14">
        <v>2.5</v>
      </c>
      <c r="J263" s="11">
        <f t="shared" si="21"/>
        <v>142.01399999999998</v>
      </c>
    </row>
    <row r="264" spans="2:10" x14ac:dyDescent="0.25">
      <c r="B264" s="80"/>
      <c r="C264" s="7">
        <v>2021</v>
      </c>
      <c r="D264" s="45">
        <v>94.63</v>
      </c>
      <c r="E264" s="10">
        <v>120.68</v>
      </c>
      <c r="F264" s="9">
        <v>10000</v>
      </c>
      <c r="G264" s="8" t="s">
        <v>64</v>
      </c>
      <c r="H264" s="13">
        <v>120</v>
      </c>
      <c r="I264" s="14">
        <v>2.5</v>
      </c>
      <c r="J264" s="11">
        <f t="shared" si="21"/>
        <v>139.07399999999998</v>
      </c>
    </row>
    <row r="265" spans="2:10" x14ac:dyDescent="0.25">
      <c r="B265" s="80"/>
      <c r="C265" s="7">
        <v>2022</v>
      </c>
      <c r="D265" s="45">
        <v>93.15</v>
      </c>
      <c r="E265" s="10">
        <v>120.68</v>
      </c>
      <c r="F265" s="9">
        <v>10000</v>
      </c>
      <c r="G265" s="8" t="s">
        <v>64</v>
      </c>
      <c r="H265" s="13">
        <v>120</v>
      </c>
      <c r="I265" s="14">
        <v>2.5</v>
      </c>
      <c r="J265" s="11">
        <f t="shared" si="21"/>
        <v>134.63399999999999</v>
      </c>
    </row>
    <row r="266" spans="2:10" x14ac:dyDescent="0.25">
      <c r="B266" s="80"/>
      <c r="C266" s="7">
        <v>2023</v>
      </c>
      <c r="D266" s="45">
        <v>91.68</v>
      </c>
      <c r="E266" s="10">
        <v>120.68</v>
      </c>
      <c r="F266" s="9">
        <v>10000</v>
      </c>
      <c r="G266" s="8" t="s">
        <v>64</v>
      </c>
      <c r="H266" s="13">
        <v>120</v>
      </c>
      <c r="I266" s="14">
        <v>2.5</v>
      </c>
      <c r="J266" s="11">
        <f t="shared" si="21"/>
        <v>130.22399999999999</v>
      </c>
    </row>
    <row r="267" spans="2:10" x14ac:dyDescent="0.25">
      <c r="B267" s="80"/>
      <c r="C267" s="7">
        <v>2024</v>
      </c>
      <c r="D267" s="45">
        <v>90.21</v>
      </c>
      <c r="E267" s="10">
        <v>120.68</v>
      </c>
      <c r="F267" s="9">
        <v>10000</v>
      </c>
      <c r="G267" s="8" t="s">
        <v>64</v>
      </c>
      <c r="H267" s="13">
        <v>120</v>
      </c>
      <c r="I267" s="14">
        <v>2.5</v>
      </c>
      <c r="J267" s="11">
        <f t="shared" si="21"/>
        <v>125.81399999999996</v>
      </c>
    </row>
    <row r="268" spans="2:10" x14ac:dyDescent="0.25">
      <c r="B268" s="80"/>
      <c r="C268" s="7">
        <v>2025</v>
      </c>
      <c r="D268" s="45">
        <v>88.25</v>
      </c>
      <c r="E268" s="10">
        <v>120.68</v>
      </c>
      <c r="F268" s="9">
        <v>10000</v>
      </c>
      <c r="G268" s="8" t="s">
        <v>64</v>
      </c>
      <c r="H268" s="13">
        <v>120</v>
      </c>
      <c r="I268" s="14">
        <v>2.5</v>
      </c>
      <c r="J268" s="11">
        <f t="shared" si="21"/>
        <v>119.93399999999998</v>
      </c>
    </row>
    <row r="269" spans="2:10" x14ac:dyDescent="0.25">
      <c r="B269" s="80"/>
      <c r="C269" s="7">
        <v>2026</v>
      </c>
      <c r="D269" s="60">
        <v>86.29</v>
      </c>
      <c r="E269" s="10">
        <v>120.68</v>
      </c>
      <c r="F269" s="9">
        <v>10000</v>
      </c>
      <c r="G269" s="8" t="s">
        <v>64</v>
      </c>
      <c r="H269" s="13">
        <v>120</v>
      </c>
      <c r="I269" s="14">
        <v>2.5</v>
      </c>
      <c r="J269" s="11">
        <f t="shared" ref="J269:J278" si="22">((D269-(E269/I269))*F269*H269*I269)/1000000</f>
        <v>114.054</v>
      </c>
    </row>
    <row r="270" spans="2:10" x14ac:dyDescent="0.25">
      <c r="B270" s="80"/>
      <c r="C270" s="7">
        <v>2027</v>
      </c>
      <c r="D270" s="45">
        <v>84.33</v>
      </c>
      <c r="E270" s="10">
        <v>120.68</v>
      </c>
      <c r="F270" s="9">
        <v>10000</v>
      </c>
      <c r="G270" s="8" t="s">
        <v>64</v>
      </c>
      <c r="H270" s="13">
        <v>120</v>
      </c>
      <c r="I270" s="14">
        <v>2.5</v>
      </c>
      <c r="J270" s="11">
        <f t="shared" si="22"/>
        <v>108.17399999999998</v>
      </c>
    </row>
    <row r="271" spans="2:10" x14ac:dyDescent="0.25">
      <c r="B271" s="80"/>
      <c r="C271" s="7">
        <v>2028</v>
      </c>
      <c r="D271" s="45">
        <v>82.37</v>
      </c>
      <c r="E271" s="10">
        <v>120.68</v>
      </c>
      <c r="F271" s="9">
        <v>10000</v>
      </c>
      <c r="G271" s="8" t="s">
        <v>64</v>
      </c>
      <c r="H271" s="13">
        <v>120</v>
      </c>
      <c r="I271" s="14">
        <v>2.5</v>
      </c>
      <c r="J271" s="11">
        <f t="shared" si="22"/>
        <v>102.294</v>
      </c>
    </row>
    <row r="272" spans="2:10" x14ac:dyDescent="0.25">
      <c r="B272" s="80"/>
      <c r="C272" s="7">
        <v>2029</v>
      </c>
      <c r="D272" s="45">
        <v>80.41</v>
      </c>
      <c r="E272" s="10">
        <v>120.68</v>
      </c>
      <c r="F272" s="9">
        <v>10000</v>
      </c>
      <c r="G272" s="8" t="s">
        <v>64</v>
      </c>
      <c r="H272" s="13">
        <v>120</v>
      </c>
      <c r="I272" s="14">
        <v>2.5</v>
      </c>
      <c r="J272" s="11">
        <f t="shared" si="22"/>
        <v>96.413999999999973</v>
      </c>
    </row>
    <row r="273" spans="2:10" x14ac:dyDescent="0.25">
      <c r="B273" s="80"/>
      <c r="C273" s="7">
        <v>2030</v>
      </c>
      <c r="D273" s="45">
        <v>78.45</v>
      </c>
      <c r="E273" s="10">
        <v>120.68</v>
      </c>
      <c r="F273" s="9">
        <v>10000</v>
      </c>
      <c r="G273" s="8" t="s">
        <v>64</v>
      </c>
      <c r="H273" s="13">
        <v>120</v>
      </c>
      <c r="I273" s="14">
        <v>2.5</v>
      </c>
      <c r="J273" s="11">
        <f t="shared" si="22"/>
        <v>90.534000000000006</v>
      </c>
    </row>
    <row r="274" spans="2:10" x14ac:dyDescent="0.25">
      <c r="B274" s="80"/>
      <c r="C274" s="7">
        <v>2031</v>
      </c>
      <c r="D274" s="45">
        <v>75.11</v>
      </c>
      <c r="E274" s="10">
        <v>120.68</v>
      </c>
      <c r="F274" s="9">
        <v>10000</v>
      </c>
      <c r="G274" s="8" t="s">
        <v>64</v>
      </c>
      <c r="H274" s="13">
        <v>120</v>
      </c>
      <c r="I274" s="14">
        <v>2.5</v>
      </c>
      <c r="J274" s="11">
        <f t="shared" si="22"/>
        <v>80.513999999999982</v>
      </c>
    </row>
    <row r="275" spans="2:10" x14ac:dyDescent="0.25">
      <c r="B275" s="80"/>
      <c r="C275" s="7">
        <v>2032</v>
      </c>
      <c r="D275" s="45">
        <v>71.78</v>
      </c>
      <c r="E275" s="10">
        <v>120.68</v>
      </c>
      <c r="F275" s="9">
        <v>10000</v>
      </c>
      <c r="G275" s="8" t="s">
        <v>64</v>
      </c>
      <c r="H275" s="13">
        <v>120</v>
      </c>
      <c r="I275" s="14">
        <v>2.5</v>
      </c>
      <c r="J275" s="11">
        <f t="shared" si="22"/>
        <v>70.523999999999987</v>
      </c>
    </row>
    <row r="276" spans="2:10" x14ac:dyDescent="0.25">
      <c r="B276" s="80"/>
      <c r="C276" s="7">
        <v>2033</v>
      </c>
      <c r="D276" s="45">
        <v>68.45</v>
      </c>
      <c r="E276" s="10">
        <v>120.68</v>
      </c>
      <c r="F276" s="9">
        <v>10000</v>
      </c>
      <c r="G276" s="8" t="s">
        <v>64</v>
      </c>
      <c r="H276" s="13">
        <v>120</v>
      </c>
      <c r="I276" s="14">
        <v>2.5</v>
      </c>
      <c r="J276" s="11">
        <f t="shared" si="22"/>
        <v>60.533999999999992</v>
      </c>
    </row>
    <row r="277" spans="2:10" x14ac:dyDescent="0.25">
      <c r="B277" s="80"/>
      <c r="C277" s="7">
        <v>2034</v>
      </c>
      <c r="D277" s="45">
        <v>65.11</v>
      </c>
      <c r="E277" s="10">
        <v>120.68</v>
      </c>
      <c r="F277" s="9">
        <v>10000</v>
      </c>
      <c r="G277" s="8" t="s">
        <v>64</v>
      </c>
      <c r="H277" s="13">
        <v>120</v>
      </c>
      <c r="I277" s="14">
        <v>2.5</v>
      </c>
      <c r="J277" s="11">
        <f t="shared" si="22"/>
        <v>50.513999999999982</v>
      </c>
    </row>
    <row r="278" spans="2:10" x14ac:dyDescent="0.25">
      <c r="B278" s="80"/>
      <c r="C278" s="7" t="s">
        <v>21</v>
      </c>
      <c r="D278" s="45">
        <v>61.78</v>
      </c>
      <c r="E278" s="10">
        <v>120.68</v>
      </c>
      <c r="F278" s="9">
        <v>10000</v>
      </c>
      <c r="G278" s="8" t="s">
        <v>64</v>
      </c>
      <c r="H278" s="13">
        <v>120</v>
      </c>
      <c r="I278" s="14">
        <v>2.5</v>
      </c>
      <c r="J278" s="11">
        <f t="shared" si="22"/>
        <v>40.523999999999987</v>
      </c>
    </row>
    <row r="279" spans="2:10" x14ac:dyDescent="0.25">
      <c r="B279" s="20"/>
      <c r="C279" s="20"/>
      <c r="D279" s="20"/>
      <c r="E279" s="20"/>
      <c r="F279" s="23"/>
      <c r="G279" s="23"/>
      <c r="H279" s="20"/>
      <c r="I279" s="20"/>
      <c r="J279" s="20"/>
    </row>
    <row r="280" spans="2:10" x14ac:dyDescent="0.25">
      <c r="B280" s="72" t="s">
        <v>65</v>
      </c>
      <c r="C280" s="73"/>
      <c r="D280" s="73"/>
      <c r="E280" s="73"/>
      <c r="F280" s="73"/>
      <c r="G280" s="73"/>
      <c r="H280" s="73"/>
      <c r="I280" s="73"/>
      <c r="J280" s="74"/>
    </row>
    <row r="281" spans="2:10" ht="14.4" x14ac:dyDescent="0.3">
      <c r="B281" s="75" t="s">
        <v>26</v>
      </c>
      <c r="C281" s="76"/>
      <c r="D281" s="76"/>
      <c r="E281" s="76"/>
      <c r="F281" s="76"/>
      <c r="G281" s="76"/>
      <c r="H281" s="76"/>
      <c r="I281" s="76"/>
      <c r="J281" s="77"/>
    </row>
    <row r="282" spans="2:10" x14ac:dyDescent="0.25">
      <c r="B282" s="19"/>
      <c r="C282" s="19"/>
      <c r="D282" s="19"/>
      <c r="E282" s="19"/>
      <c r="F282" s="19"/>
      <c r="G282" s="19"/>
      <c r="H282" s="19"/>
      <c r="I282" s="19"/>
      <c r="J282" s="19"/>
    </row>
    <row r="283" spans="2:10" x14ac:dyDescent="0.25">
      <c r="B283" s="30" t="s">
        <v>27</v>
      </c>
      <c r="C283" s="31"/>
      <c r="D283" s="31"/>
      <c r="E283" s="31"/>
      <c r="F283" s="31"/>
      <c r="G283" s="31"/>
      <c r="H283" s="31"/>
      <c r="I283" s="31"/>
      <c r="J283" s="32"/>
    </row>
    <row r="284" spans="2:10" x14ac:dyDescent="0.25">
      <c r="B284" s="33" t="s">
        <v>28</v>
      </c>
      <c r="C284" s="78" t="s">
        <v>66</v>
      </c>
      <c r="D284" s="78"/>
      <c r="E284" s="78"/>
      <c r="F284" s="78"/>
      <c r="G284" s="78"/>
      <c r="H284" s="78"/>
      <c r="I284" s="78"/>
      <c r="J284" s="79"/>
    </row>
    <row r="285" spans="2:10" x14ac:dyDescent="0.25">
      <c r="B285" s="33" t="s">
        <v>30</v>
      </c>
      <c r="C285" s="78" t="s">
        <v>67</v>
      </c>
      <c r="D285" s="78"/>
      <c r="E285" s="78"/>
      <c r="F285" s="78"/>
      <c r="G285" s="78"/>
      <c r="H285" s="78"/>
      <c r="I285" s="78"/>
      <c r="J285" s="79"/>
    </row>
    <row r="286" spans="2:10" x14ac:dyDescent="0.25">
      <c r="B286" s="33" t="s">
        <v>32</v>
      </c>
      <c r="C286" s="78" t="s">
        <v>33</v>
      </c>
      <c r="D286" s="78"/>
      <c r="E286" s="78"/>
      <c r="F286" s="78"/>
      <c r="G286" s="78"/>
      <c r="H286" s="78"/>
      <c r="I286" s="78"/>
      <c r="J286" s="79"/>
    </row>
    <row r="287" spans="2:10" x14ac:dyDescent="0.25">
      <c r="B287" s="34" t="s">
        <v>34</v>
      </c>
      <c r="C287" s="98" t="s">
        <v>68</v>
      </c>
      <c r="D287" s="98"/>
      <c r="E287" s="98"/>
      <c r="F287" s="98"/>
      <c r="G287" s="98"/>
      <c r="H287" s="98"/>
      <c r="I287" s="98"/>
      <c r="J287" s="99"/>
    </row>
    <row r="288" spans="2:10" x14ac:dyDescent="0.25">
      <c r="B288" s="35" t="s">
        <v>36</v>
      </c>
      <c r="C288" s="83" t="s">
        <v>69</v>
      </c>
      <c r="D288" s="83"/>
      <c r="E288" s="83"/>
      <c r="F288" s="83"/>
      <c r="G288" s="83"/>
      <c r="H288" s="83"/>
      <c r="I288" s="83"/>
      <c r="J288" s="84"/>
    </row>
    <row r="289" spans="2:10" x14ac:dyDescent="0.25">
      <c r="B289" s="33" t="s">
        <v>38</v>
      </c>
      <c r="C289" s="78" t="s">
        <v>39</v>
      </c>
      <c r="D289" s="78"/>
      <c r="E289" s="78"/>
      <c r="F289" s="78"/>
      <c r="G289" s="78"/>
      <c r="H289" s="78"/>
      <c r="I289" s="78"/>
      <c r="J289" s="79"/>
    </row>
    <row r="290" spans="2:10" x14ac:dyDescent="0.25">
      <c r="B290" s="36" t="s">
        <v>40</v>
      </c>
      <c r="C290" s="94" t="s">
        <v>41</v>
      </c>
      <c r="D290" s="94"/>
      <c r="E290" s="94"/>
      <c r="F290" s="94"/>
      <c r="G290" s="94"/>
      <c r="H290" s="94"/>
      <c r="I290" s="94"/>
      <c r="J290" s="95"/>
    </row>
    <row r="291" spans="2:10" x14ac:dyDescent="0.25">
      <c r="B291" s="37" t="s">
        <v>42</v>
      </c>
      <c r="C291" s="96" t="s">
        <v>70</v>
      </c>
      <c r="D291" s="96"/>
      <c r="E291" s="96"/>
      <c r="F291" s="96"/>
      <c r="G291" s="96"/>
      <c r="H291" s="96"/>
      <c r="I291" s="96"/>
      <c r="J291" s="97"/>
    </row>
    <row r="292" spans="2:10" x14ac:dyDescent="0.25">
      <c r="B292" s="38" t="s">
        <v>71</v>
      </c>
      <c r="C292" s="81" t="s">
        <v>72</v>
      </c>
      <c r="D292" s="81"/>
      <c r="E292" s="81"/>
      <c r="F292" s="81"/>
      <c r="G292" s="81"/>
      <c r="H292" s="81"/>
      <c r="I292" s="81"/>
      <c r="J292" s="82"/>
    </row>
  </sheetData>
  <mergeCells count="33">
    <mergeCell ref="B175:B194"/>
    <mergeCell ref="B217:B236"/>
    <mergeCell ref="B49:B68"/>
    <mergeCell ref="B70:B89"/>
    <mergeCell ref="B238:B257"/>
    <mergeCell ref="B196:B215"/>
    <mergeCell ref="C289:J289"/>
    <mergeCell ref="C290:J290"/>
    <mergeCell ref="C291:J291"/>
    <mergeCell ref="C292:J292"/>
    <mergeCell ref="B280:J280"/>
    <mergeCell ref="B281:J281"/>
    <mergeCell ref="C284:J284"/>
    <mergeCell ref="C285:J285"/>
    <mergeCell ref="C286:J286"/>
    <mergeCell ref="C287:J287"/>
    <mergeCell ref="C288:J288"/>
    <mergeCell ref="B259:B278"/>
    <mergeCell ref="C2:J2"/>
    <mergeCell ref="I5:I6"/>
    <mergeCell ref="J5:J6"/>
    <mergeCell ref="B5:B6"/>
    <mergeCell ref="C5:C6"/>
    <mergeCell ref="F5:F6"/>
    <mergeCell ref="G5:G6"/>
    <mergeCell ref="B28:B47"/>
    <mergeCell ref="B7:B26"/>
    <mergeCell ref="E164:J173"/>
    <mergeCell ref="E209:J215"/>
    <mergeCell ref="B91:B110"/>
    <mergeCell ref="B112:B131"/>
    <mergeCell ref="B133:B152"/>
    <mergeCell ref="B154:B173"/>
  </mergeCells>
  <hyperlinks>
    <hyperlink ref="B281" r:id="rId1" display="OAR 340 Division 253" xr:uid="{00000000-0004-0000-0100-000000000000}"/>
    <hyperlink ref="B281:J281" r:id="rId2" display=" All tables can be found in OAR 340 Division 253" xr:uid="{00000000-0004-0000-0100-00000100000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372F52947122448152FE0468EC2D0F" ma:contentTypeVersion="38" ma:contentTypeDescription="Create a new document." ma:contentTypeScope="" ma:versionID="2a653ad12fb5a845b757a3447dabbac0">
  <xsd:schema xmlns:xsd="http://www.w3.org/2001/XMLSchema" xmlns:xs="http://www.w3.org/2001/XMLSchema" xmlns:p="http://schemas.microsoft.com/office/2006/metadata/properties" xmlns:ns1="http://schemas.microsoft.com/sharepoint/v3" xmlns:ns2="a1a0681f-cb63-4b8d-afdc-dedbdb8d1bfa" xmlns:ns3="6f323ec3-23c5-4c5a-a080-8536cbae9d4f" xmlns:ns4="a2b8b030-3377-42d7-9d79-39293898e7a3" targetNamespace="http://schemas.microsoft.com/office/2006/metadata/properties" ma:root="true" ma:fieldsID="2d249ac623c0c803c0b4f24f17d2f7ef" ns1:_="" ns2:_="" ns3:_="" ns4:_="">
    <xsd:import namespace="http://schemas.microsoft.com/sharepoint/v3"/>
    <xsd:import namespace="a1a0681f-cb63-4b8d-afdc-dedbdb8d1bfa"/>
    <xsd:import namespace="6f323ec3-23c5-4c5a-a080-8536cbae9d4f"/>
    <xsd:import namespace="a2b8b030-3377-42d7-9d79-39293898e7a3"/>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Document" minOccurs="0"/>
                <xsd:element ref="ns4:Document_x0020_Description" minOccurs="0"/>
                <xsd:element ref="ns4:Program" minOccurs="0"/>
                <xsd:element ref="ns4:Tags" minOccurs="0"/>
                <xsd:element ref="ns4:Year_x0020__x0028_for_x0020_legislative_x0020_publication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323ec3-23c5-4c5a-a080-8536cbae9d4f" elementFormDefault="qualified">
    <xsd:import namespace="http://schemas.microsoft.com/office/2006/documentManagement/types"/>
    <xsd:import namespace="http://schemas.microsoft.com/office/infopath/2007/PartnerControls"/>
    <xsd:element name="Category" ma:index="11" nillable="true" ma:displayName="Category" ma:list="{8004d574-6931-49b5-8238-4f038da8667f}" ma:internalName="Category" ma:showField="Full_x0020_Title">
      <xsd:complexType>
        <xsd:complexContent>
          <xsd:extension base="dms:MultiChoiceLookup">
            <xsd:sequence>
              <xsd:element name="Value" type="dms:Lookup" maxOccurs="unbounded" minOccurs="0" nillable="true"/>
            </xsd:sequence>
          </xsd:extension>
        </xsd:complexContent>
      </xsd:complexType>
    </xsd:element>
    <xsd:element name="Document" ma:index="12" nillable="true" ma:displayName="Document" ma:format="Hyperlink" ma:internalName="Documen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b8b030-3377-42d7-9d79-39293898e7a3" elementFormDefault="qualified">
    <xsd:import namespace="http://schemas.microsoft.com/office/2006/documentManagement/types"/>
    <xsd:import namespace="http://schemas.microsoft.com/office/infopath/2007/PartnerControls"/>
    <xsd:element name="Document_x0020_Description" ma:index="13" nillable="true" ma:displayName="Document Description" ma:internalName="Document_x0020_Description" ma:readOnly="false">
      <xsd:simpleType>
        <xsd:restriction base="dms:Note">
          <xsd:maxLength value="255"/>
        </xsd:restriction>
      </xsd:simpleType>
    </xsd:element>
    <xsd:element name="Program" ma:index="14" nillable="true" ma:displayName="Programs/Projects" ma:default="Select..." ma:format="Dropdown" ma:indexed="true" ma:internalName="Program0" ma:readOnly="false">
      <xsd:simpleType>
        <xsd:restriction base="dms:Choice">
          <xsd:enumeration value="Select..."/>
          <xsd:enumeration value="About DEQ"/>
          <xsd:enumeration value="About Us"/>
          <xsd:enumeration value="AQ Monitoring"/>
          <xsd:enumeration value="AQ Permitting"/>
          <xsd:enumeration value="Air Toxics"/>
          <xsd:enumeration value="Asbestos"/>
          <xsd:enumeration value="Ballast Water"/>
          <xsd:enumeration value="Biosolids"/>
          <xsd:enumeration value="Burning"/>
          <xsd:enumeration value="CAO"/>
          <xsd:enumeration value="Clean Diesel"/>
          <xsd:enumeration value="Clean Fuels"/>
          <xsd:enumeration value="CWSRF"/>
          <xsd:enumeration value="Compliance and Enforcement"/>
          <xsd:enumeration value="Disposal"/>
          <xsd:enumeration value="Drinking Water Protection"/>
          <xsd:enumeration value="Dry Cleaners"/>
          <xsd:enumeration value="E-Cycles"/>
          <xsd:enumeration value="Emergency Response"/>
          <xsd:enumeration value="ECO"/>
          <xsd:enumeration value="Environmental Cleanup"/>
          <xsd:enumeration value="Gasoline Vapor Recovery"/>
          <xsd:enumeration value="Green Building"/>
          <xsd:enumeration value="GHG"/>
          <xsd:enumeration value="Groundwater"/>
          <xsd:enumeration value="Hazardous Waste"/>
          <xsd:enumeration value="Industrial Pretreatment"/>
          <xsd:enumeration value="LEV/ZEV"/>
          <xsd:enumeration value="Materials Management"/>
          <xsd:enumeration value="Nonpoint Source"/>
          <xsd:enumeration value="Nuisance Odor"/>
          <xsd:enumeration value="Onsite Septic"/>
          <xsd:enumeration value="Paint"/>
          <xsd:enumeration value="Pesticide Stewardship"/>
          <xsd:enumeration value="Product Stewardship"/>
          <xsd:enumeration value="Projects"/>
          <xsd:enumeration value="Recycling"/>
          <xsd:enumeration value="Regional Solutions"/>
          <xsd:enumeration value="Section 401 Hydropower"/>
          <xsd:enumeration value="Site Assessment"/>
          <xsd:enumeration value="Solid Waste Disposal"/>
          <xsd:enumeration value="Solid Waste Permits"/>
          <xsd:enumeration value="Tanks Program"/>
          <xsd:enumeration value="TMDL"/>
          <xsd:enumeration value="Toxics Reduction"/>
          <xsd:enumeration value="UIC"/>
          <xsd:enumeration value="VIP"/>
          <xsd:enumeration value="Waste Prevention and Reuse"/>
          <xsd:enumeration value="Wastewater Operator Certification"/>
          <xsd:enumeration value="WQ Assessment and Monitoring"/>
          <xsd:enumeration value="WQ Permits"/>
          <xsd:enumeration value="WQ Standards"/>
          <xsd:enumeration value="WQ Toxics Monitoring"/>
          <xsd:enumeration value="Wood Stoves"/>
        </xsd:restriction>
      </xsd:simpleType>
    </xsd:element>
    <xsd:element name="Tags" ma:index="15" nillable="true" ma:displayName="Tags" ma:indexed="true" ma:internalName="Tags" ma:readOnly="false">
      <xsd:simpleType>
        <xsd:restriction base="dms:Text">
          <xsd:maxLength value="255"/>
        </xsd:restriction>
      </xsd:simpleType>
    </xsd:element>
    <xsd:element name="Year_x0020__x0028_for_x0020_legislative_x0020_publications_x0029_" ma:index="16" nillable="true" ma:displayName="Year (for legislative publications)" ma:description="only for legislative publications" ma:internalName="Year_x0020__x0028_for_x0020_legislative_x0020_publications_x0029_"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Category xmlns="6f323ec3-23c5-4c5a-a080-8536cbae9d4f">
      <Value>54</Value>
      <Value>81</Value>
    </Category>
    <Program xmlns="a2b8b030-3377-42d7-9d79-39293898e7a3">Clean Fuels</Program>
    <Year_x0020__x0028_for_x0020_legislative_x0020_publications_x0029_ xmlns="a2b8b030-3377-42d7-9d79-39293898e7a3" xsi:nil="true"/>
    <Document xmlns="6f323ec3-23c5-4c5a-a080-8536cbae9d4f">
      <Url xsi:nil="true"/>
      <Description xsi:nil="true"/>
    </Document>
    <Tags xmlns="a2b8b030-3377-42d7-9d79-39293898e7a3" xsi:nil="true"/>
    <Document_x0020_Description xmlns="a2b8b030-3377-42d7-9d79-39293898e7a3">Oregon Clean Fuels Program - CFP Obligation Estimator v.2019</Document_x0020_Description>
  </documentManagement>
</p:properties>
</file>

<file path=customXml/itemProps1.xml><?xml version="1.0" encoding="utf-8"?>
<ds:datastoreItem xmlns:ds="http://schemas.openxmlformats.org/officeDocument/2006/customXml" ds:itemID="{1EE88B10-02FC-40CA-9F19-0CE4097DC678}">
  <ds:schemaRefs>
    <ds:schemaRef ds:uri="http://schemas.microsoft.com/sharepoint/v3/contenttype/forms"/>
  </ds:schemaRefs>
</ds:datastoreItem>
</file>

<file path=customXml/itemProps2.xml><?xml version="1.0" encoding="utf-8"?>
<ds:datastoreItem xmlns:ds="http://schemas.openxmlformats.org/officeDocument/2006/customXml" ds:itemID="{5C3B901B-5F7E-4454-B73C-BAC483253A14}"/>
</file>

<file path=customXml/itemProps3.xml><?xml version="1.0" encoding="utf-8"?>
<ds:datastoreItem xmlns:ds="http://schemas.openxmlformats.org/officeDocument/2006/customXml" ds:itemID="{04280CA7-8492-4FD5-BA8A-2E15A224EA27}">
  <ds:schemaRefs>
    <ds:schemaRef ds:uri="http://schemas.microsoft.com/office/2006/metadata/properties"/>
    <ds:schemaRef ds:uri="http://schemas.microsoft.com/office/infopath/2007/PartnerControls"/>
    <ds:schemaRef ds:uri="http://schemas.microsoft.com/sharepoint/v3"/>
    <ds:schemaRef ds:uri="a2b8b030-3377-42d7-9d79-39293898e7a3"/>
    <ds:schemaRef ds:uri="6f323ec3-23c5-4c5a-a080-8536cbae9d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Deficit Estimator</vt:lpstr>
      <vt:lpstr>Credit Estimator</vt:lpstr>
    </vt:vector>
  </TitlesOfParts>
  <Manager/>
  <Company>State of 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CFP Obligation Estimator</dc:title>
  <dc:subject/>
  <dc:creator>cwind</dc:creator>
  <cp:keywords/>
  <dc:description/>
  <cp:lastModifiedBy>WIND Cory Ann</cp:lastModifiedBy>
  <cp:revision/>
  <dcterms:created xsi:type="dcterms:W3CDTF">2015-12-08T00:49:28Z</dcterms:created>
  <dcterms:modified xsi:type="dcterms:W3CDTF">2023-04-21T22:30:57Z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0x0101003F372F52947122448152FE0468EC2D0F</vt:lpwstr>
  </property>
  <property fmtid="{D5CDD505-2E9C-101B-9397-08002B2CF9AE}" pid="3" name="Category">
    <vt:lpwstr>54;#;#81;#</vt:lpwstr>
  </property>
  <property fmtid="{D5CDD505-2E9C-101B-9397-08002B2CF9AE}" pid="4" name="Document Description">
    <vt:lpwstr>Oregon Clean Fuels Program - CFP Obligation Estimator v.2019</vt:lpwstr>
  </property>
  <property fmtid="{D5CDD505-2E9C-101B-9397-08002B2CF9AE}" pid="5" name="Program0">
    <vt:lpwstr>Clean Fuels</vt:lpwstr>
  </property>
  <property fmtid="{D5CDD505-2E9C-101B-9397-08002B2CF9AE}" pid="8" name="Document">
    <vt:lpwstr>, </vt:lpwstr>
  </property>
</Properties>
</file>