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36" windowWidth="18192" windowHeight="9780"/>
  </bookViews>
  <sheets>
    <sheet name="Calculator" sheetId="1" r:id="rId1"/>
    <sheet name="Instructions" sheetId="2" r:id="rId2"/>
  </sheets>
  <calcPr calcId="125725"/>
</workbook>
</file>

<file path=xl/calcChain.xml><?xml version="1.0" encoding="utf-8"?>
<calcChain xmlns="http://schemas.openxmlformats.org/spreadsheetml/2006/main">
  <c r="G8" i="1"/>
  <c r="G7"/>
  <c r="G9"/>
  <c r="J9" s="1"/>
  <c r="G10"/>
  <c r="J10" s="1"/>
  <c r="G11"/>
  <c r="J11" s="1"/>
  <c r="G12"/>
  <c r="J12" s="1"/>
  <c r="G51"/>
  <c r="J51" s="1"/>
  <c r="G50"/>
  <c r="J50" s="1"/>
  <c r="G49"/>
  <c r="J49" s="1"/>
  <c r="G48"/>
  <c r="J48" s="1"/>
  <c r="G47"/>
  <c r="J47" s="1"/>
  <c r="G46"/>
  <c r="J46" s="1"/>
  <c r="G45"/>
  <c r="J45" s="1"/>
  <c r="G44"/>
  <c r="J44" s="1"/>
  <c r="G43"/>
  <c r="J43" s="1"/>
  <c r="G42"/>
  <c r="J42" s="1"/>
  <c r="G41"/>
  <c r="J41" s="1"/>
  <c r="G40"/>
  <c r="J40" s="1"/>
  <c r="G39"/>
  <c r="J39" s="1"/>
  <c r="G38"/>
  <c r="J38" s="1"/>
  <c r="G37"/>
  <c r="J37" s="1"/>
  <c r="G36"/>
  <c r="J36" s="1"/>
  <c r="G35"/>
  <c r="J35" s="1"/>
  <c r="G34"/>
  <c r="J34" s="1"/>
  <c r="G33"/>
  <c r="J33" s="1"/>
  <c r="G32"/>
  <c r="J32" s="1"/>
  <c r="G31"/>
  <c r="J31" s="1"/>
  <c r="G30"/>
  <c r="J30" s="1"/>
  <c r="G29"/>
  <c r="J29" s="1"/>
  <c r="G28"/>
  <c r="J28" s="1"/>
  <c r="G27"/>
  <c r="J27" s="1"/>
  <c r="G26"/>
  <c r="G25"/>
  <c r="G24"/>
  <c r="J24" s="1"/>
  <c r="G23"/>
  <c r="J23" s="1"/>
  <c r="G22"/>
  <c r="J22" s="1"/>
  <c r="G21"/>
  <c r="J21" s="1"/>
  <c r="G20"/>
  <c r="J20" s="1"/>
  <c r="G19"/>
  <c r="J19" s="1"/>
  <c r="G18"/>
  <c r="J18" s="1"/>
  <c r="G17"/>
  <c r="J17" s="1"/>
  <c r="G16"/>
  <c r="J16" s="1"/>
  <c r="H25" l="1"/>
  <c r="H7"/>
  <c r="J7" l="1"/>
  <c r="J13" s="1"/>
  <c r="J25"/>
  <c r="J52" s="1"/>
  <c r="J54" l="1"/>
</calcChain>
</file>

<file path=xl/sharedStrings.xml><?xml version="1.0" encoding="utf-8"?>
<sst xmlns="http://schemas.openxmlformats.org/spreadsheetml/2006/main" count="124" uniqueCount="95">
  <si>
    <t>rooming house</t>
  </si>
  <si>
    <t>Type of establishment</t>
  </si>
  <si>
    <t>No. units</t>
  </si>
  <si>
    <t>Units</t>
  </si>
  <si>
    <t>bedrooms</t>
  </si>
  <si>
    <t>nonresidential boarders</t>
  </si>
  <si>
    <t>Gallons per unit</t>
  </si>
  <si>
    <t>persons</t>
  </si>
  <si>
    <t>A</t>
  </si>
  <si>
    <t>B</t>
  </si>
  <si>
    <t>units</t>
  </si>
  <si>
    <t>C</t>
  </si>
  <si>
    <t>D</t>
  </si>
  <si>
    <t>Enter the larger of C or D</t>
  </si>
  <si>
    <t>airport</t>
  </si>
  <si>
    <t>bathhouse or swimming pool</t>
  </si>
  <si>
    <t>campground with central comfort station</t>
  </si>
  <si>
    <t>campground with flush toilets, no showers</t>
  </si>
  <si>
    <t>construction camp, semi-permanent</t>
  </si>
  <si>
    <t>day camp, no meals served</t>
  </si>
  <si>
    <t>luxury camp</t>
  </si>
  <si>
    <t>church</t>
  </si>
  <si>
    <t>factory with shower</t>
  </si>
  <si>
    <t>hospital</t>
  </si>
  <si>
    <t>hotel with private baths</t>
  </si>
  <si>
    <t>hotel without private baths</t>
  </si>
  <si>
    <t>instutituon other than a hospital</t>
  </si>
  <si>
    <t>mobile home park</t>
  </si>
  <si>
    <t>motel with kitchens</t>
  </si>
  <si>
    <t>motel without kitchens</t>
  </si>
  <si>
    <t>picnic park with bathhouses and showers</t>
  </si>
  <si>
    <t>restaurant</t>
  </si>
  <si>
    <t>single-service restaurant (such as a coffee shop)</t>
  </si>
  <si>
    <t>restaurant with bar and/or lounge</t>
  </si>
  <si>
    <t>school - boarding</t>
  </si>
  <si>
    <t>school - day without gym, cafeteria, and showers</t>
  </si>
  <si>
    <t>service station</t>
  </si>
  <si>
    <t>theater - movie</t>
  </si>
  <si>
    <t>theater - drive-in</t>
  </si>
  <si>
    <t>travel trailer park without individual water and sewer hookup</t>
  </si>
  <si>
    <t>travel trailer park with indvidiual water and sewer hookups</t>
  </si>
  <si>
    <t>passengers</t>
  </si>
  <si>
    <t>seats</t>
  </si>
  <si>
    <t>resident member</t>
  </si>
  <si>
    <t>nonresident member</t>
  </si>
  <si>
    <t>persons per shift</t>
  </si>
  <si>
    <t>factory without shower</t>
  </si>
  <si>
    <t>bed space</t>
  </si>
  <si>
    <t>rooms</t>
  </si>
  <si>
    <t>machines</t>
  </si>
  <si>
    <t>self-service laundry</t>
  </si>
  <si>
    <t>spaces</t>
  </si>
  <si>
    <t>picnickers</t>
  </si>
  <si>
    <t>customers</t>
  </si>
  <si>
    <t>vehicles served</t>
  </si>
  <si>
    <t>car spaces</t>
  </si>
  <si>
    <t>resort camps (night and day) with limited plumbing</t>
  </si>
  <si>
    <t>school - day with gym, cafeteria, and showers</t>
  </si>
  <si>
    <t>school - day with cafeteria, but without gym or shower</t>
  </si>
  <si>
    <t>dwellings</t>
  </si>
  <si>
    <t>offices with showers</t>
  </si>
  <si>
    <t>offices without showers</t>
  </si>
  <si>
    <t>A x B</t>
  </si>
  <si>
    <t>Minimum gallons per establishment</t>
  </si>
  <si>
    <t>E</t>
  </si>
  <si>
    <t>for the 2402 Tier 2 general permit and Tier 3 individual permit for graywater reuse and disposal systems</t>
  </si>
  <si>
    <t>Subtotal for residential structures:</t>
  </si>
  <si>
    <t>condominium or multiple family dwelling, incl. apartments</t>
  </si>
  <si>
    <t>Subtotal for commercial and institutional structures:</t>
  </si>
  <si>
    <t>Total gallons of graywater (add subtotals for residential, commercial, and institutional strutures):</t>
  </si>
  <si>
    <r>
      <t xml:space="preserve">single family dwelling
</t>
    </r>
    <r>
      <rPr>
        <i/>
        <sz val="11"/>
        <color theme="1"/>
        <rFont val="Times New Roman"/>
        <family val="1"/>
      </rPr>
      <t>(see instructions for calculation)</t>
    </r>
  </si>
  <si>
    <t>Graywater flow worksheet</t>
  </si>
  <si>
    <t>Enter number of units for all that apply; otherwise, leave blank.</t>
  </si>
  <si>
    <t>Residential structures:</t>
  </si>
  <si>
    <r>
      <t xml:space="preserve">boarding house
</t>
    </r>
    <r>
      <rPr>
        <i/>
        <sz val="11"/>
        <color theme="1"/>
        <rFont val="Times New Roman"/>
        <family val="1"/>
      </rPr>
      <t>(see instructions for calcualation)</t>
    </r>
  </si>
  <si>
    <r>
      <t xml:space="preserve">country club
</t>
    </r>
    <r>
      <rPr>
        <i/>
        <sz val="11"/>
        <color theme="1"/>
        <rFont val="Times New Roman"/>
        <family val="1"/>
      </rPr>
      <t>(see instructions for calcualtion)</t>
    </r>
  </si>
  <si>
    <t>Commercial or institutional structures:</t>
  </si>
  <si>
    <t>Using the Graywater Flow Calculator.</t>
  </si>
  <si>
    <t>Electronic entry</t>
  </si>
  <si>
    <t>1)</t>
  </si>
  <si>
    <t>2)</t>
  </si>
  <si>
    <t>Summarize the data from the worksheet on the 2402 permit application under Section D.1.  If the facility includes more than one "structure type" under the "residential" or "commercial and institutional" subcategories, list the structure type generating the largest amount of graywater.  Please include the subtotals for "residential" and "commercial or institutitonal" as well as the total graywater flow.</t>
  </si>
  <si>
    <t>The graywater flow worksheet is a tool to help determine the appropriate permitting category based on the graywater design flows established in OAR 340-053.  Actual graywater generated may differ from that determined from the worksheet.  Actual estimated graywater flows for a specific project should be described and calculated in the system design plan.  Actual graywater needed for identified reuse applications should be listed under Item 5 on the 2402 permit application.</t>
  </si>
  <si>
    <t>Manual entry</t>
  </si>
  <si>
    <t>Enter the number of units for each type of establishment under worksheet column "A".  The worksheet will calculate graywater flow using the design flow in OAR 340-053-0080, Table (worksheet column "B").  No special calculations are required.</t>
  </si>
  <si>
    <t>Enter the number of units for each type of establishment under worksheet column "A".</t>
  </si>
  <si>
    <t>3)</t>
  </si>
  <si>
    <t>Under column "E", enter the larger value from column "C" or "D".</t>
  </si>
  <si>
    <t>4)</t>
  </si>
  <si>
    <t>Add the values in column "E" to calculate subtotals for "residential" and "commerical or institutional structures".  Total all of the values in column "E" and enter the total flow at the bottom of the worksheet.</t>
  </si>
  <si>
    <t>5)</t>
  </si>
  <si>
    <t>Submit this worksheet with your permit application.</t>
  </si>
  <si>
    <t>6)</t>
  </si>
  <si>
    <r>
      <rPr>
        <b/>
        <sz val="11"/>
        <color theme="1"/>
        <rFont val="Times New Roman"/>
        <family val="1"/>
      </rPr>
      <t>Boarding houses, single-family residences, and country clubs:</t>
    </r>
    <r>
      <rPr>
        <sz val="11"/>
        <color theme="1"/>
        <rFont val="Times New Roman"/>
        <family val="1"/>
      </rPr>
      <t xml:space="preserve">  These facilities require special calculations under </t>
    </r>
    <r>
      <rPr>
        <u/>
        <sz val="11"/>
        <color theme="1"/>
        <rFont val="Times New Roman"/>
        <family val="1"/>
      </rPr>
      <t>manual entry</t>
    </r>
    <r>
      <rPr>
        <sz val="11"/>
        <color theme="1"/>
        <rFont val="Times New Roman"/>
        <family val="1"/>
      </rPr>
      <t>.</t>
    </r>
  </si>
  <si>
    <r>
      <t xml:space="preserve">Multiple the number of units by the gallons per unit in column "B".  Enter the product under column "C".  
</t>
    </r>
    <r>
      <rPr>
        <b/>
        <sz val="11"/>
        <color theme="1"/>
        <rFont val="Times New Roman"/>
        <family val="1"/>
      </rPr>
      <t>For boarding house and country club:</t>
    </r>
    <r>
      <rPr>
        <sz val="11"/>
        <color theme="1"/>
        <rFont val="Times New Roman"/>
        <family val="1"/>
      </rPr>
      <t xml:space="preserve"> Enter the product in the cells to the left side of column "C". Sum the values and enter the total to the right. 
</t>
    </r>
    <r>
      <rPr>
        <b/>
        <sz val="11"/>
        <color theme="1"/>
        <rFont val="Times New Roman"/>
        <family val="1"/>
      </rPr>
      <t>For single family residences only:</t>
    </r>
    <r>
      <rPr>
        <sz val="11"/>
        <color theme="1"/>
        <rFont val="Times New Roman"/>
        <family val="1"/>
      </rPr>
      <t xml:space="preserve"> When calculating flow for the "bedrooms" line, subtract 2 from the total number of bedrooms and multiple by the flow (36 gpd).  If the result is less than 0, enter "0" under column "C".</t>
    </r>
  </si>
</sst>
</file>

<file path=xl/styles.xml><?xml version="1.0" encoding="utf-8"?>
<styleSheet xmlns="http://schemas.openxmlformats.org/spreadsheetml/2006/main">
  <fonts count="12">
    <font>
      <sz val="11"/>
      <color theme="1"/>
      <name val="Calibri"/>
      <family val="2"/>
      <scheme val="minor"/>
    </font>
    <font>
      <sz val="12"/>
      <color theme="1"/>
      <name val="Arial"/>
      <family val="2"/>
    </font>
    <font>
      <sz val="11"/>
      <color theme="1"/>
      <name val="Times New Roman"/>
      <family val="1"/>
    </font>
    <font>
      <b/>
      <sz val="11"/>
      <color rgb="FFFF0000"/>
      <name val="Times New Roman"/>
      <family val="1"/>
    </font>
    <font>
      <b/>
      <sz val="11"/>
      <color theme="1"/>
      <name val="Times New Roman"/>
      <family val="1"/>
    </font>
    <font>
      <b/>
      <sz val="14"/>
      <color theme="1"/>
      <name val="Arial"/>
      <family val="2"/>
    </font>
    <font>
      <i/>
      <sz val="11"/>
      <color theme="1"/>
      <name val="Times New Roman"/>
      <family val="1"/>
    </font>
    <font>
      <sz val="11"/>
      <name val="Times New Roman"/>
      <family val="1"/>
    </font>
    <font>
      <b/>
      <sz val="11"/>
      <color theme="4"/>
      <name val="Times New Roman"/>
      <family val="1"/>
    </font>
    <font>
      <b/>
      <sz val="11"/>
      <name val="Times New Roman"/>
      <family val="1"/>
    </font>
    <font>
      <b/>
      <sz val="12"/>
      <color theme="1"/>
      <name val="Arial"/>
      <family val="2"/>
    </font>
    <font>
      <u/>
      <sz val="11"/>
      <color theme="1"/>
      <name val="Times New Roman"/>
      <family val="1"/>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88">
    <xf numFmtId="0" fontId="0" fillId="0" borderId="0" xfId="0"/>
    <xf numFmtId="0" fontId="0" fillId="0" borderId="0" xfId="0" applyAlignment="1">
      <alignment wrapText="1"/>
    </xf>
    <xf numFmtId="0" fontId="0" fillId="0" borderId="0" xfId="0" applyAlignment="1">
      <alignment horizontal="center"/>
    </xf>
    <xf numFmtId="0" fontId="0" fillId="0" borderId="0" xfId="0" applyFill="1"/>
    <xf numFmtId="0" fontId="2" fillId="0" borderId="1" xfId="0" applyFont="1" applyBorder="1"/>
    <xf numFmtId="0" fontId="2" fillId="2" borderId="1" xfId="0" applyFont="1" applyFill="1" applyBorder="1"/>
    <xf numFmtId="0" fontId="2" fillId="3" borderId="1" xfId="0" applyFont="1" applyFill="1" applyBorder="1"/>
    <xf numFmtId="0" fontId="2" fillId="2" borderId="1" xfId="0" applyFont="1" applyFill="1" applyBorder="1" applyAlignment="1">
      <alignment horizontal="center"/>
    </xf>
    <xf numFmtId="0" fontId="2" fillId="2" borderId="5" xfId="0" applyFont="1" applyFill="1" applyBorder="1"/>
    <xf numFmtId="0" fontId="2" fillId="2" borderId="6" xfId="0" applyFont="1" applyFill="1" applyBorder="1" applyAlignment="1">
      <alignment wrapText="1"/>
    </xf>
    <xf numFmtId="0" fontId="2" fillId="2" borderId="6" xfId="0" applyFont="1" applyFill="1" applyBorder="1" applyAlignment="1">
      <alignment horizontal="center"/>
    </xf>
    <xf numFmtId="0" fontId="2" fillId="2" borderId="6" xfId="0" applyFont="1" applyFill="1" applyBorder="1"/>
    <xf numFmtId="0" fontId="2" fillId="2" borderId="7" xfId="0" applyFont="1" applyFill="1" applyBorder="1"/>
    <xf numFmtId="0" fontId="4"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horizontal="right" wrapText="1"/>
    </xf>
    <xf numFmtId="0" fontId="2" fillId="3" borderId="1" xfId="0" applyFont="1" applyFill="1" applyBorder="1" applyAlignment="1">
      <alignment horizontal="center"/>
    </xf>
    <xf numFmtId="0" fontId="2" fillId="3" borderId="1" xfId="0" applyFont="1" applyFill="1" applyBorder="1" applyAlignment="1">
      <alignment wrapText="1"/>
    </xf>
    <xf numFmtId="0" fontId="2" fillId="0" borderId="7" xfId="0" applyFont="1" applyFill="1" applyBorder="1"/>
    <xf numFmtId="0" fontId="5" fillId="0" borderId="0" xfId="0" applyFont="1"/>
    <xf numFmtId="0" fontId="2" fillId="3" borderId="8" xfId="0" applyFont="1" applyFill="1" applyBorder="1"/>
    <xf numFmtId="0" fontId="2" fillId="3" borderId="9" xfId="0" applyFont="1" applyFill="1" applyBorder="1"/>
    <xf numFmtId="0" fontId="3" fillId="3" borderId="9" xfId="0" applyFont="1" applyFill="1" applyBorder="1" applyAlignment="1">
      <alignment horizontal="center"/>
    </xf>
    <xf numFmtId="0" fontId="3" fillId="3" borderId="10" xfId="0" applyFont="1" applyFill="1" applyBorder="1" applyAlignment="1">
      <alignment horizontal="center" wrapText="1"/>
    </xf>
    <xf numFmtId="0" fontId="2" fillId="0" borderId="11" xfId="0" applyFont="1" applyFill="1" applyBorder="1"/>
    <xf numFmtId="0" fontId="4" fillId="3" borderId="12" xfId="0" applyFont="1" applyFill="1" applyBorder="1" applyAlignment="1">
      <alignment horizontal="center" wrapText="1"/>
    </xf>
    <xf numFmtId="0" fontId="4" fillId="3" borderId="13" xfId="0" applyFont="1" applyFill="1" applyBorder="1"/>
    <xf numFmtId="0" fontId="2" fillId="3" borderId="12" xfId="0" applyFont="1" applyFill="1" applyBorder="1" applyAlignment="1">
      <alignment wrapText="1"/>
    </xf>
    <xf numFmtId="0" fontId="2" fillId="2" borderId="13" xfId="0" applyFont="1" applyFill="1" applyBorder="1"/>
    <xf numFmtId="0" fontId="2" fillId="2" borderId="12" xfId="0" applyFont="1" applyFill="1" applyBorder="1" applyAlignment="1">
      <alignment wrapText="1"/>
    </xf>
    <xf numFmtId="0" fontId="2" fillId="2" borderId="19" xfId="0" applyFont="1" applyFill="1" applyBorder="1"/>
    <xf numFmtId="0" fontId="3" fillId="0" borderId="23" xfId="0" applyFont="1" applyBorder="1" applyAlignment="1">
      <alignment wrapText="1"/>
    </xf>
    <xf numFmtId="0" fontId="2" fillId="2" borderId="18" xfId="0" applyFont="1" applyFill="1" applyBorder="1" applyAlignment="1">
      <alignment horizontal="center"/>
    </xf>
    <xf numFmtId="0" fontId="2" fillId="3" borderId="1" xfId="0" applyFont="1" applyFill="1" applyBorder="1" applyAlignment="1">
      <alignment vertical="center"/>
    </xf>
    <xf numFmtId="0" fontId="7" fillId="0" borderId="1" xfId="0" applyFont="1" applyBorder="1" applyAlignment="1">
      <alignment vertical="center"/>
    </xf>
    <xf numFmtId="0" fontId="2" fillId="3" borderId="4" xfId="0" applyFont="1" applyFill="1" applyBorder="1" applyAlignment="1">
      <alignment vertical="center"/>
    </xf>
    <xf numFmtId="0" fontId="2" fillId="2" borderId="1" xfId="0" quotePrefix="1" applyFont="1" applyFill="1" applyBorder="1" applyAlignment="1">
      <alignment horizontal="right" vertical="center"/>
    </xf>
    <xf numFmtId="0" fontId="9" fillId="0" borderId="12" xfId="0" applyFont="1" applyBorder="1" applyAlignment="1">
      <alignment horizontal="right" vertical="center" wrapText="1"/>
    </xf>
    <xf numFmtId="0" fontId="9" fillId="0" borderId="12" xfId="0" applyFont="1" applyFill="1" applyBorder="1" applyAlignment="1">
      <alignment horizontal="right" vertical="center" wrapText="1"/>
    </xf>
    <xf numFmtId="0" fontId="8" fillId="0" borderId="12" xfId="0" applyFont="1" applyBorder="1" applyAlignment="1">
      <alignment horizontal="right" wrapText="1"/>
    </xf>
    <xf numFmtId="0" fontId="2" fillId="0" borderId="1" xfId="0" applyFont="1" applyBorder="1" applyAlignment="1" applyProtection="1">
      <alignment horizontal="center" vertical="center"/>
      <protection locked="0"/>
    </xf>
    <xf numFmtId="0" fontId="2" fillId="0" borderId="1" xfId="0" quotePrefix="1" applyFont="1" applyFill="1" applyBorder="1" applyAlignment="1" applyProtection="1">
      <alignment horizontal="center" vertical="center"/>
      <protection locked="0"/>
    </xf>
    <xf numFmtId="0" fontId="10" fillId="0" borderId="0" xfId="0" applyFont="1"/>
    <xf numFmtId="0" fontId="2" fillId="0" borderId="0" xfId="0" applyFont="1" applyAlignment="1">
      <alignment vertical="top"/>
    </xf>
    <xf numFmtId="0" fontId="2" fillId="0" borderId="0" xfId="0" applyFont="1" applyAlignment="1">
      <alignment horizontal="left" wrapText="1"/>
    </xf>
    <xf numFmtId="0" fontId="2" fillId="0" borderId="0" xfId="0" applyFont="1" applyAlignment="1">
      <alignment wrapText="1"/>
    </xf>
    <xf numFmtId="0" fontId="4" fillId="0" borderId="20" xfId="0" applyFont="1" applyBorder="1" applyAlignment="1">
      <alignment horizontal="right"/>
    </xf>
    <xf numFmtId="0" fontId="4" fillId="0" borderId="21" xfId="0" applyFont="1" applyBorder="1" applyAlignment="1">
      <alignment horizontal="right"/>
    </xf>
    <xf numFmtId="0" fontId="4" fillId="0" borderId="22" xfId="0" applyFont="1" applyBorder="1" applyAlignment="1">
      <alignment horizontal="right"/>
    </xf>
    <xf numFmtId="0" fontId="4" fillId="0" borderId="5" xfId="0" applyFont="1" applyBorder="1" applyAlignment="1">
      <alignment horizontal="left"/>
    </xf>
    <xf numFmtId="0" fontId="4" fillId="0" borderId="6" xfId="0" applyFont="1" applyBorder="1" applyAlignment="1">
      <alignment horizontal="left"/>
    </xf>
    <xf numFmtId="0" fontId="4" fillId="0" borderId="14" xfId="0" applyFont="1" applyBorder="1" applyAlignment="1">
      <alignment horizontal="left"/>
    </xf>
    <xf numFmtId="0" fontId="2" fillId="3" borderId="1" xfId="0" applyFont="1" applyFill="1" applyBorder="1" applyAlignment="1">
      <alignment horizontal="left" vertical="center" wrapText="1"/>
    </xf>
    <xf numFmtId="0" fontId="2" fillId="3" borderId="1" xfId="0" applyFont="1" applyFill="1" applyBorder="1" applyAlignment="1">
      <alignment horizontal="right"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3" borderId="5" xfId="0" applyFont="1" applyFill="1" applyBorder="1" applyAlignment="1">
      <alignment horizontal="right" wrapText="1"/>
    </xf>
    <xf numFmtId="0" fontId="4" fillId="3" borderId="6" xfId="0" applyFont="1" applyFill="1" applyBorder="1" applyAlignment="1">
      <alignment horizontal="right" wrapText="1"/>
    </xf>
    <xf numFmtId="0" fontId="4" fillId="3" borderId="7" xfId="0" applyFont="1" applyFill="1" applyBorder="1" applyAlignment="1">
      <alignment horizontal="right" wrapText="1"/>
    </xf>
    <xf numFmtId="0" fontId="9" fillId="0" borderId="15" xfId="0" applyFont="1" applyBorder="1" applyAlignment="1">
      <alignment horizontal="right" vertical="center" wrapText="1"/>
    </xf>
    <xf numFmtId="0" fontId="0" fillId="0" borderId="16" xfId="0" applyBorder="1" applyAlignment="1">
      <alignment horizontal="righ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4" fillId="0" borderId="5" xfId="0" applyFont="1" applyFill="1" applyBorder="1" applyAlignment="1">
      <alignment horizontal="right" vertical="center" wrapText="1"/>
    </xf>
    <xf numFmtId="0" fontId="4" fillId="0" borderId="6" xfId="0" applyFont="1" applyFill="1" applyBorder="1" applyAlignment="1">
      <alignment horizontal="right" vertical="center" wrapText="1"/>
    </xf>
    <xf numFmtId="0" fontId="4" fillId="0" borderId="7" xfId="0" applyFont="1" applyFill="1" applyBorder="1" applyAlignment="1">
      <alignment horizontal="right" vertical="center" wrapText="1"/>
    </xf>
    <xf numFmtId="0" fontId="1" fillId="0" borderId="0" xfId="0" applyFont="1" applyBorder="1" applyAlignment="1">
      <alignment horizontal="left" vertical="center" wrapText="1"/>
    </xf>
    <xf numFmtId="0" fontId="2" fillId="3" borderId="2" xfId="0" applyFont="1" applyFill="1" applyBorder="1" applyAlignment="1">
      <alignment horizontal="right" vertical="center"/>
    </xf>
    <xf numFmtId="0" fontId="2" fillId="3" borderId="3" xfId="0" applyFont="1" applyFill="1" applyBorder="1" applyAlignment="1">
      <alignment horizontal="right" vertical="center"/>
    </xf>
    <xf numFmtId="0" fontId="9" fillId="0" borderId="16" xfId="0" applyFont="1" applyBorder="1" applyAlignment="1">
      <alignment horizontal="right" vertical="center" wrapText="1"/>
    </xf>
    <xf numFmtId="0" fontId="3" fillId="3" borderId="24" xfId="0" applyFont="1" applyFill="1" applyBorder="1" applyAlignment="1">
      <alignment horizontal="center"/>
    </xf>
    <xf numFmtId="0" fontId="3" fillId="3" borderId="25" xfId="0" applyFont="1" applyFill="1" applyBorder="1" applyAlignment="1">
      <alignment horizontal="center"/>
    </xf>
    <xf numFmtId="0" fontId="4" fillId="3" borderId="5" xfId="0" applyFont="1" applyFill="1" applyBorder="1" applyAlignment="1">
      <alignment horizontal="center"/>
    </xf>
    <xf numFmtId="0" fontId="4" fillId="3" borderId="7" xfId="0" applyFont="1" applyFill="1" applyBorder="1" applyAlignment="1">
      <alignment horizontal="center"/>
    </xf>
    <xf numFmtId="0" fontId="2" fillId="3" borderId="5" xfId="0" applyFont="1" applyFill="1" applyBorder="1" applyAlignment="1">
      <alignment horizontal="center"/>
    </xf>
    <xf numFmtId="0" fontId="2" fillId="3" borderId="7" xfId="0" applyFont="1" applyFill="1" applyBorder="1" applyAlignment="1">
      <alignment horizont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0</xdr:colOff>
      <xdr:row>3</xdr:row>
      <xdr:rowOff>434924</xdr:rowOff>
    </xdr:to>
    <xdr:pic>
      <xdr:nvPicPr>
        <xdr:cNvPr id="2" name="Picture 1" descr="bwrg.JPG"/>
        <xdr:cNvPicPr>
          <a:picLocks noChangeAspect="1"/>
        </xdr:cNvPicPr>
      </xdr:nvPicPr>
      <xdr:blipFill>
        <a:blip xmlns:r="http://schemas.openxmlformats.org/officeDocument/2006/relationships" r:embed="rId1" cstate="print"/>
        <a:stretch>
          <a:fillRect/>
        </a:stretch>
      </xdr:blipFill>
      <xdr:spPr>
        <a:xfrm>
          <a:off x="0" y="1"/>
          <a:ext cx="457200" cy="1054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J54"/>
  <sheetViews>
    <sheetView tabSelected="1" zoomScaleNormal="100" workbookViewId="0">
      <selection activeCell="M7" sqref="M7"/>
    </sheetView>
  </sheetViews>
  <sheetFormatPr defaultRowHeight="14.4"/>
  <cols>
    <col min="1" max="1" width="6.88671875" customWidth="1"/>
    <col min="2" max="2" width="3.44140625" hidden="1" customWidth="1"/>
    <col min="3" max="3" width="39.44140625" customWidth="1"/>
    <col min="4" max="4" width="9.44140625" style="2" bestFit="1" customWidth="1"/>
    <col min="5" max="5" width="20.5546875" bestFit="1" customWidth="1"/>
    <col min="6" max="6" width="8.33203125" bestFit="1" customWidth="1"/>
    <col min="7" max="8" width="6.6640625" customWidth="1"/>
    <col min="9" max="9" width="14.109375" bestFit="1" customWidth="1"/>
    <col min="10" max="10" width="10.6640625" style="1" customWidth="1"/>
  </cols>
  <sheetData>
    <row r="1" spans="1:10" ht="17.399999999999999">
      <c r="C1" s="19" t="s">
        <v>71</v>
      </c>
    </row>
    <row r="2" spans="1:10" ht="15.6" thickBot="1">
      <c r="C2" s="70" t="s">
        <v>65</v>
      </c>
      <c r="D2" s="70"/>
      <c r="E2" s="70"/>
      <c r="F2" s="70"/>
      <c r="G2" s="70"/>
      <c r="H2" s="70"/>
      <c r="I2" s="70"/>
      <c r="J2" s="70"/>
    </row>
    <row r="3" spans="1:10">
      <c r="A3" s="20"/>
      <c r="B3" s="21"/>
      <c r="C3" s="21"/>
      <c r="D3" s="22" t="s">
        <v>8</v>
      </c>
      <c r="E3" s="21"/>
      <c r="F3" s="22" t="s">
        <v>9</v>
      </c>
      <c r="G3" s="74" t="s">
        <v>11</v>
      </c>
      <c r="H3" s="75"/>
      <c r="I3" s="22" t="s">
        <v>12</v>
      </c>
      <c r="J3" s="23" t="s">
        <v>64</v>
      </c>
    </row>
    <row r="4" spans="1:10" ht="43.5" customHeight="1">
      <c r="A4" s="24"/>
      <c r="B4" s="18"/>
      <c r="C4" s="13" t="s">
        <v>1</v>
      </c>
      <c r="D4" s="14" t="s">
        <v>2</v>
      </c>
      <c r="E4" s="13" t="s">
        <v>3</v>
      </c>
      <c r="F4" s="15" t="s">
        <v>6</v>
      </c>
      <c r="G4" s="76" t="s">
        <v>62</v>
      </c>
      <c r="H4" s="77"/>
      <c r="I4" s="15" t="s">
        <v>63</v>
      </c>
      <c r="J4" s="25" t="s">
        <v>13</v>
      </c>
    </row>
    <row r="5" spans="1:10">
      <c r="A5" s="26" t="s">
        <v>72</v>
      </c>
      <c r="B5" s="6"/>
      <c r="C5" s="6"/>
      <c r="D5" s="16"/>
      <c r="E5" s="6"/>
      <c r="F5" s="6"/>
      <c r="G5" s="78"/>
      <c r="H5" s="79"/>
      <c r="I5" s="6"/>
      <c r="J5" s="27"/>
    </row>
    <row r="6" spans="1:10">
      <c r="A6" s="28"/>
      <c r="B6" s="49" t="s">
        <v>73</v>
      </c>
      <c r="C6" s="50"/>
      <c r="D6" s="50"/>
      <c r="E6" s="50"/>
      <c r="F6" s="50"/>
      <c r="G6" s="50"/>
      <c r="H6" s="50"/>
      <c r="I6" s="50"/>
      <c r="J6" s="51"/>
    </row>
    <row r="7" spans="1:10">
      <c r="A7" s="28"/>
      <c r="B7" s="4"/>
      <c r="C7" s="52" t="s">
        <v>74</v>
      </c>
      <c r="D7" s="40"/>
      <c r="E7" s="33" t="s">
        <v>4</v>
      </c>
      <c r="F7" s="33">
        <v>72</v>
      </c>
      <c r="G7" s="34" t="str">
        <f>IF(OR(D7="",D7&lt;=0),"",D7*F7)</f>
        <v/>
      </c>
      <c r="H7" s="82" t="str">
        <f>IF(AND(G7="",G8=""),"",N(G7)+N(G8))</f>
        <v/>
      </c>
      <c r="I7" s="71">
        <v>288</v>
      </c>
      <c r="J7" s="61" t="str">
        <f>IF(H7="","",IF(H7&gt;I7,H7,I7))</f>
        <v/>
      </c>
    </row>
    <row r="8" spans="1:10">
      <c r="A8" s="28"/>
      <c r="B8" s="4"/>
      <c r="C8" s="52"/>
      <c r="D8" s="40"/>
      <c r="E8" s="33" t="s">
        <v>5</v>
      </c>
      <c r="F8" s="33">
        <v>4.8</v>
      </c>
      <c r="G8" s="34" t="str">
        <f>IF(OR(D8="",D8&lt;=0),"",D8*F8)</f>
        <v/>
      </c>
      <c r="H8" s="83"/>
      <c r="I8" s="72"/>
      <c r="J8" s="73"/>
    </row>
    <row r="9" spans="1:10">
      <c r="A9" s="28"/>
      <c r="B9" s="4"/>
      <c r="C9" s="17" t="s">
        <v>0</v>
      </c>
      <c r="D9" s="40"/>
      <c r="E9" s="33" t="s">
        <v>7</v>
      </c>
      <c r="F9" s="33">
        <v>38.4</v>
      </c>
      <c r="G9" s="63" t="str">
        <f t="shared" ref="G9:G11" si="0">IF(OR(D9="",D9&lt;=0),"",D9*F9)</f>
        <v/>
      </c>
      <c r="H9" s="64"/>
      <c r="I9" s="33">
        <v>240</v>
      </c>
      <c r="J9" s="37" t="str">
        <f>IF(G9="","",IF(G9&gt;I9,G9,I9))</f>
        <v/>
      </c>
    </row>
    <row r="10" spans="1:10" ht="28.2">
      <c r="A10" s="28"/>
      <c r="B10" s="4"/>
      <c r="C10" s="17" t="s">
        <v>67</v>
      </c>
      <c r="D10" s="40"/>
      <c r="E10" s="33" t="s">
        <v>10</v>
      </c>
      <c r="F10" s="33">
        <v>144</v>
      </c>
      <c r="G10" s="63" t="str">
        <f t="shared" si="0"/>
        <v/>
      </c>
      <c r="H10" s="64"/>
      <c r="I10" s="33">
        <v>432</v>
      </c>
      <c r="J10" s="37" t="str">
        <f t="shared" ref="J10:J12" si="1">IF(G10="","",IF(G10&gt;I10,G10,I10))</f>
        <v/>
      </c>
    </row>
    <row r="11" spans="1:10" s="3" customFormat="1">
      <c r="A11" s="65"/>
      <c r="B11" s="56"/>
      <c r="C11" s="54" t="s">
        <v>70</v>
      </c>
      <c r="D11" s="41"/>
      <c r="E11" s="35" t="s">
        <v>59</v>
      </c>
      <c r="F11" s="33">
        <v>216</v>
      </c>
      <c r="G11" s="80" t="str">
        <f t="shared" si="0"/>
        <v/>
      </c>
      <c r="H11" s="81"/>
      <c r="I11" s="33">
        <v>216</v>
      </c>
      <c r="J11" s="38" t="str">
        <f t="shared" si="1"/>
        <v/>
      </c>
    </row>
    <row r="12" spans="1:10">
      <c r="A12" s="66"/>
      <c r="B12" s="57"/>
      <c r="C12" s="55"/>
      <c r="D12" s="40"/>
      <c r="E12" s="33" t="s">
        <v>4</v>
      </c>
      <c r="F12" s="33">
        <v>36</v>
      </c>
      <c r="G12" s="63" t="str">
        <f>IF(D11="","",IF(D12&lt;=2*D11,0,(D12-(2*D11))*F12))</f>
        <v/>
      </c>
      <c r="H12" s="64"/>
      <c r="I12" s="36"/>
      <c r="J12" s="37" t="str">
        <f t="shared" si="1"/>
        <v/>
      </c>
    </row>
    <row r="13" spans="1:10">
      <c r="A13" s="32"/>
      <c r="B13" s="67" t="s">
        <v>66</v>
      </c>
      <c r="C13" s="68"/>
      <c r="D13" s="68"/>
      <c r="E13" s="68"/>
      <c r="F13" s="68"/>
      <c r="G13" s="68"/>
      <c r="H13" s="68"/>
      <c r="I13" s="69"/>
      <c r="J13" s="39" t="str">
        <f>IF(SUM(J7:J12)&lt;=0,"",SUM(J7:J12))</f>
        <v/>
      </c>
    </row>
    <row r="14" spans="1:10" ht="5.25" customHeight="1">
      <c r="A14" s="28"/>
      <c r="B14" s="5"/>
      <c r="C14" s="5"/>
      <c r="D14" s="7"/>
      <c r="E14" s="5"/>
      <c r="F14" s="5"/>
      <c r="G14" s="5"/>
      <c r="H14" s="5"/>
      <c r="I14" s="5"/>
      <c r="J14" s="29"/>
    </row>
    <row r="15" spans="1:10">
      <c r="A15" s="28"/>
      <c r="B15" s="49" t="s">
        <v>76</v>
      </c>
      <c r="C15" s="50"/>
      <c r="D15" s="50"/>
      <c r="E15" s="50"/>
      <c r="F15" s="50"/>
      <c r="G15" s="50"/>
      <c r="H15" s="50"/>
      <c r="I15" s="50"/>
      <c r="J15" s="51"/>
    </row>
    <row r="16" spans="1:10">
      <c r="A16" s="28"/>
      <c r="B16" s="4"/>
      <c r="C16" s="17" t="s">
        <v>14</v>
      </c>
      <c r="D16" s="40"/>
      <c r="E16" s="33" t="s">
        <v>41</v>
      </c>
      <c r="F16" s="33">
        <v>2.4</v>
      </c>
      <c r="G16" s="63" t="str">
        <f t="shared" ref="G16:G51" si="2">IF(OR(D16="",D16&lt;=0),"",D16*F16)</f>
        <v/>
      </c>
      <c r="H16" s="64"/>
      <c r="I16" s="33">
        <v>72</v>
      </c>
      <c r="J16" s="37" t="str">
        <f t="shared" ref="J16:J24" si="3">IF(G16="","",IF(G16&gt;I16,G16,I16))</f>
        <v/>
      </c>
    </row>
    <row r="17" spans="1:10">
      <c r="A17" s="28"/>
      <c r="B17" s="4"/>
      <c r="C17" s="17" t="s">
        <v>15</v>
      </c>
      <c r="D17" s="40"/>
      <c r="E17" s="33" t="s">
        <v>7</v>
      </c>
      <c r="F17" s="33">
        <v>4.8</v>
      </c>
      <c r="G17" s="63" t="str">
        <f t="shared" si="2"/>
        <v/>
      </c>
      <c r="H17" s="64"/>
      <c r="I17" s="33">
        <v>144</v>
      </c>
      <c r="J17" s="37" t="str">
        <f t="shared" si="3"/>
        <v/>
      </c>
    </row>
    <row r="18" spans="1:10">
      <c r="A18" s="28"/>
      <c r="B18" s="4"/>
      <c r="C18" s="17" t="s">
        <v>16</v>
      </c>
      <c r="D18" s="40"/>
      <c r="E18" s="33" t="s">
        <v>7</v>
      </c>
      <c r="F18" s="33">
        <v>16.8</v>
      </c>
      <c r="G18" s="63" t="str">
        <f t="shared" si="2"/>
        <v/>
      </c>
      <c r="H18" s="64"/>
      <c r="I18" s="33">
        <v>336</v>
      </c>
      <c r="J18" s="37" t="str">
        <f t="shared" si="3"/>
        <v/>
      </c>
    </row>
    <row r="19" spans="1:10">
      <c r="A19" s="28"/>
      <c r="B19" s="4"/>
      <c r="C19" s="17" t="s">
        <v>17</v>
      </c>
      <c r="D19" s="40"/>
      <c r="E19" s="33" t="s">
        <v>7</v>
      </c>
      <c r="F19" s="33">
        <v>12</v>
      </c>
      <c r="G19" s="63" t="str">
        <f t="shared" si="2"/>
        <v/>
      </c>
      <c r="H19" s="64"/>
      <c r="I19" s="33">
        <v>240</v>
      </c>
      <c r="J19" s="37" t="str">
        <f t="shared" si="3"/>
        <v/>
      </c>
    </row>
    <row r="20" spans="1:10">
      <c r="A20" s="28"/>
      <c r="B20" s="4"/>
      <c r="C20" s="17" t="s">
        <v>18</v>
      </c>
      <c r="D20" s="40"/>
      <c r="E20" s="33" t="s">
        <v>7</v>
      </c>
      <c r="F20" s="33">
        <v>24</v>
      </c>
      <c r="G20" s="63" t="str">
        <f t="shared" si="2"/>
        <v/>
      </c>
      <c r="H20" s="64"/>
      <c r="I20" s="33">
        <v>480</v>
      </c>
      <c r="J20" s="37" t="str">
        <f t="shared" si="3"/>
        <v/>
      </c>
    </row>
    <row r="21" spans="1:10">
      <c r="A21" s="28"/>
      <c r="B21" s="4"/>
      <c r="C21" s="17" t="s">
        <v>19</v>
      </c>
      <c r="D21" s="40"/>
      <c r="E21" s="33" t="s">
        <v>7</v>
      </c>
      <c r="F21" s="33">
        <v>7.2</v>
      </c>
      <c r="G21" s="63" t="str">
        <f t="shared" si="2"/>
        <v/>
      </c>
      <c r="H21" s="64"/>
      <c r="I21" s="33">
        <v>144</v>
      </c>
      <c r="J21" s="37" t="str">
        <f t="shared" si="3"/>
        <v/>
      </c>
    </row>
    <row r="22" spans="1:10" ht="28.2">
      <c r="A22" s="28"/>
      <c r="B22" s="4"/>
      <c r="C22" s="17" t="s">
        <v>56</v>
      </c>
      <c r="D22" s="40"/>
      <c r="E22" s="33" t="s">
        <v>7</v>
      </c>
      <c r="F22" s="33">
        <v>24</v>
      </c>
      <c r="G22" s="63" t="str">
        <f t="shared" si="2"/>
        <v/>
      </c>
      <c r="H22" s="64"/>
      <c r="I22" s="33">
        <v>480</v>
      </c>
      <c r="J22" s="37" t="str">
        <f t="shared" si="3"/>
        <v/>
      </c>
    </row>
    <row r="23" spans="1:10">
      <c r="A23" s="28"/>
      <c r="B23" s="4"/>
      <c r="C23" s="17" t="s">
        <v>20</v>
      </c>
      <c r="D23" s="40"/>
      <c r="E23" s="33" t="s">
        <v>7</v>
      </c>
      <c r="F23" s="33">
        <v>48</v>
      </c>
      <c r="G23" s="63" t="str">
        <f t="shared" si="2"/>
        <v/>
      </c>
      <c r="H23" s="64"/>
      <c r="I23" s="33">
        <v>960</v>
      </c>
      <c r="J23" s="37" t="str">
        <f t="shared" si="3"/>
        <v/>
      </c>
    </row>
    <row r="24" spans="1:10">
      <c r="A24" s="28"/>
      <c r="B24" s="4"/>
      <c r="C24" s="17" t="s">
        <v>21</v>
      </c>
      <c r="D24" s="40"/>
      <c r="E24" s="33" t="s">
        <v>42</v>
      </c>
      <c r="F24" s="33">
        <v>2.4</v>
      </c>
      <c r="G24" s="63" t="str">
        <f t="shared" si="2"/>
        <v/>
      </c>
      <c r="H24" s="64"/>
      <c r="I24" s="33">
        <v>72</v>
      </c>
      <c r="J24" s="37" t="str">
        <f t="shared" si="3"/>
        <v/>
      </c>
    </row>
    <row r="25" spans="1:10">
      <c r="A25" s="28"/>
      <c r="B25" s="4"/>
      <c r="C25" s="52" t="s">
        <v>75</v>
      </c>
      <c r="D25" s="40"/>
      <c r="E25" s="33" t="s">
        <v>43</v>
      </c>
      <c r="F25" s="33">
        <v>48</v>
      </c>
      <c r="G25" s="34" t="str">
        <f t="shared" si="2"/>
        <v/>
      </c>
      <c r="H25" s="82" t="str">
        <f>IF(AND(G25="",G26=""),"",N(G25)+N(G26))</f>
        <v/>
      </c>
      <c r="I25" s="53">
        <v>960</v>
      </c>
      <c r="J25" s="61" t="str">
        <f>IF(H25="","",IF(H25&gt;I25,H25,I25))</f>
        <v/>
      </c>
    </row>
    <row r="26" spans="1:10">
      <c r="A26" s="28"/>
      <c r="B26" s="4"/>
      <c r="C26" s="52"/>
      <c r="D26" s="40"/>
      <c r="E26" s="33" t="s">
        <v>44</v>
      </c>
      <c r="F26" s="33">
        <v>12</v>
      </c>
      <c r="G26" s="34" t="str">
        <f t="shared" si="2"/>
        <v/>
      </c>
      <c r="H26" s="83"/>
      <c r="I26" s="53"/>
      <c r="J26" s="62"/>
    </row>
    <row r="27" spans="1:10">
      <c r="A27" s="28"/>
      <c r="B27" s="4"/>
      <c r="C27" s="17" t="s">
        <v>22</v>
      </c>
      <c r="D27" s="40"/>
      <c r="E27" s="33" t="s">
        <v>45</v>
      </c>
      <c r="F27" s="33">
        <v>16.8</v>
      </c>
      <c r="G27" s="63" t="str">
        <f t="shared" si="2"/>
        <v/>
      </c>
      <c r="H27" s="64"/>
      <c r="I27" s="33">
        <v>144</v>
      </c>
      <c r="J27" s="37" t="str">
        <f t="shared" ref="J27:J51" si="4">IF(G27="","",IF(G27&gt;I27,G27,I27))</f>
        <v/>
      </c>
    </row>
    <row r="28" spans="1:10">
      <c r="A28" s="28"/>
      <c r="B28" s="4"/>
      <c r="C28" s="17" t="s">
        <v>46</v>
      </c>
      <c r="D28" s="40"/>
      <c r="E28" s="33" t="s">
        <v>45</v>
      </c>
      <c r="F28" s="33">
        <v>7.2</v>
      </c>
      <c r="G28" s="63" t="str">
        <f t="shared" si="2"/>
        <v/>
      </c>
      <c r="H28" s="64"/>
      <c r="I28" s="33">
        <v>72</v>
      </c>
      <c r="J28" s="37" t="str">
        <f t="shared" si="4"/>
        <v/>
      </c>
    </row>
    <row r="29" spans="1:10">
      <c r="A29" s="28"/>
      <c r="B29" s="4"/>
      <c r="C29" s="17" t="s">
        <v>23</v>
      </c>
      <c r="D29" s="40"/>
      <c r="E29" s="33" t="s">
        <v>47</v>
      </c>
      <c r="F29" s="33">
        <v>120</v>
      </c>
      <c r="G29" s="63" t="str">
        <f t="shared" si="2"/>
        <v/>
      </c>
      <c r="H29" s="64"/>
      <c r="I29" s="33">
        <v>1200</v>
      </c>
      <c r="J29" s="37" t="str">
        <f t="shared" si="4"/>
        <v/>
      </c>
    </row>
    <row r="30" spans="1:10">
      <c r="A30" s="28"/>
      <c r="B30" s="4"/>
      <c r="C30" s="17" t="s">
        <v>24</v>
      </c>
      <c r="D30" s="40"/>
      <c r="E30" s="33" t="s">
        <v>48</v>
      </c>
      <c r="F30" s="33">
        <v>57.6</v>
      </c>
      <c r="G30" s="63" t="str">
        <f t="shared" si="2"/>
        <v/>
      </c>
      <c r="H30" s="64"/>
      <c r="I30" s="33">
        <v>288</v>
      </c>
      <c r="J30" s="37" t="str">
        <f t="shared" si="4"/>
        <v/>
      </c>
    </row>
    <row r="31" spans="1:10">
      <c r="A31" s="28"/>
      <c r="B31" s="4"/>
      <c r="C31" s="17" t="s">
        <v>25</v>
      </c>
      <c r="D31" s="40"/>
      <c r="E31" s="33" t="s">
        <v>48</v>
      </c>
      <c r="F31" s="33">
        <v>48</v>
      </c>
      <c r="G31" s="63" t="str">
        <f t="shared" si="2"/>
        <v/>
      </c>
      <c r="H31" s="64"/>
      <c r="I31" s="33">
        <v>240</v>
      </c>
      <c r="J31" s="37" t="str">
        <f t="shared" si="4"/>
        <v/>
      </c>
    </row>
    <row r="32" spans="1:10">
      <c r="A32" s="28"/>
      <c r="B32" s="4"/>
      <c r="C32" s="17" t="s">
        <v>26</v>
      </c>
      <c r="D32" s="40"/>
      <c r="E32" s="33" t="s">
        <v>47</v>
      </c>
      <c r="F32" s="33">
        <v>60</v>
      </c>
      <c r="G32" s="63" t="str">
        <f t="shared" si="2"/>
        <v/>
      </c>
      <c r="H32" s="64"/>
      <c r="I32" s="33">
        <v>600</v>
      </c>
      <c r="J32" s="37" t="str">
        <f t="shared" si="4"/>
        <v/>
      </c>
    </row>
    <row r="33" spans="1:10">
      <c r="A33" s="28"/>
      <c r="B33" s="4"/>
      <c r="C33" s="17" t="s">
        <v>50</v>
      </c>
      <c r="D33" s="40"/>
      <c r="E33" s="33" t="s">
        <v>49</v>
      </c>
      <c r="F33" s="33">
        <v>400</v>
      </c>
      <c r="G33" s="63" t="str">
        <f t="shared" si="2"/>
        <v/>
      </c>
      <c r="H33" s="64"/>
      <c r="I33" s="33">
        <v>2000</v>
      </c>
      <c r="J33" s="37" t="str">
        <f t="shared" si="4"/>
        <v/>
      </c>
    </row>
    <row r="34" spans="1:10">
      <c r="A34" s="28"/>
      <c r="B34" s="4"/>
      <c r="C34" s="17" t="s">
        <v>27</v>
      </c>
      <c r="D34" s="40"/>
      <c r="E34" s="33" t="s">
        <v>51</v>
      </c>
      <c r="F34" s="33">
        <v>120</v>
      </c>
      <c r="G34" s="63" t="str">
        <f t="shared" si="2"/>
        <v/>
      </c>
      <c r="H34" s="64"/>
      <c r="I34" s="33">
        <v>360</v>
      </c>
      <c r="J34" s="37" t="str">
        <f t="shared" si="4"/>
        <v/>
      </c>
    </row>
    <row r="35" spans="1:10">
      <c r="A35" s="28"/>
      <c r="B35" s="4"/>
      <c r="C35" s="17" t="s">
        <v>28</v>
      </c>
      <c r="D35" s="40"/>
      <c r="E35" s="33" t="s">
        <v>4</v>
      </c>
      <c r="F35" s="33">
        <v>48</v>
      </c>
      <c r="G35" s="63" t="str">
        <f t="shared" si="2"/>
        <v/>
      </c>
      <c r="H35" s="64"/>
      <c r="I35" s="33">
        <v>240</v>
      </c>
      <c r="J35" s="37" t="str">
        <f t="shared" si="4"/>
        <v/>
      </c>
    </row>
    <row r="36" spans="1:10">
      <c r="A36" s="28"/>
      <c r="B36" s="4"/>
      <c r="C36" s="17" t="s">
        <v>29</v>
      </c>
      <c r="D36" s="40"/>
      <c r="E36" s="33" t="s">
        <v>4</v>
      </c>
      <c r="F36" s="33">
        <v>38.4</v>
      </c>
      <c r="G36" s="63" t="str">
        <f t="shared" si="2"/>
        <v/>
      </c>
      <c r="H36" s="64"/>
      <c r="I36" s="33">
        <v>192</v>
      </c>
      <c r="J36" s="37" t="str">
        <f t="shared" si="4"/>
        <v/>
      </c>
    </row>
    <row r="37" spans="1:10">
      <c r="A37" s="28"/>
      <c r="B37" s="4"/>
      <c r="C37" s="17" t="s">
        <v>60</v>
      </c>
      <c r="D37" s="40"/>
      <c r="E37" s="33" t="s">
        <v>45</v>
      </c>
      <c r="F37" s="33">
        <v>16.8</v>
      </c>
      <c r="G37" s="63" t="str">
        <f t="shared" si="2"/>
        <v/>
      </c>
      <c r="H37" s="64"/>
      <c r="I37" s="33">
        <v>144</v>
      </c>
      <c r="J37" s="37" t="str">
        <f t="shared" si="4"/>
        <v/>
      </c>
    </row>
    <row r="38" spans="1:10">
      <c r="A38" s="28"/>
      <c r="B38" s="4"/>
      <c r="C38" s="17" t="s">
        <v>61</v>
      </c>
      <c r="D38" s="40"/>
      <c r="E38" s="33" t="s">
        <v>45</v>
      </c>
      <c r="F38" s="33">
        <v>7.2</v>
      </c>
      <c r="G38" s="63" t="str">
        <f t="shared" si="2"/>
        <v/>
      </c>
      <c r="H38" s="64"/>
      <c r="I38" s="33">
        <v>72</v>
      </c>
      <c r="J38" s="37" t="str">
        <f t="shared" si="4"/>
        <v/>
      </c>
    </row>
    <row r="39" spans="1:10">
      <c r="A39" s="28"/>
      <c r="B39" s="4"/>
      <c r="C39" s="17" t="s">
        <v>30</v>
      </c>
      <c r="D39" s="40"/>
      <c r="E39" s="33" t="s">
        <v>52</v>
      </c>
      <c r="F39" s="33">
        <v>4.8</v>
      </c>
      <c r="G39" s="63" t="str">
        <f t="shared" si="2"/>
        <v/>
      </c>
      <c r="H39" s="64"/>
      <c r="I39" s="33">
        <v>144</v>
      </c>
      <c r="J39" s="37" t="str">
        <f t="shared" si="4"/>
        <v/>
      </c>
    </row>
    <row r="40" spans="1:10">
      <c r="A40" s="28"/>
      <c r="B40" s="4"/>
      <c r="C40" s="17" t="s">
        <v>31</v>
      </c>
      <c r="D40" s="40"/>
      <c r="E40" s="33" t="s">
        <v>42</v>
      </c>
      <c r="F40" s="33">
        <v>19.2</v>
      </c>
      <c r="G40" s="63" t="str">
        <f t="shared" si="2"/>
        <v/>
      </c>
      <c r="H40" s="64"/>
      <c r="I40" s="33">
        <v>384</v>
      </c>
      <c r="J40" s="37" t="str">
        <f t="shared" si="4"/>
        <v/>
      </c>
    </row>
    <row r="41" spans="1:10" ht="28.2">
      <c r="A41" s="28"/>
      <c r="B41" s="4"/>
      <c r="C41" s="17" t="s">
        <v>32</v>
      </c>
      <c r="D41" s="40"/>
      <c r="E41" s="33" t="s">
        <v>53</v>
      </c>
      <c r="F41" s="33">
        <v>0.96</v>
      </c>
      <c r="G41" s="63" t="str">
        <f t="shared" si="2"/>
        <v/>
      </c>
      <c r="H41" s="64"/>
      <c r="I41" s="33">
        <v>144</v>
      </c>
      <c r="J41" s="37" t="str">
        <f t="shared" si="4"/>
        <v/>
      </c>
    </row>
    <row r="42" spans="1:10">
      <c r="A42" s="28"/>
      <c r="B42" s="4"/>
      <c r="C42" s="17" t="s">
        <v>33</v>
      </c>
      <c r="D42" s="40"/>
      <c r="E42" s="33" t="s">
        <v>42</v>
      </c>
      <c r="F42" s="33">
        <v>24</v>
      </c>
      <c r="G42" s="63" t="str">
        <f t="shared" si="2"/>
        <v/>
      </c>
      <c r="H42" s="64"/>
      <c r="I42" s="33">
        <v>480</v>
      </c>
      <c r="J42" s="37" t="str">
        <f t="shared" si="4"/>
        <v/>
      </c>
    </row>
    <row r="43" spans="1:10">
      <c r="A43" s="28"/>
      <c r="B43" s="4"/>
      <c r="C43" s="17" t="s">
        <v>34</v>
      </c>
      <c r="D43" s="40"/>
      <c r="E43" s="33" t="s">
        <v>7</v>
      </c>
      <c r="F43" s="33">
        <v>48</v>
      </c>
      <c r="G43" s="63" t="str">
        <f t="shared" si="2"/>
        <v/>
      </c>
      <c r="H43" s="64"/>
      <c r="I43" s="33">
        <v>1440</v>
      </c>
      <c r="J43" s="37" t="str">
        <f t="shared" si="4"/>
        <v/>
      </c>
    </row>
    <row r="44" spans="1:10" ht="28.2">
      <c r="A44" s="28"/>
      <c r="B44" s="4"/>
      <c r="C44" s="17" t="s">
        <v>35</v>
      </c>
      <c r="D44" s="40"/>
      <c r="E44" s="33" t="s">
        <v>7</v>
      </c>
      <c r="F44" s="33">
        <v>7.2</v>
      </c>
      <c r="G44" s="63" t="str">
        <f t="shared" si="2"/>
        <v/>
      </c>
      <c r="H44" s="64"/>
      <c r="I44" s="33">
        <v>216</v>
      </c>
      <c r="J44" s="37" t="str">
        <f t="shared" si="4"/>
        <v/>
      </c>
    </row>
    <row r="45" spans="1:10" ht="14.25" customHeight="1">
      <c r="A45" s="28"/>
      <c r="B45" s="4"/>
      <c r="C45" s="17" t="s">
        <v>57</v>
      </c>
      <c r="D45" s="40"/>
      <c r="E45" s="33" t="s">
        <v>7</v>
      </c>
      <c r="F45" s="33">
        <v>12</v>
      </c>
      <c r="G45" s="63" t="str">
        <f t="shared" si="2"/>
        <v/>
      </c>
      <c r="H45" s="64"/>
      <c r="I45" s="33">
        <v>360</v>
      </c>
      <c r="J45" s="37" t="str">
        <f t="shared" si="4"/>
        <v/>
      </c>
    </row>
    <row r="46" spans="1:10" ht="28.2">
      <c r="A46" s="28"/>
      <c r="B46" s="4"/>
      <c r="C46" s="17" t="s">
        <v>58</v>
      </c>
      <c r="D46" s="40"/>
      <c r="E46" s="33" t="s">
        <v>7</v>
      </c>
      <c r="F46" s="33">
        <v>9.6</v>
      </c>
      <c r="G46" s="63" t="str">
        <f t="shared" si="2"/>
        <v/>
      </c>
      <c r="H46" s="64"/>
      <c r="I46" s="33">
        <v>288</v>
      </c>
      <c r="J46" s="37" t="str">
        <f t="shared" si="4"/>
        <v/>
      </c>
    </row>
    <row r="47" spans="1:10">
      <c r="A47" s="28"/>
      <c r="B47" s="4"/>
      <c r="C47" s="17" t="s">
        <v>36</v>
      </c>
      <c r="D47" s="40"/>
      <c r="E47" s="33" t="s">
        <v>54</v>
      </c>
      <c r="F47" s="33">
        <v>4.8</v>
      </c>
      <c r="G47" s="63" t="str">
        <f t="shared" si="2"/>
        <v/>
      </c>
      <c r="H47" s="64"/>
      <c r="I47" s="33">
        <v>240</v>
      </c>
      <c r="J47" s="37" t="str">
        <f t="shared" si="4"/>
        <v/>
      </c>
    </row>
    <row r="48" spans="1:10">
      <c r="A48" s="28"/>
      <c r="B48" s="4"/>
      <c r="C48" s="17" t="s">
        <v>37</v>
      </c>
      <c r="D48" s="40"/>
      <c r="E48" s="33" t="s">
        <v>42</v>
      </c>
      <c r="F48" s="33">
        <v>2.4</v>
      </c>
      <c r="G48" s="63" t="str">
        <f t="shared" si="2"/>
        <v/>
      </c>
      <c r="H48" s="64"/>
      <c r="I48" s="33">
        <v>144</v>
      </c>
      <c r="J48" s="37" t="str">
        <f t="shared" si="4"/>
        <v/>
      </c>
    </row>
    <row r="49" spans="1:10">
      <c r="A49" s="28"/>
      <c r="B49" s="4"/>
      <c r="C49" s="17" t="s">
        <v>38</v>
      </c>
      <c r="D49" s="40"/>
      <c r="E49" s="33" t="s">
        <v>55</v>
      </c>
      <c r="F49" s="33">
        <v>9.6</v>
      </c>
      <c r="G49" s="63" t="str">
        <f t="shared" si="2"/>
        <v/>
      </c>
      <c r="H49" s="64"/>
      <c r="I49" s="33">
        <v>480</v>
      </c>
      <c r="J49" s="37" t="str">
        <f t="shared" si="4"/>
        <v/>
      </c>
    </row>
    <row r="50" spans="1:10" ht="28.2">
      <c r="A50" s="28"/>
      <c r="B50" s="4"/>
      <c r="C50" s="17" t="s">
        <v>39</v>
      </c>
      <c r="D50" s="40"/>
      <c r="E50" s="33" t="s">
        <v>51</v>
      </c>
      <c r="F50" s="33">
        <v>24</v>
      </c>
      <c r="G50" s="63" t="str">
        <f t="shared" si="2"/>
        <v/>
      </c>
      <c r="H50" s="64"/>
      <c r="I50" s="33">
        <v>144</v>
      </c>
      <c r="J50" s="37" t="str">
        <f t="shared" si="4"/>
        <v/>
      </c>
    </row>
    <row r="51" spans="1:10" ht="28.2">
      <c r="A51" s="28"/>
      <c r="B51" s="4"/>
      <c r="C51" s="17" t="s">
        <v>40</v>
      </c>
      <c r="D51" s="40"/>
      <c r="E51" s="33" t="s">
        <v>51</v>
      </c>
      <c r="F51" s="33">
        <v>48</v>
      </c>
      <c r="G51" s="63" t="str">
        <f t="shared" si="2"/>
        <v/>
      </c>
      <c r="H51" s="64"/>
      <c r="I51" s="33">
        <v>240</v>
      </c>
      <c r="J51" s="37" t="str">
        <f t="shared" si="4"/>
        <v/>
      </c>
    </row>
    <row r="52" spans="1:10">
      <c r="A52" s="28"/>
      <c r="B52" s="58" t="s">
        <v>68</v>
      </c>
      <c r="C52" s="59"/>
      <c r="D52" s="59"/>
      <c r="E52" s="59"/>
      <c r="F52" s="59"/>
      <c r="G52" s="59"/>
      <c r="H52" s="59"/>
      <c r="I52" s="60"/>
      <c r="J52" s="39" t="str">
        <f>IF(SUM(J16:J51)&lt;=0,"",SUM(J16:J51))</f>
        <v/>
      </c>
    </row>
    <row r="53" spans="1:10" ht="5.25" customHeight="1">
      <c r="A53" s="28"/>
      <c r="B53" s="8"/>
      <c r="C53" s="9"/>
      <c r="D53" s="10"/>
      <c r="E53" s="11"/>
      <c r="F53" s="11"/>
      <c r="G53" s="11"/>
      <c r="H53" s="11"/>
      <c r="I53" s="12"/>
      <c r="J53" s="29"/>
    </row>
    <row r="54" spans="1:10" ht="15" thickBot="1">
      <c r="A54" s="30"/>
      <c r="B54" s="46" t="s">
        <v>69</v>
      </c>
      <c r="C54" s="47"/>
      <c r="D54" s="47"/>
      <c r="E54" s="47"/>
      <c r="F54" s="47"/>
      <c r="G54" s="47"/>
      <c r="H54" s="47"/>
      <c r="I54" s="48"/>
      <c r="J54" s="31" t="str">
        <f>IF(SUM(J52,J13)&lt;=0,"",SUM(J52,J13))</f>
        <v/>
      </c>
    </row>
  </sheetData>
  <sheetProtection password="DCFF" sheet="1" objects="1" scenarios="1"/>
  <mergeCells count="58">
    <mergeCell ref="G48:H48"/>
    <mergeCell ref="G49:H49"/>
    <mergeCell ref="G50:H50"/>
    <mergeCell ref="G51:H51"/>
    <mergeCell ref="G43:H43"/>
    <mergeCell ref="G44:H44"/>
    <mergeCell ref="G45:H45"/>
    <mergeCell ref="G46:H46"/>
    <mergeCell ref="G47:H47"/>
    <mergeCell ref="G38:H38"/>
    <mergeCell ref="G39:H39"/>
    <mergeCell ref="G40:H40"/>
    <mergeCell ref="G41:H41"/>
    <mergeCell ref="G42:H42"/>
    <mergeCell ref="G33:H33"/>
    <mergeCell ref="G34:H34"/>
    <mergeCell ref="G35:H35"/>
    <mergeCell ref="G36:H36"/>
    <mergeCell ref="G37:H37"/>
    <mergeCell ref="G28:H28"/>
    <mergeCell ref="G29:H29"/>
    <mergeCell ref="G30:H30"/>
    <mergeCell ref="G31:H31"/>
    <mergeCell ref="G32:H32"/>
    <mergeCell ref="G22:H22"/>
    <mergeCell ref="G23:H23"/>
    <mergeCell ref="G24:H24"/>
    <mergeCell ref="H25:H26"/>
    <mergeCell ref="G27:H27"/>
    <mergeCell ref="A11:A12"/>
    <mergeCell ref="B13:I13"/>
    <mergeCell ref="C2:J2"/>
    <mergeCell ref="I7:I8"/>
    <mergeCell ref="J7:J8"/>
    <mergeCell ref="G3:H3"/>
    <mergeCell ref="G4:H4"/>
    <mergeCell ref="G5:H5"/>
    <mergeCell ref="G9:H9"/>
    <mergeCell ref="G10:H10"/>
    <mergeCell ref="G11:H11"/>
    <mergeCell ref="G12:H12"/>
    <mergeCell ref="H7:H8"/>
    <mergeCell ref="B54:I54"/>
    <mergeCell ref="B6:J6"/>
    <mergeCell ref="B15:J15"/>
    <mergeCell ref="C7:C8"/>
    <mergeCell ref="C25:C26"/>
    <mergeCell ref="I25:I26"/>
    <mergeCell ref="C11:C12"/>
    <mergeCell ref="B11:B12"/>
    <mergeCell ref="B52:I52"/>
    <mergeCell ref="J25:J26"/>
    <mergeCell ref="G16:H16"/>
    <mergeCell ref="G17:H17"/>
    <mergeCell ref="G18:H18"/>
    <mergeCell ref="G19:H19"/>
    <mergeCell ref="G20:H20"/>
    <mergeCell ref="G21:H21"/>
  </mergeCells>
  <pageMargins left="0.7" right="0.7" top="0.61" bottom="0.75" header="0.3" footer="0.3"/>
  <pageSetup scale="73" fitToHeight="5" orientation="portrait" r:id="rId1"/>
  <headerFooter>
    <oddHeader>&amp;ROregon Department of Environmental Quality</oddHeader>
    <oddFooter>&amp;RLast updated: 5/21/2012
By: Ron Doughten
DEQ 12-WQ-030</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J18"/>
  <sheetViews>
    <sheetView zoomScaleNormal="100" workbookViewId="0">
      <selection activeCell="K11" sqref="K11"/>
    </sheetView>
  </sheetViews>
  <sheetFormatPr defaultRowHeight="14.4"/>
  <cols>
    <col min="1" max="1" width="2.6640625" customWidth="1"/>
  </cols>
  <sheetData>
    <row r="1" spans="1:10" ht="36" customHeight="1">
      <c r="A1" s="19" t="s">
        <v>77</v>
      </c>
    </row>
    <row r="3" spans="1:10" ht="90.75" customHeight="1">
      <c r="A3" s="85" t="s">
        <v>82</v>
      </c>
      <c r="B3" s="85"/>
      <c r="C3" s="85"/>
      <c r="D3" s="85"/>
      <c r="E3" s="85"/>
      <c r="F3" s="85"/>
      <c r="G3" s="85"/>
      <c r="H3" s="85"/>
      <c r="I3" s="85"/>
      <c r="J3" s="45"/>
    </row>
    <row r="4" spans="1:10" ht="8.25" customHeight="1">
      <c r="A4" s="44"/>
      <c r="B4" s="44"/>
      <c r="C4" s="44"/>
      <c r="D4" s="44"/>
      <c r="E4" s="44"/>
      <c r="F4" s="44"/>
      <c r="G4" s="44"/>
      <c r="H4" s="44"/>
      <c r="I4" s="44"/>
      <c r="J4" s="44"/>
    </row>
    <row r="5" spans="1:10" ht="30" customHeight="1">
      <c r="A5" s="85" t="s">
        <v>93</v>
      </c>
      <c r="B5" s="85"/>
      <c r="C5" s="85"/>
      <c r="D5" s="85"/>
      <c r="E5" s="85"/>
      <c r="F5" s="85"/>
      <c r="G5" s="85"/>
      <c r="H5" s="85"/>
      <c r="I5" s="85"/>
      <c r="J5" s="85"/>
    </row>
    <row r="7" spans="1:10" ht="15.6">
      <c r="A7" s="42" t="s">
        <v>78</v>
      </c>
    </row>
    <row r="8" spans="1:10" ht="46.5" customHeight="1">
      <c r="A8" s="43" t="s">
        <v>79</v>
      </c>
      <c r="B8" s="84" t="s">
        <v>84</v>
      </c>
      <c r="C8" s="84"/>
      <c r="D8" s="84"/>
      <c r="E8" s="84"/>
      <c r="F8" s="84"/>
      <c r="G8" s="84"/>
      <c r="H8" s="84"/>
      <c r="I8" s="84"/>
      <c r="J8" s="84"/>
    </row>
    <row r="9" spans="1:10" ht="76.5" customHeight="1">
      <c r="A9" s="43" t="s">
        <v>80</v>
      </c>
      <c r="B9" s="84" t="s">
        <v>81</v>
      </c>
      <c r="C9" s="84"/>
      <c r="D9" s="84"/>
      <c r="E9" s="84"/>
      <c r="F9" s="84"/>
      <c r="G9" s="84"/>
      <c r="H9" s="84"/>
      <c r="I9" s="84"/>
      <c r="J9" s="84"/>
    </row>
    <row r="10" spans="1:10" ht="15" customHeight="1">
      <c r="A10" s="43" t="s">
        <v>86</v>
      </c>
      <c r="B10" s="84" t="s">
        <v>91</v>
      </c>
      <c r="C10" s="84"/>
      <c r="D10" s="84"/>
      <c r="E10" s="84"/>
      <c r="F10" s="84"/>
      <c r="G10" s="84"/>
      <c r="H10" s="84"/>
      <c r="I10" s="84"/>
      <c r="J10" s="84"/>
    </row>
    <row r="12" spans="1:10" ht="15.6">
      <c r="A12" s="42" t="s">
        <v>83</v>
      </c>
    </row>
    <row r="13" spans="1:10">
      <c r="A13" s="43" t="s">
        <v>79</v>
      </c>
      <c r="B13" s="87" t="s">
        <v>85</v>
      </c>
      <c r="C13" s="87"/>
      <c r="D13" s="87"/>
      <c r="E13" s="87"/>
      <c r="F13" s="87"/>
      <c r="G13" s="87"/>
      <c r="H13" s="87"/>
      <c r="I13" s="87"/>
      <c r="J13" s="87"/>
    </row>
    <row r="14" spans="1:10" ht="105" customHeight="1">
      <c r="A14" s="43" t="s">
        <v>80</v>
      </c>
      <c r="B14" s="85" t="s">
        <v>94</v>
      </c>
      <c r="C14" s="85"/>
      <c r="D14" s="85"/>
      <c r="E14" s="85"/>
      <c r="F14" s="85"/>
      <c r="G14" s="85"/>
      <c r="H14" s="85"/>
      <c r="I14" s="85"/>
      <c r="J14" s="85"/>
    </row>
    <row r="15" spans="1:10" ht="16.5" customHeight="1">
      <c r="A15" s="43" t="s">
        <v>86</v>
      </c>
      <c r="B15" s="86" t="s">
        <v>87</v>
      </c>
      <c r="C15" s="86"/>
      <c r="D15" s="86"/>
      <c r="E15" s="86"/>
      <c r="F15" s="86"/>
      <c r="G15" s="86"/>
      <c r="H15" s="86"/>
      <c r="I15" s="86"/>
      <c r="J15" s="86"/>
    </row>
    <row r="16" spans="1:10" ht="45" customHeight="1">
      <c r="A16" s="43" t="s">
        <v>88</v>
      </c>
      <c r="B16" s="85" t="s">
        <v>89</v>
      </c>
      <c r="C16" s="85"/>
      <c r="D16" s="85"/>
      <c r="E16" s="85"/>
      <c r="F16" s="85"/>
      <c r="G16" s="85"/>
      <c r="H16" s="85"/>
      <c r="I16" s="85"/>
      <c r="J16" s="85"/>
    </row>
    <row r="17" spans="1:10" ht="77.25" customHeight="1">
      <c r="A17" s="43" t="s">
        <v>90</v>
      </c>
      <c r="B17" s="84" t="s">
        <v>81</v>
      </c>
      <c r="C17" s="84"/>
      <c r="D17" s="84"/>
      <c r="E17" s="84"/>
      <c r="F17" s="84"/>
      <c r="G17" s="84"/>
      <c r="H17" s="84"/>
      <c r="I17" s="84"/>
      <c r="J17" s="84"/>
    </row>
    <row r="18" spans="1:10">
      <c r="A18" s="43" t="s">
        <v>92</v>
      </c>
      <c r="B18" s="84" t="s">
        <v>91</v>
      </c>
      <c r="C18" s="84"/>
      <c r="D18" s="84"/>
      <c r="E18" s="84"/>
      <c r="F18" s="84"/>
      <c r="G18" s="84"/>
      <c r="H18" s="84"/>
      <c r="I18" s="84"/>
      <c r="J18" s="84"/>
    </row>
  </sheetData>
  <sheetProtection password="DCFF" sheet="1" objects="1" scenarios="1"/>
  <mergeCells count="11">
    <mergeCell ref="B17:J17"/>
    <mergeCell ref="B16:J16"/>
    <mergeCell ref="A3:I3"/>
    <mergeCell ref="B10:J10"/>
    <mergeCell ref="B18:J18"/>
    <mergeCell ref="B15:J15"/>
    <mergeCell ref="B8:J8"/>
    <mergeCell ref="B9:J9"/>
    <mergeCell ref="B13:J13"/>
    <mergeCell ref="B14:J14"/>
    <mergeCell ref="A5:J5"/>
  </mergeCells>
  <pageMargins left="0.7" right="0.7" top="0.83333333333333304" bottom="0.75" header="0.3" footer="0.3"/>
  <pageSetup orientation="portrait" r:id="rId1"/>
  <headerFooter>
    <oddHeader>&amp;ROregon Department of Environmental Quality
&amp;G</oddHeader>
    <oddFooter>&amp;RLast updated:5/21/2012
By: Ron Doughten
DEQ 12-WQ-030</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C8800C0FDBD74BB7EF83F539002170" ma:contentTypeVersion="33" ma:contentTypeDescription="Create a new document." ma:contentTypeScope="" ma:versionID="28fddbb5f08fec717412a00bcc896c70">
  <xsd:schema xmlns:xsd="http://www.w3.org/2001/XMLSchema" xmlns:xs="http://www.w3.org/2001/XMLSchema" xmlns:p="http://schemas.microsoft.com/office/2006/metadata/properties" xmlns:ns1="http://schemas.microsoft.com/sharepoint/v3" xmlns:ns2="122d8a75-5caa-4c72-8be8-02ac38e9d51e" xmlns:ns3="a1a0681f-cb63-4b8d-afdc-dedbdb8d1bfa" targetNamespace="http://schemas.microsoft.com/office/2006/metadata/properties" ma:root="true" ma:fieldsID="e652297e519de1dceba2c7781ff14320" ns1:_="" ns2:_="" ns3:_="">
    <xsd:import namespace="http://schemas.microsoft.com/sharepoint/v3"/>
    <xsd:import namespace="122d8a75-5caa-4c72-8be8-02ac38e9d51e"/>
    <xsd:import namespace="a1a0681f-cb63-4b8d-afdc-dedbdb8d1bfa"/>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122d8a75-5caa-4c72-8be8-02ac38e9d51e">Select...</Program>
  </documentManagement>
</p:properties>
</file>

<file path=customXml/itemProps1.xml><?xml version="1.0" encoding="utf-8"?>
<ds:datastoreItem xmlns:ds="http://schemas.openxmlformats.org/officeDocument/2006/customXml" ds:itemID="{B6B875D3-9A93-4585-A507-3FE8BC1658BF}"/>
</file>

<file path=customXml/itemProps2.xml><?xml version="1.0" encoding="utf-8"?>
<ds:datastoreItem xmlns:ds="http://schemas.openxmlformats.org/officeDocument/2006/customXml" ds:itemID="{D0365378-F304-4748-B594-8B92CB052A8B}"/>
</file>

<file path=customXml/itemProps3.xml><?xml version="1.0" encoding="utf-8"?>
<ds:datastoreItem xmlns:ds="http://schemas.openxmlformats.org/officeDocument/2006/customXml" ds:itemID="{618AAD98-D1D1-494A-80F9-69713A096A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Instructions</vt:lpstr>
    </vt:vector>
  </TitlesOfParts>
  <Company>State of Oregon Department of Environmental Quality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Graywater Flow Worksheet</dc:title>
  <dc:subject>graywater</dc:subject>
  <dc:creator>Ron Doughten</dc:creator>
  <cp:keywords>graywater, flow, tier 2, tier 3, 2402, individual permit</cp:keywords>
  <cp:lastModifiedBy>SBrando</cp:lastModifiedBy>
  <cp:lastPrinted>2012-05-21T18:26:33Z</cp:lastPrinted>
  <dcterms:created xsi:type="dcterms:W3CDTF">2012-03-28T20:53:21Z</dcterms:created>
  <dcterms:modified xsi:type="dcterms:W3CDTF">2012-05-21T20:21:15Z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0x0101009CC8800C0FDBD74BB7EF83F539002170</vt:lpwstr>
  </property>
  <property fmtid="{D5CDD505-2E9C-101B-9397-08002B2CF9AE}" pid="6" name="Permit Type">
    <vt:lpwstr>Misc.</vt:lpwstr>
  </property>
  <property fmtid="{D5CDD505-2E9C-101B-9397-08002B2CF9AE}" pid="7" name="Program0">
    <vt:lpwstr>Select...</vt:lpwstr>
  </property>
</Properties>
</file>