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omments1.xml" ContentType="application/vnd.openxmlformats-officedocument.spreadsheetml.comments+xml"/>
  <Override PartName="/xl/threadedComments/threadedComment1.xml" ContentType="application/vnd.ms-excel.threadedcomments+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omments2.xml" ContentType="application/vnd.openxmlformats-officedocument.spreadsheetml.comments+xml"/>
  <Override PartName="/xl/customProperty13.bin" ContentType="application/vnd.openxmlformats-officedocument.spreadsheetml.customProperty"/>
  <Override PartName="/xl/comments3.xml" ContentType="application/vnd.openxmlformats-officedocument.spreadsheetml.comments+xml"/>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drawings/drawing2.xml" ContentType="application/vnd.openxmlformats-officedocument.drawing+xml"/>
  <Override PartName="/xl/customProperty26.bin" ContentType="application/vnd.openxmlformats-officedocument.spreadsheetml.customProperty"/>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mthomps\Desktop\"/>
    </mc:Choice>
  </mc:AlternateContent>
  <xr:revisionPtr revIDLastSave="0" documentId="13_ncr:1_{6A9A07FE-62B2-478E-B0E7-947AAEB0ED51}" xr6:coauthVersionLast="47" xr6:coauthVersionMax="47" xr10:uidLastSave="{00000000-0000-0000-0000-000000000000}"/>
  <workbookProtection workbookAlgorithmName="SHA-512" workbookHashValue="8VYRxSoJ+5UsXHaMtyp3WWTeD6FF4F4Jrtv7B/+IdxoZPIZHCE9HTq9OSzSW458Nxd6wQmMAdzNmJbiCm4jZ7A==" workbookSaltValue="0uAizEUIRT+EhoM5cRdAjA==" workbookSpinCount="100000" lockStructure="1"/>
  <bookViews>
    <workbookView xWindow="60120" yWindow="1410" windowWidth="21480" windowHeight="12555" tabRatio="828" xr2:uid="{00000000-000D-0000-FFFF-FFFF00000000}"/>
  </bookViews>
  <sheets>
    <sheet name="Cover" sheetId="88" r:id="rId1"/>
    <sheet name="OR PTE Summary" sheetId="37" r:id="rId2"/>
    <sheet name="OR Assumptions" sheetId="36" r:id="rId3"/>
    <sheet name="Process GHG" sheetId="30" r:id="rId4"/>
    <sheet name="Color Key" sheetId="85" state="hidden" r:id="rId5"/>
    <sheet name="EXSC Scrubbers" sheetId="24" r:id="rId6"/>
    <sheet name="EXSC Scrubbers HAP - Fluorides" sheetId="44" r:id="rId7"/>
    <sheet name="RCTOs" sheetId="34" r:id="rId8"/>
    <sheet name="RCTO HAP - Fluorides" sheetId="39" r:id="rId9"/>
    <sheet name="Boilers" sheetId="20" r:id="rId10"/>
    <sheet name="Boiler HAPs" sheetId="38" r:id="rId11"/>
    <sheet name="Existing Boilers NSPS Dc" sheetId="93" r:id="rId12"/>
    <sheet name="Heaters" sheetId="63" r:id="rId13"/>
    <sheet name="Heater HAPs" sheetId="64" r:id="rId14"/>
    <sheet name="RA EGEN EFs" sheetId="32" state="hidden" r:id="rId15"/>
    <sheet name="AL EGEN EFs" sheetId="33" state="hidden" r:id="rId16"/>
    <sheet name="Exhaust Flows" sheetId="79" state="hidden" r:id="rId17"/>
    <sheet name="EXAM Scrubbers" sheetId="23" r:id="rId18"/>
    <sheet name="EXAM Scrubbers HAP - Fluorides" sheetId="43" r:id="rId19"/>
    <sheet name="PSSS Scrubbers" sheetId="47" r:id="rId20"/>
    <sheet name="RICE" sheetId="22" r:id="rId21"/>
    <sheet name="RICE HAPs" sheetId="21" r:id="rId22"/>
    <sheet name="RICE Subpart IIII" sheetId="94" r:id="rId23"/>
    <sheet name="TMXW" sheetId="25" r:id="rId24"/>
    <sheet name="TMXW HAPs" sheetId="65" r:id="rId25"/>
    <sheet name="Lime Silos" sheetId="26" r:id="rId26"/>
    <sheet name="Cooling Towers" sheetId="78" r:id="rId27"/>
    <sheet name="Cooling Towers HAP" sheetId="74" r:id="rId28"/>
    <sheet name="Tanks" sheetId="83" r:id="rId29"/>
    <sheet name="Arsenic SP Exhaust" sheetId="84" r:id="rId30"/>
    <sheet name="Ronler-Paved Roads" sheetId="75" r:id="rId31"/>
    <sheet name="Aloha- Paved Roads" sheetId="76" r:id="rId32"/>
    <sheet name="Stack Information" sheetId="87" r:id="rId33"/>
    <sheet name="App.A Modeled Stack Param. pg1" sheetId="89" r:id="rId34"/>
    <sheet name="App.A Modeled Stack Param pg2" sheetId="92" r:id="rId35"/>
    <sheet name="App.B Competing Source Inventor" sheetId="90" r:id="rId36"/>
  </sheets>
  <externalReferences>
    <externalReference r:id="rId37"/>
    <externalReference r:id="rId38"/>
    <externalReference r:id="rId39"/>
    <externalReference r:id="rId40"/>
  </externalReferences>
  <definedNames>
    <definedName name="_xlnm._FilterDatabase" localSheetId="10" hidden="1">'Boiler HAPs'!$B$44:$BL$103</definedName>
    <definedName name="_xlnm._FilterDatabase" localSheetId="9" hidden="1">Boilers!$B$40:$AK$100</definedName>
    <definedName name="_xlnm._FilterDatabase" localSheetId="26" hidden="1">'Cooling Towers'!$B$9:$AD$120</definedName>
    <definedName name="_xlnm._FilterDatabase" localSheetId="17" hidden="1">'EXAM Scrubbers'!$B$21:$AG$54</definedName>
    <definedName name="_xlnm._FilterDatabase" localSheetId="18" hidden="1">'EXAM Scrubbers HAP - Fluorides'!$B$21:$R$54</definedName>
    <definedName name="_xlnm._FilterDatabase" localSheetId="11" hidden="1">'Existing Boilers NSPS Dc'!$A$2:$H$36</definedName>
    <definedName name="_xlnm._FilterDatabase" localSheetId="5" hidden="1">'EXSC Scrubbers'!$B$30:$AM$85</definedName>
    <definedName name="_xlnm._FilterDatabase" localSheetId="6" hidden="1">'EXSC Scrubbers HAP - Fluorides'!$B$31:$W$84</definedName>
    <definedName name="_xlnm._FilterDatabase" localSheetId="12" hidden="1">Heaters!$A$21:$AP$123</definedName>
    <definedName name="_xlnm._FilterDatabase" localSheetId="2" hidden="1">'OR Assumptions'!$B$37:$H$37</definedName>
    <definedName name="_xlnm._FilterDatabase" localSheetId="19" hidden="1">'PSSS Scrubbers'!$B$13:$X$46</definedName>
    <definedName name="_xlnm._FilterDatabase" localSheetId="7" hidden="1">RCTOs!$B$21:$AW$59</definedName>
    <definedName name="_xlnm._FilterDatabase" localSheetId="20" hidden="1">RICE!$B$18:$BV$109</definedName>
    <definedName name="_xlnm._FilterDatabase" localSheetId="21" hidden="1">'RICE HAPs'!$B$40:$BH$40</definedName>
    <definedName name="_xlnm._FilterDatabase" localSheetId="32" hidden="1">'Stack Information'!$B$4:$S$414</definedName>
    <definedName name="AL">" "</definedName>
    <definedName name="Bz_EF" localSheetId="15">#REF!</definedName>
    <definedName name="Bz_EF" localSheetId="26">#REF!</definedName>
    <definedName name="Bz_EF" localSheetId="32">#REF!</definedName>
    <definedName name="Bz_EF">#REF!</definedName>
    <definedName name="CFA" localSheetId="15">#REF!</definedName>
    <definedName name="CFA" localSheetId="26">#REF!</definedName>
    <definedName name="CFA" localSheetId="32">#REF!</definedName>
    <definedName name="CFA">#REF!</definedName>
    <definedName name="CFB" localSheetId="15">#REF!</definedName>
    <definedName name="CFB" localSheetId="26">#REF!</definedName>
    <definedName name="CFB" localSheetId="32">#REF!</definedName>
    <definedName name="CFB">#REF!</definedName>
    <definedName name="CFF" localSheetId="15">#REF!</definedName>
    <definedName name="CFF" localSheetId="26">#REF!</definedName>
    <definedName name="CFF" localSheetId="32">#REF!</definedName>
    <definedName name="CFF">#REF!</definedName>
    <definedName name="Circ_Fractions_Table">'[1]Fraction of Diameter'!$A$10:$H$23</definedName>
    <definedName name="CO_AP42" localSheetId="15">#REF!</definedName>
    <definedName name="CO_AP42" localSheetId="26">#REF!</definedName>
    <definedName name="CO_AP42" localSheetId="32">#REF!</definedName>
    <definedName name="CO_AP42">#REF!</definedName>
    <definedName name="CO_EF" localSheetId="15">#REF!</definedName>
    <definedName name="CO_EF" localSheetId="26">#REF!</definedName>
    <definedName name="CO_EF" localSheetId="32">#REF!</definedName>
    <definedName name="CO_EF">#REF!</definedName>
    <definedName name="Form_EF" localSheetId="15">#REF!</definedName>
    <definedName name="Form_EF" localSheetId="26">#REF!</definedName>
    <definedName name="Form_EF" localSheetId="32">#REF!</definedName>
    <definedName name="Form_EF">#REF!</definedName>
    <definedName name="Hex_EF" localSheetId="15">#REF!</definedName>
    <definedName name="Hex_EF" localSheetId="26">#REF!</definedName>
    <definedName name="Hex_EF" localSheetId="32">#REF!</definedName>
    <definedName name="Hex_EF">#REF!</definedName>
    <definedName name="IR">" "</definedName>
    <definedName name="IS">" "</definedName>
    <definedName name="NM">" "</definedName>
    <definedName name="NOx_AP42" localSheetId="15">#REF!</definedName>
    <definedName name="NOx_AP42" localSheetId="26">#REF!</definedName>
    <definedName name="NOx_AP42" localSheetId="32">#REF!</definedName>
    <definedName name="NOx_AP42">#REF!</definedName>
    <definedName name="NOx_EF" localSheetId="15">#REF!</definedName>
    <definedName name="NOx_EF" localSheetId="26">#REF!</definedName>
    <definedName name="NOx_EF" localSheetId="32">#REF!</definedName>
    <definedName name="NOx_EF">#REF!</definedName>
    <definedName name="OC">" "</definedName>
    <definedName name="Pb_EF" localSheetId="15">#REF!</definedName>
    <definedName name="Pb_EF" localSheetId="26">#REF!</definedName>
    <definedName name="Pb_EF" localSheetId="32">#REF!</definedName>
    <definedName name="Pb_EF">#REF!</definedName>
    <definedName name="PM_EF" localSheetId="15">#REF!</definedName>
    <definedName name="PM_EF" localSheetId="26">#REF!</definedName>
    <definedName name="PM_EF" localSheetId="32">#REF!</definedName>
    <definedName name="PM_EF">#REF!</definedName>
    <definedName name="_xlnm.Print_Area" localSheetId="31">'Aloha- Paved Roads'!$A$1:$AA$73</definedName>
    <definedName name="_xlnm.Print_Area" localSheetId="34">'App.A Modeled Stack Param pg2'!$A$1:$W$98</definedName>
    <definedName name="_xlnm.Print_Area" localSheetId="33">'App.A Modeled Stack Param. pg1'!$A$1:$AD$416</definedName>
    <definedName name="_xlnm.Print_Area" localSheetId="35">'App.B Competing Source Inventor'!$A$1:$X$39</definedName>
    <definedName name="_xlnm.Print_Area" localSheetId="29">'Arsenic SP Exhaust'!$A$1:$M$26</definedName>
    <definedName name="_xlnm.Print_Area" localSheetId="10">'Boiler HAPs'!$A$1:$AZ$104</definedName>
    <definedName name="_xlnm.Print_Area" localSheetId="9">Boilers!$A$1:$AJ$100</definedName>
    <definedName name="_xlnm.Print_Area" localSheetId="26">'Cooling Towers'!$A$1:$Z$120</definedName>
    <definedName name="_xlnm.Print_Area" localSheetId="27">'Cooling Towers HAP'!$A$1:$O$35</definedName>
    <definedName name="_xlnm.Print_Area" localSheetId="0">Cover!$A$1:$P$59</definedName>
    <definedName name="_xlnm.Print_Area" localSheetId="17">'EXAM Scrubbers'!$A$1:$AG$54</definedName>
    <definedName name="_xlnm.Print_Area" localSheetId="18">'EXAM Scrubbers HAP - Fluorides'!$A$1:$P$54</definedName>
    <definedName name="_xlnm.Print_Area" localSheetId="11">'Existing Boilers NSPS Dc'!$A$1:$I$38</definedName>
    <definedName name="_xlnm.Print_Area" localSheetId="5">'EXSC Scrubbers'!$A$1:$AM$83</definedName>
    <definedName name="_xlnm.Print_Area" localSheetId="6">'EXSC Scrubbers HAP - Fluorides'!$A$1:$AK$84</definedName>
    <definedName name="_xlnm.Print_Area" localSheetId="13">'Heater HAPs'!$A$1:$AZ$150</definedName>
    <definedName name="_xlnm.Print_Area" localSheetId="12">Heaters!$A$1:$AI$123</definedName>
    <definedName name="_xlnm.Print_Area" localSheetId="25">'Lime Silos'!$A$1:$M$15</definedName>
    <definedName name="_xlnm.Print_Area" localSheetId="2">'OR Assumptions'!$A$1:$AG$78</definedName>
    <definedName name="_xlnm.Print_Area" localSheetId="1">'OR PTE Summary'!$A$1:$AK$62</definedName>
    <definedName name="_xlnm.Print_Area" localSheetId="3">'Process GHG'!$A$1:$J$34</definedName>
    <definedName name="_xlnm.Print_Area" localSheetId="19">'PSSS Scrubbers'!$A$1:$X$46</definedName>
    <definedName name="_xlnm.Print_Area" localSheetId="8">'RCTO HAP - Fluorides'!$A$1:$BE$93</definedName>
    <definedName name="_xlnm.Print_Area" localSheetId="7">RCTOs!$A$1:$BL$144</definedName>
    <definedName name="_xlnm.Print_Area" localSheetId="20">RICE!$A$1:$AT$109</definedName>
    <definedName name="_xlnm.Print_Area" localSheetId="21">'RICE HAPs'!$A$1:$BB$131</definedName>
    <definedName name="_xlnm.Print_Area" localSheetId="22">'RICE Subpart IIII'!$A$1:$L$42</definedName>
    <definedName name="_xlnm.Print_Area" localSheetId="30">'Ronler-Paved Roads'!$B$1:$AO$141</definedName>
    <definedName name="_xlnm.Print_Area" localSheetId="32">'Stack Information'!$A$1:$AE$414</definedName>
    <definedName name="_xlnm.Print_Area" localSheetId="28">Tanks!$A$1:$P$23</definedName>
    <definedName name="_xlnm.Print_Area" localSheetId="23">TMXW!$A$1:$AD$42</definedName>
    <definedName name="_xlnm.Print_Area" localSheetId="24">'TMXW HAPs'!$A$1:$AY$51</definedName>
    <definedName name="RA">" "</definedName>
    <definedName name="SiteList" localSheetId="26">#REF!</definedName>
    <definedName name="SiteList" localSheetId="32">#REF!</definedName>
    <definedName name="SiteList">#REF!</definedName>
    <definedName name="SO2_EF" localSheetId="15">#REF!</definedName>
    <definedName name="SO2_EF" localSheetId="26">#REF!</definedName>
    <definedName name="SO2_EF" localSheetId="32">#REF!</definedName>
    <definedName name="SO2_EF">#REF!</definedName>
    <definedName name="solver_adj" localSheetId="2" hidden="1">'OR Assumptions'!#REF!</definedName>
    <definedName name="solver_cvg" localSheetId="2" hidden="1">0.0001</definedName>
    <definedName name="solver_drv" localSheetId="2" hidden="1">1</definedName>
    <definedName name="solver_eng" localSheetId="16" hidden="1">1</definedName>
    <definedName name="solver_eng" localSheetId="2" hidden="1">1</definedName>
    <definedName name="solver_est" localSheetId="2" hidden="1">1</definedName>
    <definedName name="solver_itr" localSheetId="2" hidden="1">2147483647</definedName>
    <definedName name="solver_mip" localSheetId="2" hidden="1">2147483647</definedName>
    <definedName name="solver_mni" localSheetId="2" hidden="1">30</definedName>
    <definedName name="solver_mrt" localSheetId="2" hidden="1">0.075</definedName>
    <definedName name="solver_msl" localSheetId="2" hidden="1">2</definedName>
    <definedName name="solver_neg" localSheetId="16" hidden="1">1</definedName>
    <definedName name="solver_neg" localSheetId="2" hidden="1">1</definedName>
    <definedName name="solver_nod" localSheetId="2" hidden="1">2147483647</definedName>
    <definedName name="solver_num" localSheetId="16" hidden="1">0</definedName>
    <definedName name="solver_num" localSheetId="2" hidden="1">0</definedName>
    <definedName name="solver_nwt" localSheetId="2" hidden="1">1</definedName>
    <definedName name="solver_opt" localSheetId="16" hidden="1">'Exhaust Flows'!$J$21</definedName>
    <definedName name="solver_opt" localSheetId="2" hidden="1">'OR Assumptions'!#REF!</definedName>
    <definedName name="solver_pre" localSheetId="2" hidden="1">0.000001</definedName>
    <definedName name="solver_rbv" localSheetId="2" hidden="1">1</definedName>
    <definedName name="solver_rlx" localSheetId="2" hidden="1">2</definedName>
    <definedName name="solver_rsd" localSheetId="2" hidden="1">0</definedName>
    <definedName name="solver_scl" localSheetId="2" hidden="1">1</definedName>
    <definedName name="solver_sho" localSheetId="2" hidden="1">2</definedName>
    <definedName name="solver_ssz" localSheetId="2" hidden="1">100</definedName>
    <definedName name="solver_tim" localSheetId="2" hidden="1">2147483647</definedName>
    <definedName name="solver_tol" localSheetId="2" hidden="1">0.01</definedName>
    <definedName name="solver_typ" localSheetId="16" hidden="1">1</definedName>
    <definedName name="solver_typ" localSheetId="2" hidden="1">3</definedName>
    <definedName name="solver_val" localSheetId="16" hidden="1">0</definedName>
    <definedName name="solver_val" localSheetId="2" hidden="1">8.9</definedName>
    <definedName name="solver_ver" localSheetId="16" hidden="1">3</definedName>
    <definedName name="solver_ver" localSheetId="2" hidden="1">3</definedName>
    <definedName name="Tol_EF" localSheetId="15">#REF!</definedName>
    <definedName name="Tol_EF" localSheetId="26">#REF!</definedName>
    <definedName name="Tol_EF" localSheetId="32">#REF!</definedName>
    <definedName name="Tol_EF">#REF!</definedName>
    <definedName name="tonne_to_ton">[2]Constants!$B$7</definedName>
    <definedName name="version_number" localSheetId="32">[3]constants!$A$10</definedName>
    <definedName name="version_number">[4]constants!$A$10</definedName>
    <definedName name="VOC_EF" localSheetId="15">#REF!</definedName>
    <definedName name="VOC_EF" localSheetId="26">#REF!</definedName>
    <definedName name="VOC_EF" localSheetId="32">#REF!</definedName>
    <definedName name="VOC_EF">#REF!</definedName>
    <definedName name="ws3_EU_ID_blank" localSheetId="32">[3]constants!$A$5</definedName>
    <definedName name="ws3_EU_ID_blank">[4]constants!$A$5</definedName>
    <definedName name="ws3_matching_error_msg" localSheetId="32">[3]constants!$A$4</definedName>
    <definedName name="ws3_matching_error_msg">[4]constants!$A$4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90" l="1"/>
  <c r="U38" i="90"/>
  <c r="U37" i="90"/>
  <c r="U36" i="90"/>
  <c r="U35" i="90"/>
  <c r="U34" i="90"/>
  <c r="U33" i="90"/>
  <c r="U32" i="90"/>
  <c r="U31" i="90"/>
  <c r="U30" i="90"/>
  <c r="U29" i="90"/>
  <c r="U28" i="90"/>
  <c r="U27" i="90"/>
  <c r="U26" i="90"/>
  <c r="U25" i="90"/>
  <c r="U24" i="90"/>
  <c r="U23" i="90"/>
  <c r="U22" i="90"/>
  <c r="U21" i="90"/>
  <c r="U20" i="90"/>
  <c r="U19" i="90"/>
  <c r="U18" i="90"/>
  <c r="U17" i="90"/>
  <c r="U16" i="90"/>
  <c r="U15" i="90"/>
  <c r="U14" i="90"/>
  <c r="U13" i="90"/>
  <c r="U12" i="90"/>
  <c r="U11" i="90"/>
  <c r="U10" i="90"/>
  <c r="U9" i="90"/>
  <c r="U8" i="90"/>
  <c r="U7" i="90"/>
  <c r="B1" i="87"/>
  <c r="B1" i="76"/>
  <c r="B1" i="75"/>
  <c r="B1" i="84"/>
  <c r="B1" i="83"/>
  <c r="B1" i="74"/>
  <c r="B1" i="78"/>
  <c r="B1" i="26"/>
  <c r="B1" i="65"/>
  <c r="B1" i="25"/>
  <c r="B1" i="47"/>
  <c r="B1" i="44"/>
  <c r="B1" i="24"/>
  <c r="B1" i="43"/>
  <c r="B1" i="23"/>
  <c r="B1" i="39"/>
  <c r="B1" i="34"/>
  <c r="B1" i="21"/>
  <c r="B1" i="22"/>
  <c r="B1" i="64"/>
  <c r="B1" i="63"/>
  <c r="B1" i="38"/>
  <c r="B1" i="20"/>
  <c r="B1" i="30"/>
  <c r="B1" i="36"/>
  <c r="M19" i="37"/>
  <c r="L19" i="37"/>
  <c r="K19" i="37"/>
  <c r="K22" i="37" s="1"/>
  <c r="N19" i="37"/>
  <c r="J19" i="37"/>
  <c r="J22" i="37" s="1"/>
  <c r="F1" i="87"/>
  <c r="F1" i="76"/>
  <c r="F1" i="75"/>
  <c r="F1" i="84"/>
  <c r="F1" i="83"/>
  <c r="F1" i="74"/>
  <c r="F1" i="78"/>
  <c r="F1" i="26"/>
  <c r="F1" i="65"/>
  <c r="F1" i="25"/>
  <c r="F1" i="47"/>
  <c r="F1" i="44"/>
  <c r="F1" i="24"/>
  <c r="F1" i="43"/>
  <c r="F1" i="23"/>
  <c r="F1" i="39"/>
  <c r="F1" i="34"/>
  <c r="F1" i="21"/>
  <c r="F1" i="22"/>
  <c r="F1" i="64"/>
  <c r="F1" i="63"/>
  <c r="F1" i="38"/>
  <c r="F1" i="20"/>
  <c r="E1" i="30"/>
  <c r="F1" i="36"/>
  <c r="F12" i="79"/>
  <c r="F13" i="79"/>
  <c r="F11" i="79"/>
  <c r="E12" i="79"/>
  <c r="E13" i="79"/>
  <c r="E14" i="79"/>
  <c r="E11" i="79"/>
  <c r="C15" i="79"/>
  <c r="D7" i="79" s="1"/>
  <c r="H30" i="79"/>
  <c r="C16" i="79"/>
  <c r="A6" i="79"/>
  <c r="D12" i="79" l="1"/>
  <c r="D11" i="79"/>
  <c r="D10" i="79"/>
  <c r="D9" i="79"/>
  <c r="D13" i="79"/>
  <c r="D8" i="79"/>
  <c r="K13" i="79" l="1"/>
  <c r="K14" i="79"/>
  <c r="K12" i="79"/>
  <c r="H18" i="79"/>
  <c r="H16" i="79" l="1"/>
  <c r="I8" i="79" s="1"/>
  <c r="I10" i="79" l="1"/>
  <c r="M16" i="79" l="1"/>
  <c r="N8" i="79" s="1"/>
  <c r="M17" i="79"/>
  <c r="O12" i="79" s="1"/>
  <c r="H17" i="79"/>
  <c r="J11" i="79" s="1"/>
  <c r="C17" i="79"/>
  <c r="D6" i="79" l="1"/>
  <c r="I12" i="79"/>
  <c r="I13" i="79"/>
  <c r="I11" i="79"/>
  <c r="I14" i="79"/>
  <c r="I7" i="79"/>
  <c r="J12" i="79"/>
  <c r="J14" i="79"/>
  <c r="J13" i="79"/>
  <c r="M18" i="79"/>
  <c r="O15" i="79"/>
  <c r="O13" i="79"/>
  <c r="O14" i="79"/>
  <c r="N12" i="79"/>
  <c r="N13" i="79"/>
  <c r="N9" i="79"/>
  <c r="N10" i="79"/>
  <c r="N14" i="79"/>
  <c r="D7" i="33" l="1"/>
  <c r="D6" i="33"/>
  <c r="D5" i="33"/>
  <c r="D4" i="33"/>
  <c r="D3"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tc={D8B1208A-C857-46C7-ABD1-102132B0ED0D}</author>
    <author>tc={DDAC50A9-6186-4361-B92F-03A56F7C0D09}</author>
    <author>tc={066EB1B2-A20C-431B-B9E5-76BF9F0D85F3}</author>
    <author>tc={E505CDDE-0062-4B14-A5EF-C81FB8A88E75}</author>
    <author>tc={1FD571B4-E6C5-4B98-8C0A-8162E03D6C75}</author>
    <author>tc={C76A6D3C-A4F5-42AB-8564-58BB8F207251}</author>
  </authors>
  <commentList>
    <comment ref="D12" authorId="0" shapeId="0" xr:uid="{D8B1208A-C857-46C7-ABD1-102132B0ED0D}">
      <text>
        <t>[Threaded comment]
Your version of Excel allows you to read this threaded comment; however, any edits to it will get removed if the file is opened in a newer version of Excel. Learn more: https://go.microsoft.com/fwlink/?linkid=870924
Comment:
    Value minus EXAM protion</t>
      </text>
    </comment>
    <comment ref="E12" authorId="1" shapeId="0" xr:uid="{DDAC50A9-6186-4361-B92F-03A56F7C0D09}">
      <text>
        <t>[Threaded comment]
Your version of Excel allows you to read this threaded comment; however, any edits to it will get removed if the file is opened in a newer version of Excel. Learn more: https://go.microsoft.com/fwlink/?linkid=870924
Comment:
    Value minus EXAM protion</t>
      </text>
    </comment>
    <comment ref="F12" authorId="2" shapeId="0" xr:uid="{066EB1B2-A20C-431B-B9E5-76BF9F0D85F3}">
      <text>
        <t>[Threaded comment]
Your version of Excel allows you to read this threaded comment; however, any edits to it will get removed if the file is opened in a newer version of Excel. Learn more: https://go.microsoft.com/fwlink/?linkid=870924
Comment:
    Value minus EXAM protion</t>
      </text>
    </comment>
    <comment ref="D18" authorId="3" shapeId="0" xr:uid="{E505CDDE-0062-4B14-A5EF-C81FB8A88E75}">
      <text>
        <t>[Threaded comment]
Your version of Excel allows you to read this threaded comment; however, any edits to it will get removed if the file is opened in a newer version of Excel. Learn more: https://go.microsoft.com/fwlink/?linkid=870924
Comment:
    Value minus EXAM</t>
      </text>
    </comment>
    <comment ref="E18" authorId="4" shapeId="0" xr:uid="{1FD571B4-E6C5-4B98-8C0A-8162E03D6C75}">
      <text>
        <t>[Threaded comment]
Your version of Excel allows you to read this threaded comment; however, any edits to it will get removed if the file is opened in a newer version of Excel. Learn more: https://go.microsoft.com/fwlink/?linkid=870924
Comment:
    Value minus EXAM</t>
      </text>
    </comment>
    <comment ref="F18" authorId="5" shapeId="0" xr:uid="{C76A6D3C-A4F5-42AB-8564-58BB8F207251}">
      <text>
        <t>[Threaded comment]
Your version of Excel allows you to read this threaded comment; however, any edits to it will get removed if the file is opened in a newer version of Excel. Learn more: https://go.microsoft.com/fwlink/?linkid=870924
Comment:
    Value minus EXAM</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Sanchez, Cassandra</author>
  </authors>
  <commentList>
    <comment ref="C27" authorId="0" shapeId="0" xr:uid="{C12C9181-DAE5-44A7-8DA8-B711D92327A7}">
      <text>
        <r>
          <rPr>
            <b/>
            <sz val="9"/>
            <color indexed="81"/>
            <rFont val="Tahoma"/>
            <family val="2"/>
          </rPr>
          <t>Sanchez, Cassandra:</t>
        </r>
        <r>
          <rPr>
            <sz val="9"/>
            <color indexed="81"/>
            <rFont val="Tahoma"/>
            <family val="2"/>
          </rPr>
          <t xml:space="preserve">
Commissioned in Nov. First run to start December, 2017
</t>
        </r>
      </text>
    </comment>
    <comment ref="C28" authorId="0" shapeId="0" xr:uid="{B2E8B3CE-E6A2-4252-9FA3-3F5CB9315FA5}">
      <text>
        <r>
          <rPr>
            <b/>
            <sz val="9"/>
            <color indexed="81"/>
            <rFont val="Tahoma"/>
            <family val="2"/>
          </rPr>
          <t>Sanchez, Cassandra:</t>
        </r>
        <r>
          <rPr>
            <sz val="9"/>
            <color indexed="81"/>
            <rFont val="Tahoma"/>
            <family val="2"/>
          </rPr>
          <t xml:space="preserve">
Commissioned in Nov. First run to start December, 2017</t>
        </r>
      </text>
    </comment>
    <comment ref="C29" authorId="0" shapeId="0" xr:uid="{1AD3FCB7-EC01-4F53-B4FB-2C10B35E7D25}">
      <text>
        <r>
          <rPr>
            <b/>
            <sz val="9"/>
            <color indexed="81"/>
            <rFont val="Tahoma"/>
            <family val="2"/>
          </rPr>
          <t>Sanchez, Cassandra:</t>
        </r>
        <r>
          <rPr>
            <sz val="9"/>
            <color indexed="81"/>
            <rFont val="Tahoma"/>
            <family val="2"/>
          </rPr>
          <t xml:space="preserve">
Commissioned in Nov. First run to start December, 2017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Baranski, Kristine</author>
  </authors>
  <commentList>
    <comment ref="K2" authorId="0" shapeId="0" xr:uid="{ABAD7FC3-CDFB-4E84-86F4-06B512FD2B5C}">
      <text>
        <r>
          <rPr>
            <b/>
            <sz val="9"/>
            <color indexed="81"/>
            <rFont val="Tahoma"/>
            <family val="2"/>
          </rPr>
          <t>Baranski, Kristine:</t>
        </r>
        <r>
          <rPr>
            <sz val="9"/>
            <color indexed="81"/>
            <rFont val="Tahoma"/>
            <family val="2"/>
          </rPr>
          <t xml:space="preserve">
taken from average for that group of data from Kevin McIntyre Jan through June 2018. See \\vmspfsfsjf17\Oregon_EHS\Environmental\Air\Emissions\NG and EGEN\EGENs</t>
        </r>
      </text>
    </comment>
  </commentList>
</comments>
</file>

<file path=xl/sharedStrings.xml><?xml version="1.0" encoding="utf-8"?>
<sst xmlns="http://schemas.openxmlformats.org/spreadsheetml/2006/main" count="15851" uniqueCount="2357">
  <si>
    <t>Intel Corporation - Oregon Potential to Emit Emission Inventory</t>
  </si>
  <si>
    <t>Ronler and Aloha 
Plant Site Emission Limit Summary</t>
  </si>
  <si>
    <r>
      <t>NO</t>
    </r>
    <r>
      <rPr>
        <b/>
        <vertAlign val="subscript"/>
        <sz val="11"/>
        <color theme="1"/>
        <rFont val="Arial"/>
        <family val="2"/>
      </rPr>
      <t>x</t>
    </r>
  </si>
  <si>
    <t>CO</t>
  </si>
  <si>
    <t>VOC</t>
  </si>
  <si>
    <t>PM</t>
  </si>
  <si>
    <r>
      <t>PM</t>
    </r>
    <r>
      <rPr>
        <b/>
        <vertAlign val="subscript"/>
        <sz val="11"/>
        <color theme="1"/>
        <rFont val="Arial"/>
        <family val="2"/>
      </rPr>
      <t>10</t>
    </r>
  </si>
  <si>
    <r>
      <t>PM</t>
    </r>
    <r>
      <rPr>
        <b/>
        <vertAlign val="subscript"/>
        <sz val="11"/>
        <color theme="1"/>
        <rFont val="Arial"/>
        <family val="2"/>
      </rPr>
      <t>2.5</t>
    </r>
  </si>
  <si>
    <r>
      <t>SO</t>
    </r>
    <r>
      <rPr>
        <b/>
        <vertAlign val="subscript"/>
        <sz val="11"/>
        <rFont val="Arial"/>
        <family val="2"/>
      </rPr>
      <t>2</t>
    </r>
  </si>
  <si>
    <t>CO2e</t>
  </si>
  <si>
    <t>Fluorides</t>
  </si>
  <si>
    <t>Total HAPs</t>
  </si>
  <si>
    <t>Largest Single HAP (HF)</t>
  </si>
  <si>
    <t>Lead</t>
  </si>
  <si>
    <t>(tpy)</t>
  </si>
  <si>
    <t>(Short Tonnes/yr)</t>
  </si>
  <si>
    <t>Boilers</t>
  </si>
  <si>
    <t>-</t>
  </si>
  <si>
    <t>EGENs</t>
  </si>
  <si>
    <t>RCTOs</t>
  </si>
  <si>
    <t>EXSC Scrubbers</t>
  </si>
  <si>
    <t>EXAM Scrubbers</t>
  </si>
  <si>
    <t>PSSS Scrubbers</t>
  </si>
  <si>
    <t>Heaters</t>
  </si>
  <si>
    <t>TMXW</t>
  </si>
  <si>
    <t>Lime Silos</t>
  </si>
  <si>
    <t>Cooling Towers</t>
  </si>
  <si>
    <t>Aggregate Insignificant Activities</t>
  </si>
  <si>
    <t>Total</t>
  </si>
  <si>
    <t>Current PSEL</t>
  </si>
  <si>
    <t>Intel Corporation - Oregon Site Air Permitting Assumptions</t>
  </si>
  <si>
    <t>Mod4 Pre C4</t>
  </si>
  <si>
    <t>Legacy Site Pre C4</t>
  </si>
  <si>
    <t>Aloha &amp; C4</t>
  </si>
  <si>
    <t>2X0</t>
  </si>
  <si>
    <t>Process Technology</t>
  </si>
  <si>
    <t>Yes</t>
  </si>
  <si>
    <t>RCTO WESPs</t>
  </si>
  <si>
    <t>No</t>
  </si>
  <si>
    <t>Scrubber WESPs</t>
  </si>
  <si>
    <t>Boiler Utilization</t>
  </si>
  <si>
    <t>EGEN Annual Hours without emergency hours</t>
  </si>
  <si>
    <t>Fire pump Annual Hours without emergency hours</t>
  </si>
  <si>
    <t>Legacy, MOD4, RP1 Emissions</t>
  </si>
  <si>
    <t>Pollutant</t>
  </si>
  <si>
    <t>Exhaust System</t>
  </si>
  <si>
    <t>Uncontrolled Legacy Emissions (tpy)</t>
  </si>
  <si>
    <t>Uncontrolled MOD4 Emissions 
(tpy)</t>
  </si>
  <si>
    <t>Uncontrolled RP1 Emissions (tpy)</t>
  </si>
  <si>
    <r>
      <t>PM/PM</t>
    </r>
    <r>
      <rPr>
        <vertAlign val="subscript"/>
        <sz val="11"/>
        <rFont val="Arial"/>
        <family val="2"/>
      </rPr>
      <t>10</t>
    </r>
    <r>
      <rPr>
        <sz val="11"/>
        <rFont val="Arial"/>
        <family val="2"/>
      </rPr>
      <t>/PM</t>
    </r>
    <r>
      <rPr>
        <vertAlign val="subscript"/>
        <sz val="11"/>
        <rFont val="Arial"/>
        <family val="2"/>
      </rPr>
      <t>2.5</t>
    </r>
  </si>
  <si>
    <t>EXSC</t>
  </si>
  <si>
    <t>EXVO</t>
  </si>
  <si>
    <r>
      <t>NO</t>
    </r>
    <r>
      <rPr>
        <vertAlign val="subscript"/>
        <sz val="11"/>
        <rFont val="Arial"/>
        <family val="2"/>
      </rPr>
      <t>x</t>
    </r>
    <r>
      <rPr>
        <sz val="11"/>
        <rFont val="Arial"/>
        <family val="2"/>
      </rPr>
      <t xml:space="preserve"> as NO</t>
    </r>
    <r>
      <rPr>
        <vertAlign val="subscript"/>
        <sz val="11"/>
        <rFont val="Arial"/>
        <family val="2"/>
      </rPr>
      <t>2</t>
    </r>
  </si>
  <si>
    <r>
      <t>SO</t>
    </r>
    <r>
      <rPr>
        <vertAlign val="subscript"/>
        <sz val="11"/>
        <rFont val="Arial"/>
        <family val="2"/>
      </rPr>
      <t>2</t>
    </r>
  </si>
  <si>
    <t>EXAM</t>
  </si>
  <si>
    <t>VOC Fugitive*</t>
  </si>
  <si>
    <t>EXGF</t>
  </si>
  <si>
    <t>*RP1/MSB1/RA4 VOC Fugitives included in Legacy and MOD4 totals</t>
  </si>
  <si>
    <t>Aloha F15 / AL3, RA4, MSB Emissions</t>
  </si>
  <si>
    <t>Category</t>
  </si>
  <si>
    <t>System</t>
  </si>
  <si>
    <t>Uncontrolled F15/AL3 Emissions 
(tpy)</t>
  </si>
  <si>
    <t>Uncontrolled MSB Emissions (tpy)</t>
  </si>
  <si>
    <t>Uncontrolled RA4 Emissions (tpy)</t>
  </si>
  <si>
    <t>VOC Fugitive</t>
  </si>
  <si>
    <t xml:space="preserve"> Aloha F15/ AL3, RA4, MSB Hazardous Air Pollutant Emissions</t>
  </si>
  <si>
    <t>Pollutant Name</t>
  </si>
  <si>
    <t>Abatement System</t>
  </si>
  <si>
    <t>CAS</t>
  </si>
  <si>
    <t>% DRE</t>
  </si>
  <si>
    <t>Aloha 
(tpy)</t>
  </si>
  <si>
    <t>RA4 
(tpy)</t>
  </si>
  <si>
    <t>MSB
 (tpy)</t>
  </si>
  <si>
    <t>Acetonitrile</t>
  </si>
  <si>
    <t>75-05-8</t>
  </si>
  <si>
    <t>Hydrogen Fluoride</t>
  </si>
  <si>
    <t>7664-39-3</t>
  </si>
  <si>
    <t>Formaldehyde</t>
  </si>
  <si>
    <t>50-00-0</t>
  </si>
  <si>
    <t>Ethylene glycol</t>
  </si>
  <si>
    <t>107-21-1</t>
  </si>
  <si>
    <t>Legacy, MOD4, RP1 Hazardous Air Pollutant Emissions</t>
  </si>
  <si>
    <t>Legacy 
(tpy)</t>
  </si>
  <si>
    <t>MOD4 
(tpy)</t>
  </si>
  <si>
    <t>RP1 
(tpy)</t>
  </si>
  <si>
    <t>Cyanide, hydrogen</t>
  </si>
  <si>
    <t>74-90-8</t>
  </si>
  <si>
    <t>Chlorine</t>
  </si>
  <si>
    <t>7782-50-5</t>
  </si>
  <si>
    <t>Hydrochloric acid</t>
  </si>
  <si>
    <t>7647-01-0</t>
  </si>
  <si>
    <t>Hydrogen fluoride</t>
  </si>
  <si>
    <t>Carbonyl sulfide</t>
  </si>
  <si>
    <t>463-58-1</t>
  </si>
  <si>
    <t>Methanol</t>
  </si>
  <si>
    <t>67-56-1</t>
  </si>
  <si>
    <t>Phosphine</t>
  </si>
  <si>
    <t>7803-51-2</t>
  </si>
  <si>
    <t>Chromyl chloride</t>
  </si>
  <si>
    <t>18540-29-9</t>
  </si>
  <si>
    <t>Chromium</t>
  </si>
  <si>
    <t>Chromium hexacarbonyl</t>
  </si>
  <si>
    <t xml:space="preserve">Intel Corporation - Process GHG </t>
  </si>
  <si>
    <t>Table 1 - GHG CO2e Emission Factors and EPA GWP</t>
  </si>
  <si>
    <t xml:space="preserve">Pollutant </t>
  </si>
  <si>
    <r>
      <t>Emission Factor</t>
    </r>
    <r>
      <rPr>
        <vertAlign val="superscript"/>
        <sz val="11"/>
        <color theme="1"/>
        <rFont val="Arial"/>
        <family val="2"/>
      </rPr>
      <t>1</t>
    </r>
    <r>
      <rPr>
        <sz val="11"/>
        <color theme="1"/>
        <rFont val="Arial"/>
        <family val="2"/>
      </rPr>
      <t xml:space="preserve"> (kg/mmBtu)</t>
    </r>
  </si>
  <si>
    <r>
      <t>EPA GWP</t>
    </r>
    <r>
      <rPr>
        <vertAlign val="superscript"/>
        <sz val="11"/>
        <color theme="1"/>
        <rFont val="Arial"/>
        <family val="2"/>
      </rPr>
      <t>2</t>
    </r>
  </si>
  <si>
    <t>CO2</t>
  </si>
  <si>
    <t>CH4</t>
  </si>
  <si>
    <t>N2O</t>
  </si>
  <si>
    <t>Table 2 - POU Natural Gas CO2e Emissions</t>
  </si>
  <si>
    <t>POU Natural Gas Usage (scf)</t>
  </si>
  <si>
    <r>
      <t>HHV</t>
    </r>
    <r>
      <rPr>
        <vertAlign val="superscript"/>
        <sz val="11"/>
        <color theme="1"/>
        <rFont val="Arial"/>
        <family val="2"/>
      </rPr>
      <t>a</t>
    </r>
    <r>
      <rPr>
        <sz val="11"/>
        <color theme="1"/>
        <rFont val="Arial"/>
        <family val="2"/>
      </rPr>
      <t xml:space="preserve"> (mmBTU/SCF)</t>
    </r>
  </si>
  <si>
    <t>CO2 Emissions (Metric Tonnes CO2e)</t>
  </si>
  <si>
    <t>CH4 Emissions (Metric Tonnes CO2e)</t>
  </si>
  <si>
    <t>N2O emissions (Metric Tonnes CO2e)</t>
  </si>
  <si>
    <t>Total CO2e Emissions (Metric Tonnes CO2e)</t>
  </si>
  <si>
    <t>Total CO2e Emissions (Short Tons CO2e)</t>
  </si>
  <si>
    <t>2X0 Total</t>
  </si>
  <si>
    <t>Chemical</t>
  </si>
  <si>
    <t>EPA GWP</t>
  </si>
  <si>
    <t>Total Emissions 
(metric tonnes CO2e)</t>
  </si>
  <si>
    <t>Total Emissions 
(short tons CO2e)</t>
  </si>
  <si>
    <r>
      <t>C</t>
    </r>
    <r>
      <rPr>
        <vertAlign val="subscript"/>
        <sz val="11"/>
        <color theme="1"/>
        <rFont val="Arial"/>
        <family val="2"/>
      </rPr>
      <t>2</t>
    </r>
    <r>
      <rPr>
        <sz val="11"/>
        <color theme="1"/>
        <rFont val="Arial"/>
        <family val="2"/>
      </rPr>
      <t>F</t>
    </r>
    <r>
      <rPr>
        <vertAlign val="subscript"/>
        <sz val="11"/>
        <color theme="1"/>
        <rFont val="Arial"/>
        <family val="2"/>
      </rPr>
      <t>6</t>
    </r>
  </si>
  <si>
    <r>
      <t>C</t>
    </r>
    <r>
      <rPr>
        <vertAlign val="subscript"/>
        <sz val="11"/>
        <color theme="1"/>
        <rFont val="Arial"/>
        <family val="2"/>
      </rPr>
      <t>4</t>
    </r>
    <r>
      <rPr>
        <sz val="11"/>
        <color theme="1"/>
        <rFont val="Arial"/>
        <family val="2"/>
      </rPr>
      <t>F</t>
    </r>
    <r>
      <rPr>
        <vertAlign val="subscript"/>
        <sz val="11"/>
        <color theme="1"/>
        <rFont val="Arial"/>
        <family val="2"/>
      </rPr>
      <t>8</t>
    </r>
  </si>
  <si>
    <r>
      <t>CF</t>
    </r>
    <r>
      <rPr>
        <vertAlign val="subscript"/>
        <sz val="11"/>
        <color theme="1"/>
        <rFont val="Arial"/>
        <family val="2"/>
      </rPr>
      <t>4</t>
    </r>
  </si>
  <si>
    <r>
      <t>CHF</t>
    </r>
    <r>
      <rPr>
        <vertAlign val="subscript"/>
        <sz val="11"/>
        <color theme="1"/>
        <rFont val="Arial"/>
        <family val="2"/>
      </rPr>
      <t>3</t>
    </r>
  </si>
  <si>
    <r>
      <t>CH</t>
    </r>
    <r>
      <rPr>
        <vertAlign val="subscript"/>
        <sz val="11"/>
        <color theme="1"/>
        <rFont val="Arial"/>
        <family val="2"/>
      </rPr>
      <t>2</t>
    </r>
    <r>
      <rPr>
        <sz val="11"/>
        <color theme="1"/>
        <rFont val="Arial"/>
        <family val="2"/>
      </rPr>
      <t>F</t>
    </r>
    <r>
      <rPr>
        <vertAlign val="subscript"/>
        <sz val="11"/>
        <color theme="1"/>
        <rFont val="Arial"/>
        <family val="2"/>
      </rPr>
      <t>2</t>
    </r>
  </si>
  <si>
    <r>
      <t>N</t>
    </r>
    <r>
      <rPr>
        <vertAlign val="subscript"/>
        <sz val="11"/>
        <color theme="1"/>
        <rFont val="Arial"/>
        <family val="2"/>
      </rPr>
      <t>2</t>
    </r>
    <r>
      <rPr>
        <sz val="11"/>
        <color theme="1"/>
        <rFont val="Arial"/>
        <family val="2"/>
      </rPr>
      <t>O</t>
    </r>
  </si>
  <si>
    <r>
      <t>NF</t>
    </r>
    <r>
      <rPr>
        <vertAlign val="subscript"/>
        <sz val="11"/>
        <color theme="1"/>
        <rFont val="Arial"/>
        <family val="2"/>
      </rPr>
      <t>3</t>
    </r>
  </si>
  <si>
    <r>
      <t>SF</t>
    </r>
    <r>
      <rPr>
        <vertAlign val="subscript"/>
        <sz val="11"/>
        <color theme="1"/>
        <rFont val="Arial"/>
        <family val="2"/>
      </rPr>
      <t>6</t>
    </r>
  </si>
  <si>
    <r>
      <t>CH</t>
    </r>
    <r>
      <rPr>
        <vertAlign val="subscript"/>
        <sz val="11"/>
        <color theme="1"/>
        <rFont val="Arial"/>
        <family val="2"/>
      </rPr>
      <t>3</t>
    </r>
    <r>
      <rPr>
        <sz val="11"/>
        <color theme="1"/>
        <rFont val="Arial"/>
        <family val="2"/>
      </rPr>
      <t>F</t>
    </r>
  </si>
  <si>
    <t>TOTAL GHG's-gas</t>
  </si>
  <si>
    <r>
      <t>Total HTFs</t>
    </r>
    <r>
      <rPr>
        <vertAlign val="superscript"/>
        <sz val="11"/>
        <color theme="1"/>
        <rFont val="Arial"/>
        <family val="2"/>
      </rPr>
      <t>a</t>
    </r>
  </si>
  <si>
    <t>Total POU Combustion GHG</t>
  </si>
  <si>
    <r>
      <t>Total Process TMXW N</t>
    </r>
    <r>
      <rPr>
        <vertAlign val="subscript"/>
        <sz val="11"/>
        <color theme="1"/>
        <rFont val="Arial"/>
        <family val="2"/>
      </rPr>
      <t>2</t>
    </r>
    <r>
      <rPr>
        <sz val="11"/>
        <color theme="1"/>
        <rFont val="Arial"/>
        <family val="2"/>
      </rPr>
      <t>O CO2e</t>
    </r>
  </si>
  <si>
    <t>TOTAL GHG's</t>
  </si>
  <si>
    <t>Proccess Scrubber CO2e</t>
  </si>
  <si>
    <r>
      <rPr>
        <i/>
        <vertAlign val="superscript"/>
        <sz val="10"/>
        <color theme="1"/>
        <rFont val="Arial"/>
        <family val="2"/>
      </rPr>
      <t>a</t>
    </r>
    <r>
      <rPr>
        <i/>
        <sz val="10"/>
        <color theme="1"/>
        <rFont val="Arial"/>
        <family val="2"/>
      </rPr>
      <t xml:space="preserve"> HTF CO2e = Total F-GHG CO2e * 10%</t>
    </r>
  </si>
  <si>
    <t>Color Key</t>
  </si>
  <si>
    <t>Cell Color</t>
  </si>
  <si>
    <t>Font Color</t>
  </si>
  <si>
    <t>Black</t>
  </si>
  <si>
    <t>White</t>
  </si>
  <si>
    <t>Redact</t>
  </si>
  <si>
    <t>Red</t>
  </si>
  <si>
    <t>Remove</t>
  </si>
  <si>
    <t>Yellow</t>
  </si>
  <si>
    <t>Missing Information</t>
  </si>
  <si>
    <t>Table Color Key</t>
  </si>
  <si>
    <t>Table border</t>
  </si>
  <si>
    <t>Normal full sheet</t>
  </si>
  <si>
    <t>Green</t>
  </si>
  <si>
    <t>Column Header</t>
  </si>
  <si>
    <t>Bold</t>
  </si>
  <si>
    <t>Intel Corporation - Oregon Boilers</t>
  </si>
  <si>
    <t xml:space="preserve">Emission factors ("EF") are based on EPA's "Compilation of Air Pollutant Emission Factors, Volume I: Stationary Point and Area Sources," also known at AP-42, Chapter 1, Section 1.4 Natural Gas Combustion, boiler manufacturers information or emission factors established in Intel's current ACDP which are based on Oregon DEQ Emission Factors identified within AQ-EF05 as provided in Table 1. </t>
  </si>
  <si>
    <t>Table 1 - Boiler Emission Factors</t>
  </si>
  <si>
    <t>Emission Factors</t>
  </si>
  <si>
    <t>Criteria Pollutants</t>
  </si>
  <si>
    <r>
      <t>NO</t>
    </r>
    <r>
      <rPr>
        <vertAlign val="subscript"/>
        <sz val="11"/>
        <color theme="1"/>
        <rFont val="Arial"/>
        <family val="2"/>
      </rPr>
      <t>x</t>
    </r>
  </si>
  <si>
    <t>Ultra-low NOx Burners</t>
  </si>
  <si>
    <t>ppm</t>
  </si>
  <si>
    <t>lbs/MMBtu</t>
  </si>
  <si>
    <t>lbs/MMscf</t>
  </si>
  <si>
    <t>Low NOx Burner</t>
  </si>
  <si>
    <t>Standard Burner</t>
  </si>
  <si>
    <t>AP-42</t>
  </si>
  <si>
    <t xml:space="preserve"> 50 ppm performance</t>
  </si>
  <si>
    <t>AP-42 Table 1.4-2</t>
  </si>
  <si>
    <r>
      <t>PM</t>
    </r>
    <r>
      <rPr>
        <vertAlign val="subscript"/>
        <sz val="11"/>
        <color theme="1"/>
        <rFont val="Arial"/>
        <family val="2"/>
      </rPr>
      <t>10</t>
    </r>
  </si>
  <si>
    <r>
      <t>PM</t>
    </r>
    <r>
      <rPr>
        <vertAlign val="subscript"/>
        <sz val="11"/>
        <color theme="1"/>
        <rFont val="Arial"/>
        <family val="2"/>
      </rPr>
      <t>2.5</t>
    </r>
  </si>
  <si>
    <r>
      <t>SO</t>
    </r>
    <r>
      <rPr>
        <vertAlign val="subscript"/>
        <sz val="11"/>
        <color theme="1"/>
        <rFont val="Arial"/>
        <family val="2"/>
      </rPr>
      <t>2</t>
    </r>
  </si>
  <si>
    <t>Per Current ACDP</t>
  </si>
  <si>
    <t>Greenhouse Gases</t>
  </si>
  <si>
    <r>
      <t>CO</t>
    </r>
    <r>
      <rPr>
        <vertAlign val="subscript"/>
        <sz val="11"/>
        <color theme="1"/>
        <rFont val="Arial"/>
        <family val="2"/>
      </rPr>
      <t>2</t>
    </r>
  </si>
  <si>
    <t>Methane</t>
  </si>
  <si>
    <t>Notes:</t>
  </si>
  <si>
    <r>
      <t xml:space="preserve">  Conversion of lbs/MMBtu to ppm based on NO</t>
    </r>
    <r>
      <rPr>
        <vertAlign val="subscript"/>
        <sz val="11"/>
        <color theme="1"/>
        <rFont val="Arial"/>
        <family val="2"/>
      </rPr>
      <t>x</t>
    </r>
    <r>
      <rPr>
        <sz val="11"/>
        <color theme="1"/>
        <rFont val="Arial"/>
        <family val="2"/>
      </rPr>
      <t xml:space="preserve"> conversion factor of 833 and CO conversion factor of 1368</t>
    </r>
  </si>
  <si>
    <t xml:space="preserve">  Conversion of MMBtu to MMSCF based on a natural gas higher heating value of 1020 Btu/SCF</t>
  </si>
  <si>
    <t>Annual Emissions based on % utilization rates</t>
  </si>
  <si>
    <t>Vaporizers</t>
  </si>
  <si>
    <t>CO2e: GWP</t>
  </si>
  <si>
    <t>Equipment Identification</t>
  </si>
  <si>
    <r>
      <t>NO</t>
    </r>
    <r>
      <rPr>
        <b/>
        <vertAlign val="subscript"/>
        <sz val="11"/>
        <color rgb="FF000000"/>
        <rFont val="Arial"/>
        <family val="2"/>
      </rPr>
      <t>x</t>
    </r>
  </si>
  <si>
    <r>
      <t>PM</t>
    </r>
    <r>
      <rPr>
        <b/>
        <vertAlign val="subscript"/>
        <sz val="11"/>
        <color rgb="FF000000"/>
        <rFont val="Arial"/>
        <family val="2"/>
      </rPr>
      <t>10</t>
    </r>
  </si>
  <si>
    <r>
      <t>PM</t>
    </r>
    <r>
      <rPr>
        <b/>
        <vertAlign val="subscript"/>
        <sz val="11"/>
        <color rgb="FF000000"/>
        <rFont val="Arial"/>
        <family val="2"/>
      </rPr>
      <t>2.5</t>
    </r>
  </si>
  <si>
    <r>
      <t>SO</t>
    </r>
    <r>
      <rPr>
        <b/>
        <vertAlign val="subscript"/>
        <sz val="11"/>
        <color rgb="FF000000"/>
        <rFont val="Arial"/>
        <family val="2"/>
      </rPr>
      <t>2</t>
    </r>
  </si>
  <si>
    <r>
      <t>CO</t>
    </r>
    <r>
      <rPr>
        <b/>
        <vertAlign val="subscript"/>
        <sz val="11"/>
        <color rgb="FF000000"/>
        <rFont val="Arial"/>
        <family val="2"/>
      </rPr>
      <t>2</t>
    </r>
  </si>
  <si>
    <r>
      <t>N</t>
    </r>
    <r>
      <rPr>
        <b/>
        <vertAlign val="subscript"/>
        <sz val="11"/>
        <color rgb="FF000000"/>
        <rFont val="Arial"/>
        <family val="2"/>
      </rPr>
      <t>2</t>
    </r>
    <r>
      <rPr>
        <b/>
        <sz val="11"/>
        <color rgb="FF000000"/>
        <rFont val="Arial"/>
        <family val="2"/>
      </rPr>
      <t>O</t>
    </r>
  </si>
  <si>
    <t>Total GHG (CO2e)</t>
  </si>
  <si>
    <t>Emission Unit</t>
  </si>
  <si>
    <t>Site</t>
  </si>
  <si>
    <t>Building</t>
  </si>
  <si>
    <t>Equipment Type</t>
  </si>
  <si>
    <t>Equipment Tag</t>
  </si>
  <si>
    <t>Install Date</t>
  </si>
  <si>
    <t>Air Dispersion ID</t>
  </si>
  <si>
    <t>Equipment Size (MBtu/hr)</t>
  </si>
  <si>
    <t>Burner Maximum Heat Input
(MMBtu/hr)</t>
  </si>
  <si>
    <t>EF
(lbs/MMBtu)</t>
  </si>
  <si>
    <t>Hourly Emissions
(lb/hr)</t>
  </si>
  <si>
    <t>Annual Emissions
(tpy)</t>
  </si>
  <si>
    <t>Annual Emissions (metric tonnes/yr)</t>
  </si>
  <si>
    <t>Annual Emissions (short tons/yr)</t>
  </si>
  <si>
    <t>EU-BOILER</t>
  </si>
  <si>
    <t>Ronler Acres</t>
  </si>
  <si>
    <t>CUB1</t>
  </si>
  <si>
    <t>Boiler</t>
  </si>
  <si>
    <t>F20-BLR115-1-200</t>
  </si>
  <si>
    <t>BOC1_01</t>
  </si>
  <si>
    <t>F20-BLR115-2-200</t>
  </si>
  <si>
    <t>BOC1_02</t>
  </si>
  <si>
    <t>F20-BLR115-3-200</t>
  </si>
  <si>
    <t>BOC1_03</t>
  </si>
  <si>
    <t>F20-BLR115-4-200</t>
  </si>
  <si>
    <t>BOC1_04</t>
  </si>
  <si>
    <t>F20-BLR115-5-200</t>
  </si>
  <si>
    <t>Planned</t>
  </si>
  <si>
    <t>BOC1_05</t>
  </si>
  <si>
    <t>RA1</t>
  </si>
  <si>
    <t>RA1-MECH-B01</t>
  </si>
  <si>
    <t>BOR1_01</t>
  </si>
  <si>
    <t>RA1-MECH-B02</t>
  </si>
  <si>
    <t>BOR1_02</t>
  </si>
  <si>
    <t>CUB2</t>
  </si>
  <si>
    <t>CUB2-BLR115-1-210</t>
  </si>
  <si>
    <t>BOC2_01</t>
  </si>
  <si>
    <t>CUB2-BLR115-2-210</t>
  </si>
  <si>
    <t>BOC2_02</t>
  </si>
  <si>
    <t>CUB2-BLR115-3-210</t>
  </si>
  <si>
    <t>BOC2_03</t>
  </si>
  <si>
    <t>CUB2-BLR115-4-210</t>
  </si>
  <si>
    <t>BOC2_04</t>
  </si>
  <si>
    <t>CUB2-BLR115-5-210</t>
  </si>
  <si>
    <t>BOC2_05</t>
  </si>
  <si>
    <t>CUB2-BLR115-6-210</t>
  </si>
  <si>
    <t>BOC2_06</t>
  </si>
  <si>
    <t>RA4</t>
  </si>
  <si>
    <t>RA4-BLR152-2-30</t>
  </si>
  <si>
    <t>BOR4_01</t>
  </si>
  <si>
    <t>RA4-BLR152-1-30</t>
  </si>
  <si>
    <t>BOR4_02</t>
  </si>
  <si>
    <t>RA4-BLR117-2-30</t>
  </si>
  <si>
    <t>BOR4_03</t>
  </si>
  <si>
    <t>RA4-BLR117-1-30</t>
  </si>
  <si>
    <t>BOR4_04</t>
  </si>
  <si>
    <t>RA4-BLR117-3-30</t>
  </si>
  <si>
    <t>BOR4_05</t>
  </si>
  <si>
    <t>RA4-BLR117-4-30</t>
  </si>
  <si>
    <t>BOR4_06</t>
  </si>
  <si>
    <t>CUB3</t>
  </si>
  <si>
    <t>BLR-115-1-210</t>
  </si>
  <si>
    <t>BOC3_01</t>
  </si>
  <si>
    <t>BLR-115-2-210</t>
  </si>
  <si>
    <t>BOC3_02</t>
  </si>
  <si>
    <t>BLR-115-3-210</t>
  </si>
  <si>
    <t>BOC3_03</t>
  </si>
  <si>
    <t>BLR-115-4-210</t>
  </si>
  <si>
    <t>BOC3_04</t>
  </si>
  <si>
    <t>BLR-115-5-210</t>
  </si>
  <si>
    <t>BOC3_05</t>
  </si>
  <si>
    <t>BLR-115-6-210</t>
  </si>
  <si>
    <t>BOC3_06</t>
  </si>
  <si>
    <t>RP1</t>
  </si>
  <si>
    <t>RP1-BLR115-1-210</t>
  </si>
  <si>
    <t>BORP1_01</t>
  </si>
  <si>
    <t>RP1-BLR115-2-210</t>
  </si>
  <si>
    <t>BORP1_02</t>
  </si>
  <si>
    <t>RP1-BLR115-3-210</t>
  </si>
  <si>
    <t>BORP1_03</t>
  </si>
  <si>
    <t>RP1-BLR115-4-210</t>
  </si>
  <si>
    <t>BORP1_04</t>
  </si>
  <si>
    <t>CUB4</t>
  </si>
  <si>
    <t>CUB4-BLR115-1-10</t>
  </si>
  <si>
    <t>BOC4_01</t>
  </si>
  <si>
    <t>CUB4-BLR115-2-10</t>
  </si>
  <si>
    <t>BOC4_02</t>
  </si>
  <si>
    <t>CUB4-BLR115-3-10</t>
  </si>
  <si>
    <t>BOC4_03</t>
  </si>
  <si>
    <t>CUB4-BLR115-4-10</t>
  </si>
  <si>
    <t>BOC4_04</t>
  </si>
  <si>
    <t>CUB4-BLR115-5-10</t>
  </si>
  <si>
    <t>BOC4_05</t>
  </si>
  <si>
    <t>CUB4-BLR115-6-10</t>
  </si>
  <si>
    <t>BOC4_06</t>
  </si>
  <si>
    <t>CUB4x</t>
  </si>
  <si>
    <t>CUB4-BLR115-7-10</t>
  </si>
  <si>
    <t>BOC4_07</t>
  </si>
  <si>
    <t>CUB5</t>
  </si>
  <si>
    <t>RAC5-BLR115-1</t>
  </si>
  <si>
    <t>BOC5_01</t>
  </si>
  <si>
    <t>RAC5-BLR115-2</t>
  </si>
  <si>
    <t>BOC5_02</t>
  </si>
  <si>
    <t>RAC5-BLR115-3</t>
  </si>
  <si>
    <t>BOC5_03</t>
  </si>
  <si>
    <t>RAC5-BLR115-4</t>
  </si>
  <si>
    <t>BOC5_04</t>
  </si>
  <si>
    <t>RA2</t>
  </si>
  <si>
    <t>RA2-BLR115-1-300</t>
  </si>
  <si>
    <t>BOR2_01</t>
  </si>
  <si>
    <t>RA2-BLR115-2-300</t>
  </si>
  <si>
    <t>BOR2_02</t>
  </si>
  <si>
    <t>RS4</t>
  </si>
  <si>
    <t>RS4-BLR115-1</t>
  </si>
  <si>
    <t>BORS4_01</t>
  </si>
  <si>
    <t>RS4-BLR115-2</t>
  </si>
  <si>
    <t>BORS4_02</t>
  </si>
  <si>
    <t>RS4-BLR115-3</t>
  </si>
  <si>
    <t>BORS4_03</t>
  </si>
  <si>
    <t>RS6</t>
  </si>
  <si>
    <t>RS6-BLR115-1</t>
  </si>
  <si>
    <t>BORS6_01</t>
  </si>
  <si>
    <t>RS6-BLR115-2</t>
  </si>
  <si>
    <t>BORS6_02</t>
  </si>
  <si>
    <t>RS6-BLR115-3</t>
  </si>
  <si>
    <t>BORS6_03</t>
  </si>
  <si>
    <t>Aloha</t>
  </si>
  <si>
    <t>F15</t>
  </si>
  <si>
    <t>F15-BLR28-1-1</t>
  </si>
  <si>
    <t>BOF15_01</t>
  </si>
  <si>
    <t>F15-BLR28-1-2</t>
  </si>
  <si>
    <t>BOF15_02</t>
  </si>
  <si>
    <t>F15-BLR28-1-3</t>
  </si>
  <si>
    <t>BOF15_03</t>
  </si>
  <si>
    <t>F15-HW35-3</t>
  </si>
  <si>
    <t>BOF15_04</t>
  </si>
  <si>
    <t>F15-HW35-4</t>
  </si>
  <si>
    <t>BOF15_05</t>
  </si>
  <si>
    <t>RAC5-BLR115-5</t>
  </si>
  <si>
    <t>BOC5_05</t>
  </si>
  <si>
    <t>RAC5-BLR115-6</t>
  </si>
  <si>
    <t>BOC5_06</t>
  </si>
  <si>
    <t>RAC5-BLR115-7</t>
  </si>
  <si>
    <t>BOC5_07</t>
  </si>
  <si>
    <t>RAC5-BLR115-8</t>
  </si>
  <si>
    <t>BOC5_08</t>
  </si>
  <si>
    <t>N2 Plant</t>
  </si>
  <si>
    <t>N2-BLR117-1A-30</t>
  </si>
  <si>
    <t>BON2_02</t>
  </si>
  <si>
    <t>N2-BLR117-1B-30</t>
  </si>
  <si>
    <t>BON2_03</t>
  </si>
  <si>
    <t>TOTAL</t>
  </si>
  <si>
    <t xml:space="preserve">Intel Corporation - Oregon Boiler HAPs </t>
  </si>
  <si>
    <t>Emission factors ("EF") for Hazardous air pollutants (HAPs) are based on Cleaner Air Oregon CAO NG Ext. Combustion tool as provided in Table 1.</t>
  </si>
  <si>
    <t>Table 1 - Boiler Hazardous Air Pollutant Emission Factors</t>
  </si>
  <si>
    <t>HAPs</t>
  </si>
  <si>
    <t>Lead and compounds</t>
  </si>
  <si>
    <t>7439-92-1</t>
  </si>
  <si>
    <t>CAO NG Ext. Comb. (a)</t>
  </si>
  <si>
    <t>Benzene</t>
  </si>
  <si>
    <t>71-43-2</t>
  </si>
  <si>
    <t>for &lt;10 MMBtu/hr</t>
  </si>
  <si>
    <t>for 10-100 MMBtu/hr</t>
  </si>
  <si>
    <t>Hexane</t>
  </si>
  <si>
    <t>110-54-3</t>
  </si>
  <si>
    <t>Toluene</t>
  </si>
  <si>
    <t>108-88-3</t>
  </si>
  <si>
    <t>Polycyclic aromatic hydrocarbons (PAHs)</t>
  </si>
  <si>
    <t>Naphthalene</t>
  </si>
  <si>
    <t>91-20-3</t>
  </si>
  <si>
    <t>Acetaldehyde</t>
  </si>
  <si>
    <t>75-07-0</t>
  </si>
  <si>
    <t>107-02-8</t>
  </si>
  <si>
    <t>Acrolein</t>
  </si>
  <si>
    <t>Arsenic and compounds</t>
  </si>
  <si>
    <t>7440-38-2</t>
  </si>
  <si>
    <t>Beryllium and compounds</t>
  </si>
  <si>
    <t>7440-41-7</t>
  </si>
  <si>
    <t>Cadmium and compounds</t>
  </si>
  <si>
    <t>7440-43-9</t>
  </si>
  <si>
    <t>Chromium VI, chromate and dichromate particulate</t>
  </si>
  <si>
    <t>Ethyl benzene</t>
  </si>
  <si>
    <t>100-41-4</t>
  </si>
  <si>
    <t>Manganese and compounds</t>
  </si>
  <si>
    <t>7439-96-5</t>
  </si>
  <si>
    <t>Mercury and compounds</t>
  </si>
  <si>
    <t>7439-97-6</t>
  </si>
  <si>
    <t>Nickel compounds, insoluble</t>
  </si>
  <si>
    <t>7440-02-0</t>
  </si>
  <si>
    <t>Selenium and compounds</t>
  </si>
  <si>
    <t>7782-49-2</t>
  </si>
  <si>
    <t>Xylene (mixture), including m-xylene, o-xylene, p-xylene</t>
  </si>
  <si>
    <t>1330-20-7</t>
  </si>
  <si>
    <t>Cobalt Compounds</t>
  </si>
  <si>
    <t>7440-48-4</t>
  </si>
  <si>
    <t>Conversion of MMBtu to MMSCF based on a natural gas higher heating value of 1020 Btu/SCF</t>
  </si>
  <si>
    <t>Emission Factors from CAO NG Ext. Combustion tool unless otherwise specified.</t>
  </si>
  <si>
    <t>Equipment Size (Mbtu/hr)</t>
  </si>
  <si>
    <t>Intel Corporation - Oregon Heaters</t>
  </si>
  <si>
    <t>Emission factors ("EF") are based on EPA's "Compilation of Air Pollutant Emission Factors, Volume I: Stationary Point and Area Sources," also known at AP-42, Chapter 1, Section 1.4 Natural Gas Combustion, boiler manufacturers information or emission factors established in Intel's current ACDP which are based on Oregon DEQ Emission Factors identified within AQ-EF05 as provided in Table 1 &amp; 2.</t>
  </si>
  <si>
    <t>Each Heater system includes natural gas fired burner-Natural Gas Equipment &lt;2.0 MMBtu/hr</t>
  </si>
  <si>
    <t>Heater Table 1 : Natural Gas Burning Equipment &lt; 2.0 MMBtu/hr 
Emission Factors</t>
  </si>
  <si>
    <t>Heater Table 2: Green House Gases</t>
  </si>
  <si>
    <t>lb/MMscf per AP-42</t>
  </si>
  <si>
    <r>
      <t>NO</t>
    </r>
    <r>
      <rPr>
        <vertAlign val="subscript"/>
        <sz val="11"/>
        <color rgb="FF000000"/>
        <rFont val="Arial"/>
        <family val="2"/>
      </rPr>
      <t>x</t>
    </r>
  </si>
  <si>
    <r>
      <t>CO</t>
    </r>
    <r>
      <rPr>
        <vertAlign val="subscript"/>
        <sz val="11"/>
        <color rgb="FF000000"/>
        <rFont val="Arial"/>
        <family val="2"/>
      </rPr>
      <t>2</t>
    </r>
  </si>
  <si>
    <r>
      <t>PM</t>
    </r>
    <r>
      <rPr>
        <vertAlign val="subscript"/>
        <sz val="11"/>
        <color rgb="FF000000"/>
        <rFont val="Arial"/>
        <family val="2"/>
      </rPr>
      <t>10</t>
    </r>
  </si>
  <si>
    <t>lb/MMscf per current ACDP</t>
  </si>
  <si>
    <r>
      <t>N</t>
    </r>
    <r>
      <rPr>
        <vertAlign val="subscript"/>
        <sz val="11"/>
        <color rgb="FF000000"/>
        <rFont val="Arial"/>
        <family val="2"/>
      </rPr>
      <t>2</t>
    </r>
    <r>
      <rPr>
        <sz val="11"/>
        <color rgb="FF000000"/>
        <rFont val="Arial"/>
        <family val="2"/>
      </rPr>
      <t>O</t>
    </r>
  </si>
  <si>
    <r>
      <t>PM</t>
    </r>
    <r>
      <rPr>
        <vertAlign val="subscript"/>
        <sz val="11"/>
        <color rgb="FF000000"/>
        <rFont val="Arial"/>
        <family val="2"/>
      </rPr>
      <t>2.5</t>
    </r>
  </si>
  <si>
    <r>
      <t>SO</t>
    </r>
    <r>
      <rPr>
        <vertAlign val="subscript"/>
        <sz val="11"/>
        <color rgb="FF000000"/>
        <rFont val="Arial"/>
        <family val="2"/>
      </rPr>
      <t>2</t>
    </r>
  </si>
  <si>
    <t>Annual Utilization rate</t>
  </si>
  <si>
    <t>Natural Gas Burning Equipment Rated &lt; 2.0 MMBtu/hr Emission Rates</t>
  </si>
  <si>
    <t>CO2e GWP</t>
  </si>
  <si>
    <t>Combustion Emissions</t>
  </si>
  <si>
    <r>
      <t>NO</t>
    </r>
    <r>
      <rPr>
        <b/>
        <vertAlign val="subscript"/>
        <sz val="11"/>
        <rFont val="Arial"/>
        <family val="2"/>
      </rPr>
      <t>x</t>
    </r>
  </si>
  <si>
    <r>
      <t>PM / PM</t>
    </r>
    <r>
      <rPr>
        <b/>
        <vertAlign val="subscript"/>
        <sz val="11"/>
        <rFont val="Arial"/>
        <family val="2"/>
      </rPr>
      <t>10</t>
    </r>
    <r>
      <rPr>
        <b/>
        <sz val="11"/>
        <rFont val="Arial"/>
        <family val="2"/>
      </rPr>
      <t xml:space="preserve"> / PM</t>
    </r>
    <r>
      <rPr>
        <b/>
        <vertAlign val="subscript"/>
        <sz val="11"/>
        <rFont val="Arial"/>
        <family val="2"/>
      </rPr>
      <t>2.5</t>
    </r>
  </si>
  <si>
    <r>
      <t>CO</t>
    </r>
    <r>
      <rPr>
        <b/>
        <vertAlign val="subscript"/>
        <sz val="11"/>
        <rFont val="Arial"/>
        <family val="2"/>
      </rPr>
      <t>2</t>
    </r>
  </si>
  <si>
    <r>
      <t>N</t>
    </r>
    <r>
      <rPr>
        <b/>
        <vertAlign val="subscript"/>
        <sz val="11"/>
        <rFont val="Arial"/>
        <family val="2"/>
      </rPr>
      <t>2</t>
    </r>
    <r>
      <rPr>
        <b/>
        <sz val="11"/>
        <rFont val="Arial"/>
        <family val="2"/>
      </rPr>
      <t>O</t>
    </r>
  </si>
  <si>
    <t xml:space="preserve">Install Date 
</t>
  </si>
  <si>
    <t>Equipment Size
(MBH)</t>
  </si>
  <si>
    <t>EF
(lb/MMscf)</t>
  </si>
  <si>
    <t>Annual Emissions (Metric tonnes/yr)</t>
  </si>
  <si>
    <t>Annual Emissions (Short Tons/yr)</t>
  </si>
  <si>
    <t>EU-HEATER</t>
  </si>
  <si>
    <t>RA3</t>
  </si>
  <si>
    <t>Heater</t>
  </si>
  <si>
    <t>RA3-MECH-GWH-01</t>
  </si>
  <si>
    <t>HER3_M</t>
  </si>
  <si>
    <t>RA3-MECH-GWH-02</t>
  </si>
  <si>
    <t>RA3-MECH-GWH-03</t>
  </si>
  <si>
    <t>RA3-MECH-GWH-04</t>
  </si>
  <si>
    <t>RA3-MECH-GWH-05</t>
  </si>
  <si>
    <t>RA3-MECH-GWH-06</t>
  </si>
  <si>
    <t>RA3-MECH-GWH-07</t>
  </si>
  <si>
    <t>RA3-MECH-GWH-08</t>
  </si>
  <si>
    <t>RTU-1</t>
  </si>
  <si>
    <t>Pre-2016</t>
  </si>
  <si>
    <t>HERS4_M</t>
  </si>
  <si>
    <t>RTU-2</t>
  </si>
  <si>
    <t>RTU-3</t>
  </si>
  <si>
    <t>RTU-4</t>
  </si>
  <si>
    <t>RTU-5</t>
  </si>
  <si>
    <t>RTU-6</t>
  </si>
  <si>
    <t>None</t>
  </si>
  <si>
    <t>RS5</t>
  </si>
  <si>
    <t>AH-200</t>
  </si>
  <si>
    <t>HERS5_M</t>
  </si>
  <si>
    <t>AH-201</t>
  </si>
  <si>
    <t>AH-202</t>
  </si>
  <si>
    <t>AH-203</t>
  </si>
  <si>
    <t>AH-204</t>
  </si>
  <si>
    <t>AH-205</t>
  </si>
  <si>
    <t>AH-206</t>
  </si>
  <si>
    <t>AH-207</t>
  </si>
  <si>
    <t>HERS6_M</t>
  </si>
  <si>
    <t>LT4</t>
  </si>
  <si>
    <t>HELT4_M</t>
  </si>
  <si>
    <t>AT-4, AH1</t>
  </si>
  <si>
    <t>HEAL_M</t>
  </si>
  <si>
    <t>AT-4, AH 2</t>
  </si>
  <si>
    <t>AT-6, AH1</t>
  </si>
  <si>
    <t>AT-6, AH2</t>
  </si>
  <si>
    <t>AT-6, AH3</t>
  </si>
  <si>
    <t>AT-8, AH1</t>
  </si>
  <si>
    <t>RS2</t>
  </si>
  <si>
    <t>HERS2_M</t>
  </si>
  <si>
    <t>HERA1_M</t>
  </si>
  <si>
    <t>HEC4_M</t>
  </si>
  <si>
    <t>PUB1</t>
  </si>
  <si>
    <t>HEPB1_M</t>
  </si>
  <si>
    <t>HEC5_M</t>
  </si>
  <si>
    <t>RA5</t>
  </si>
  <si>
    <t>HERA5_M</t>
  </si>
  <si>
    <t>RA6</t>
  </si>
  <si>
    <t>HERA6_M</t>
  </si>
  <si>
    <t>Intel Corporation - Oregon Heaters Hazardous Air Pollutants</t>
  </si>
  <si>
    <t>Table 1 - Heater Hazardous Air Pollutant Emission Factors</t>
  </si>
  <si>
    <t>Hazardous Air Pollutants</t>
  </si>
  <si>
    <t>Barium and compounds</t>
  </si>
  <si>
    <t>Molybdenum trioxide</t>
  </si>
  <si>
    <t>Cobalt compounds</t>
  </si>
  <si>
    <t>NOTES:</t>
  </si>
  <si>
    <t>Annual Utilization rate:</t>
  </si>
  <si>
    <t>Table 3 - DPF DRE</t>
  </si>
  <si>
    <t>Table 2 - SO2 EF</t>
  </si>
  <si>
    <t>Engine Capacities</t>
  </si>
  <si>
    <t>C3000D6e Emission Factors</t>
  </si>
  <si>
    <t>C3500D6e Emission Factors</t>
  </si>
  <si>
    <t>DQLE Emission Factors</t>
  </si>
  <si>
    <t>Emission factors ("EF") are based on EPA's "Compilation of Air Pollutant Emission Factors, Volume I: Stationary Point and Area Sources," also known at AP-42, Chapter 3, Stationary Internal Combustion Sources, Sections 3.3 and 3.4 or manufacturer's information, i.e., in the tabluation below where the Manufacture Emission Factor is blank, an appropriate AP-42 emission factor is used.  The engines use ultra-low sulfur fuel (0.0015% sulfur as indicated Table 2).  Annual emissions are based on the operating hours provided in Table 1. Diesel Particualte mater Filter control efficiencies are in Table 3.</t>
  </si>
  <si>
    <t>DPF Control Efficiencies</t>
  </si>
  <si>
    <t>SO2 Emission Factor</t>
  </si>
  <si>
    <t>100% Load</t>
  </si>
  <si>
    <t>75% Load</t>
  </si>
  <si>
    <t>50% Load</t>
  </si>
  <si>
    <t>25% Load</t>
  </si>
  <si>
    <t>0% Load</t>
  </si>
  <si>
    <t>Engine Model</t>
  </si>
  <si>
    <t>(bhp)</t>
  </si>
  <si>
    <r>
      <t>NO</t>
    </r>
    <r>
      <rPr>
        <vertAlign val="subscript"/>
        <sz val="11"/>
        <color theme="1"/>
        <rFont val="Arial"/>
        <family val="2"/>
      </rPr>
      <t>x</t>
    </r>
    <r>
      <rPr>
        <sz val="11"/>
        <color theme="1"/>
        <rFont val="Arial"/>
        <family val="2"/>
      </rPr>
      <t xml:space="preserve"> (g/hp-hr)</t>
    </r>
  </si>
  <si>
    <t>s1=</t>
  </si>
  <si>
    <t>C3000D6e</t>
  </si>
  <si>
    <t>CO (g/hp-hr)</t>
  </si>
  <si>
    <t>SO2 EF = s1*</t>
  </si>
  <si>
    <t>DQLE</t>
  </si>
  <si>
    <t>VOC (g/hp-hr)</t>
  </si>
  <si>
    <t>*Per NSPS for new Generators</t>
  </si>
  <si>
    <t>C3500D6e</t>
  </si>
  <si>
    <t>PM (g/hp-hr)</t>
  </si>
  <si>
    <t>Table 1 - Annual hours of M&amp;R Operation</t>
  </si>
  <si>
    <t>H2-GEN-1 PM</t>
  </si>
  <si>
    <t>Fuel Consumption</t>
  </si>
  <si>
    <r>
      <t>SO</t>
    </r>
    <r>
      <rPr>
        <vertAlign val="subscript"/>
        <sz val="11"/>
        <color theme="1"/>
        <rFont val="Arial"/>
        <family val="2"/>
      </rPr>
      <t>2</t>
    </r>
    <r>
      <rPr>
        <sz val="11"/>
        <color theme="1"/>
        <rFont val="Arial"/>
        <family val="2"/>
      </rPr>
      <t xml:space="preserve"> (g/hp-hr)</t>
    </r>
  </si>
  <si>
    <t>Annual Emissions based on maximum # of hours run in maintenance and readiness tests (non-emergency)</t>
  </si>
  <si>
    <t>Fuel - High Heat Value</t>
  </si>
  <si>
    <r>
      <t>NO</t>
    </r>
    <r>
      <rPr>
        <vertAlign val="subscript"/>
        <sz val="11"/>
        <color theme="1"/>
        <rFont val="Arial"/>
        <family val="2"/>
      </rPr>
      <t>x</t>
    </r>
    <r>
      <rPr>
        <sz val="11"/>
        <color theme="1"/>
        <rFont val="Arial"/>
        <family val="2"/>
      </rPr>
      <t xml:space="preserve"> (lb/hr)</t>
    </r>
  </si>
  <si>
    <t>hrs/yr</t>
  </si>
  <si>
    <t>MMBtu/gal</t>
  </si>
  <si>
    <t>(gal/hr)</t>
  </si>
  <si>
    <t>CO (lb/hr)</t>
  </si>
  <si>
    <t>Fire Pumps</t>
  </si>
  <si>
    <t>VOC (lb/hr)</t>
  </si>
  <si>
    <t>PM (lb/hr)</t>
  </si>
  <si>
    <t>PM Emission Rates</t>
  </si>
  <si>
    <r>
      <t>SO</t>
    </r>
    <r>
      <rPr>
        <vertAlign val="subscript"/>
        <sz val="11"/>
        <color theme="1"/>
        <rFont val="Arial"/>
        <family val="2"/>
      </rPr>
      <t>2</t>
    </r>
    <r>
      <rPr>
        <sz val="11"/>
        <color theme="1"/>
        <rFont val="Arial"/>
        <family val="2"/>
      </rPr>
      <t xml:space="preserve"> (lb/hr)</t>
    </r>
  </si>
  <si>
    <t>&lt;450 KW</t>
  </si>
  <si>
    <t xml:space="preserve"> Emission Factor</t>
  </si>
  <si>
    <t>lbs/hp-hr</t>
  </si>
  <si>
    <t>Max lb/hr emission rate used for PTE calculations highlighted in green</t>
  </si>
  <si>
    <t>&gt;450 KW</t>
  </si>
  <si>
    <t>Emission Factor</t>
  </si>
  <si>
    <r>
      <t>PM / PM</t>
    </r>
    <r>
      <rPr>
        <b/>
        <vertAlign val="subscript"/>
        <sz val="11"/>
        <color theme="1"/>
        <rFont val="Arial"/>
        <family val="2"/>
      </rPr>
      <t>10</t>
    </r>
    <r>
      <rPr>
        <b/>
        <sz val="11"/>
        <color theme="1"/>
        <rFont val="Arial"/>
        <family val="2"/>
      </rPr>
      <t xml:space="preserve"> / PM</t>
    </r>
    <r>
      <rPr>
        <b/>
        <vertAlign val="subscript"/>
        <sz val="11"/>
        <color theme="1"/>
        <rFont val="Arial"/>
        <family val="2"/>
      </rPr>
      <t>2.5</t>
    </r>
  </si>
  <si>
    <r>
      <t>SO</t>
    </r>
    <r>
      <rPr>
        <b/>
        <vertAlign val="subscript"/>
        <sz val="11"/>
        <color theme="1"/>
        <rFont val="Arial"/>
        <family val="2"/>
      </rPr>
      <t>2</t>
    </r>
  </si>
  <si>
    <t>Total GHG</t>
  </si>
  <si>
    <t>Generator Power Capacity
(KW)</t>
  </si>
  <si>
    <t>Generator Design Size
(hp)</t>
  </si>
  <si>
    <t>Fuel Consumption (gal/hr)</t>
  </si>
  <si>
    <t>Diesel Particulate Matter Filter</t>
  </si>
  <si>
    <t>Manufacturer EF</t>
  </si>
  <si>
    <t>AP-42 Data EF (lb/hp-hr)</t>
  </si>
  <si>
    <t>EF
(lb/hp-hr)</t>
  </si>
  <si>
    <t>AP-42 Data-EF
(lb/hp-hr)</t>
  </si>
  <si>
    <t>EF
(kg-CO2/MMBtu)</t>
  </si>
  <si>
    <t>Hourly Emissions
(kg/hr)</t>
  </si>
  <si>
    <t>Annual Emissions
(metric tonnes)</t>
  </si>
  <si>
    <t>EF
(kg-N2O/MMBtu)</t>
  </si>
  <si>
    <t>EF
(kg-CH4/MMBtu)</t>
  </si>
  <si>
    <t>Annual Emissions
(Metric tonnes CO2e)</t>
  </si>
  <si>
    <t>Annual Emissions
(Short Tons CO2e)</t>
  </si>
  <si>
    <t>EU-RICE</t>
  </si>
  <si>
    <t>Generator</t>
  </si>
  <si>
    <t>RA1-ELEC-CPS-GEN01</t>
  </si>
  <si>
    <t>EGR1_01</t>
  </si>
  <si>
    <t>lb/hr</t>
  </si>
  <si>
    <t>RA1-ELEC-CPS-GEN02</t>
  </si>
  <si>
    <t>EGR1_02</t>
  </si>
  <si>
    <t>RA1-ELEC-CPS-GEN03</t>
  </si>
  <si>
    <t>EGR1_03</t>
  </si>
  <si>
    <t>RA1-ELEC-CPS-GEN04</t>
  </si>
  <si>
    <t>EGR1_04</t>
  </si>
  <si>
    <t>D1C</t>
  </si>
  <si>
    <t>D1C-CPS-GEN01</t>
  </si>
  <si>
    <t>EGDC_01</t>
  </si>
  <si>
    <t>D1C-CPS-GEN02</t>
  </si>
  <si>
    <t>EGDC_02</t>
  </si>
  <si>
    <t>D1C-CPS-GEN03</t>
  </si>
  <si>
    <t>EGDC_03</t>
  </si>
  <si>
    <t>D1C-EPS-GEN01</t>
  </si>
  <si>
    <t>EGDC_04</t>
  </si>
  <si>
    <t>g/KW-hr</t>
  </si>
  <si>
    <t>D1C-EPS-GEN02</t>
  </si>
  <si>
    <t>EGDC_05</t>
  </si>
  <si>
    <t>RB1</t>
  </si>
  <si>
    <t>RB1-EPS-GEN01</t>
  </si>
  <si>
    <t>EGRB1_01</t>
  </si>
  <si>
    <t>g/hp-hr</t>
  </si>
  <si>
    <t>RP1-EPS-GEN01</t>
  </si>
  <si>
    <t>EGRP1_01</t>
  </si>
  <si>
    <t>RP1-GEN-2</t>
  </si>
  <si>
    <t>EGRP1_02</t>
  </si>
  <si>
    <t>D1D EGEN</t>
  </si>
  <si>
    <t>EPS-GEN01</t>
  </si>
  <si>
    <t>EGDD_01</t>
  </si>
  <si>
    <t>EPS-GEN02</t>
  </si>
  <si>
    <t>EGDD_02</t>
  </si>
  <si>
    <t>EPS-GEN03</t>
  </si>
  <si>
    <t>EGDD_03</t>
  </si>
  <si>
    <t>EPS-GEN04</t>
  </si>
  <si>
    <t>EGDD_04</t>
  </si>
  <si>
    <t>EPS-GEN05</t>
  </si>
  <si>
    <t>EGDD_05</t>
  </si>
  <si>
    <t>EPS-GEN06</t>
  </si>
  <si>
    <t>EGDD_06</t>
  </si>
  <si>
    <t>D1D-GEN-7</t>
  </si>
  <si>
    <t>EGDD_07</t>
  </si>
  <si>
    <t>RS4-ELEC-EG-4-1</t>
  </si>
  <si>
    <t>EGRS4_01</t>
  </si>
  <si>
    <t>RS6-ELEC-EG-6-1</t>
  </si>
  <si>
    <t>EGRS6_01</t>
  </si>
  <si>
    <t>RS6-GEN-2</t>
  </si>
  <si>
    <t>EGRS6_02</t>
  </si>
  <si>
    <t>D1X EGEN1</t>
  </si>
  <si>
    <t>D1X-GEN-1A</t>
  </si>
  <si>
    <t>EGE1_01</t>
  </si>
  <si>
    <t>D1X-GEN-1B</t>
  </si>
  <si>
    <t>EGE1_02</t>
  </si>
  <si>
    <t>D1X-GEN-1C</t>
  </si>
  <si>
    <t>EGE1_03</t>
  </si>
  <si>
    <t>D1X-GEN-2A</t>
  </si>
  <si>
    <t>EGE1_04</t>
  </si>
  <si>
    <t>D1X-GEN-2B</t>
  </si>
  <si>
    <t>EGE1_05</t>
  </si>
  <si>
    <t>D1X-GEN-2C</t>
  </si>
  <si>
    <t>EGE1_06</t>
  </si>
  <si>
    <t>D1X-GEN-3A</t>
  </si>
  <si>
    <t>EGE1_07</t>
  </si>
  <si>
    <t>D1X-GEN-3B</t>
  </si>
  <si>
    <t>EGE1_08</t>
  </si>
  <si>
    <t>D1X-GEN-3C</t>
  </si>
  <si>
    <t>EGE1_09</t>
  </si>
  <si>
    <t>D1X-GEN-4A</t>
  </si>
  <si>
    <t>EGE1_10</t>
  </si>
  <si>
    <t>D1X-GEN-4B</t>
  </si>
  <si>
    <t>EGE1_11</t>
  </si>
  <si>
    <t>D1X-GEN-4C</t>
  </si>
  <si>
    <t>EGE1_13</t>
  </si>
  <si>
    <t>D1X-GEN-5A</t>
  </si>
  <si>
    <t>EGE1_14</t>
  </si>
  <si>
    <t>D1X-GEN-5B</t>
  </si>
  <si>
    <t>EGE1_15</t>
  </si>
  <si>
    <t>D1X-GEN-5C</t>
  </si>
  <si>
    <t>EGE1_12</t>
  </si>
  <si>
    <t>D1X-GEN-6A</t>
  </si>
  <si>
    <t>EGE1_16</t>
  </si>
  <si>
    <t>D1X-GEN-6B</t>
  </si>
  <si>
    <t>EGE1_17</t>
  </si>
  <si>
    <t>D1X-GEN-6C</t>
  </si>
  <si>
    <t>EGE1_18</t>
  </si>
  <si>
    <t>D1X-GEN-7A</t>
  </si>
  <si>
    <t>EGE1_19</t>
  </si>
  <si>
    <t>D1X-GEN-7B</t>
  </si>
  <si>
    <t>EGE1_20</t>
  </si>
  <si>
    <t>D1X-GEN-7C</t>
  </si>
  <si>
    <t>EGE1_21</t>
  </si>
  <si>
    <t>D1X2-GEN-6A</t>
  </si>
  <si>
    <t>EGC5_16</t>
  </si>
  <si>
    <t>D1X2-GEN-6B</t>
  </si>
  <si>
    <t>EGC5_17</t>
  </si>
  <si>
    <t>D1X2-GEN-6C</t>
  </si>
  <si>
    <t>EGC5_18</t>
  </si>
  <si>
    <t>D1X2-GEN-7A</t>
  </si>
  <si>
    <t>EGC5_19</t>
  </si>
  <si>
    <t>D1X2-GEN-7B</t>
  </si>
  <si>
    <t>EGC5_20</t>
  </si>
  <si>
    <t>D1X2-GEN-7C</t>
  </si>
  <si>
    <t>EGC5_21</t>
  </si>
  <si>
    <t>D1X2-GEN-1A</t>
  </si>
  <si>
    <t>EGC5_01</t>
  </si>
  <si>
    <t>D1X2-GEN-1B</t>
  </si>
  <si>
    <t>EGC5_02</t>
  </si>
  <si>
    <t>D1X2-GEN-1C</t>
  </si>
  <si>
    <t>EGC5_03</t>
  </si>
  <si>
    <t>D1X2-GEN-2A</t>
  </si>
  <si>
    <t>EGC5_04</t>
  </si>
  <si>
    <t>D1X2-GEN-2B</t>
  </si>
  <si>
    <t>EGC5_05</t>
  </si>
  <si>
    <t>D1X2-GEN-2C</t>
  </si>
  <si>
    <t>EGC5_06</t>
  </si>
  <si>
    <t>D1X2-GEN-3A</t>
  </si>
  <si>
    <t>EGC5_07</t>
  </si>
  <si>
    <t>D1X2-GEN-3B</t>
  </si>
  <si>
    <t>EGC5_08</t>
  </si>
  <si>
    <t>D1X2-GEN-3C</t>
  </si>
  <si>
    <t>EGC5_09</t>
  </si>
  <si>
    <t>D1X2-GEN-4A</t>
  </si>
  <si>
    <t>EGC5_10</t>
  </si>
  <si>
    <t>D1X2-GEN-4B</t>
  </si>
  <si>
    <t>EGC5_11</t>
  </si>
  <si>
    <t>D1X2-GEN-4C</t>
  </si>
  <si>
    <t>EGC5_12</t>
  </si>
  <si>
    <t>D1X2-GEN-5A</t>
  </si>
  <si>
    <t>EGC5_13</t>
  </si>
  <si>
    <t>D1X2-GEN-5B</t>
  </si>
  <si>
    <t>EGC5_14</t>
  </si>
  <si>
    <t>D1X2-GEN-5C</t>
  </si>
  <si>
    <t>EGC5_15</t>
  </si>
  <si>
    <t>D1B</t>
  </si>
  <si>
    <t>F20-EPS-1</t>
  </si>
  <si>
    <t>EGDB_01</t>
  </si>
  <si>
    <t>F20-EPS-2</t>
  </si>
  <si>
    <t>EGDB_02</t>
  </si>
  <si>
    <t>F20-CPS-1</t>
  </si>
  <si>
    <t>stored</t>
  </si>
  <si>
    <t>EGDB_03</t>
  </si>
  <si>
    <t>F15-EG01</t>
  </si>
  <si>
    <t>EGF15_01</t>
  </si>
  <si>
    <t>F15-EG02</t>
  </si>
  <si>
    <t>EGF15_02</t>
  </si>
  <si>
    <t>F15-EG03</t>
  </si>
  <si>
    <t>EGF15_03</t>
  </si>
  <si>
    <t>F5</t>
  </si>
  <si>
    <t>F15.5-EG01</t>
  </si>
  <si>
    <t>EGF5_01</t>
  </si>
  <si>
    <t>F15.5-EG02</t>
  </si>
  <si>
    <t>EGF5_02</t>
  </si>
  <si>
    <t>Pump House #1</t>
  </si>
  <si>
    <t>Fire Pump</t>
  </si>
  <si>
    <t>PH #1</t>
  </si>
  <si>
    <t>FIPH1_01</t>
  </si>
  <si>
    <t>Pump House #2</t>
  </si>
  <si>
    <t>PH #2</t>
  </si>
  <si>
    <t>FIPH2_01</t>
  </si>
  <si>
    <t>Pump House #3</t>
  </si>
  <si>
    <t>PH #3</t>
  </si>
  <si>
    <t>FIRS4_01</t>
  </si>
  <si>
    <t>Pump House #4</t>
  </si>
  <si>
    <t>PH #4</t>
  </si>
  <si>
    <t>FIC5_01</t>
  </si>
  <si>
    <t>N2-GEN-1A</t>
  </si>
  <si>
    <t>EGN2_01</t>
  </si>
  <si>
    <t>IWW</t>
  </si>
  <si>
    <t>IWW-GEN-1</t>
  </si>
  <si>
    <t>EGIW_02</t>
  </si>
  <si>
    <t>IWW-GEN-2</t>
  </si>
  <si>
    <t>EGIW_01</t>
  </si>
  <si>
    <t>IWW PS</t>
  </si>
  <si>
    <t>IWW-PS-1</t>
  </si>
  <si>
    <t>EGIW_03</t>
  </si>
  <si>
    <t>RS7</t>
  </si>
  <si>
    <t>MAX-EGEN</t>
  </si>
  <si>
    <t>EGRS8_01</t>
  </si>
  <si>
    <t>H2 Plant</t>
  </si>
  <si>
    <t>H2-GEN-1</t>
  </si>
  <si>
    <t>EGH2_01</t>
  </si>
  <si>
    <t>D1A</t>
  </si>
  <si>
    <t>D1A-GEN-1</t>
  </si>
  <si>
    <t>EGDA_01</t>
  </si>
  <si>
    <t>D1A-GEN-2</t>
  </si>
  <si>
    <t>EGDA_02</t>
  </si>
  <si>
    <t>D1A-GEN-3</t>
  </si>
  <si>
    <t>EGDA_03</t>
  </si>
  <si>
    <t>D1A-GEN-4</t>
  </si>
  <si>
    <t>EGDA_04</t>
  </si>
  <si>
    <t>D1A-GEN-5</t>
  </si>
  <si>
    <t>EGDA_05</t>
  </si>
  <si>
    <t>D1A-GEN-6</t>
  </si>
  <si>
    <t>EGDA_06</t>
  </si>
  <si>
    <t>D1A-GEN-7</t>
  </si>
  <si>
    <t>EGDA_07</t>
  </si>
  <si>
    <t>D1A-GEN-8</t>
  </si>
  <si>
    <t>EGDA_08</t>
  </si>
  <si>
    <t>Table 1 - EGEN Hazardous Air Pollutant Emission Factors</t>
  </si>
  <si>
    <t>SCAQMD AB2588 B-2</t>
  </si>
  <si>
    <t>lb/1000 gal</t>
  </si>
  <si>
    <t>1,3-Butadiene</t>
  </si>
  <si>
    <t>Table 3 - EGEN DPF DRE</t>
  </si>
  <si>
    <t>SCAQMD = South Coast Air Quality Management District</t>
  </si>
  <si>
    <t>1 M gal = 1E3 Gallons</t>
  </si>
  <si>
    <t>Table 2 - Annual hours of M&amp;R Operation</t>
  </si>
  <si>
    <t>Hrs</t>
  </si>
  <si>
    <t>Generator Design Size
(HP)</t>
  </si>
  <si>
    <t>100% Load Emission Rate (lb/hr)</t>
  </si>
  <si>
    <t>EGEN Tag</t>
  </si>
  <si>
    <r>
      <t>NO</t>
    </r>
    <r>
      <rPr>
        <b/>
        <vertAlign val="subscript"/>
        <sz val="10"/>
        <rFont val="Arial"/>
        <family val="2"/>
      </rPr>
      <t>X</t>
    </r>
  </si>
  <si>
    <r>
      <t>PM</t>
    </r>
    <r>
      <rPr>
        <b/>
        <vertAlign val="subscript"/>
        <sz val="10"/>
        <rFont val="Arial"/>
        <family val="2"/>
      </rPr>
      <t>10</t>
    </r>
  </si>
  <si>
    <r>
      <t>PM</t>
    </r>
    <r>
      <rPr>
        <b/>
        <vertAlign val="subscript"/>
        <sz val="10"/>
        <rFont val="Arial"/>
        <family val="2"/>
      </rPr>
      <t>2.5</t>
    </r>
  </si>
  <si>
    <r>
      <t>SO</t>
    </r>
    <r>
      <rPr>
        <b/>
        <vertAlign val="subscript"/>
        <sz val="10"/>
        <rFont val="Arial"/>
        <family val="2"/>
      </rPr>
      <t>2</t>
    </r>
  </si>
  <si>
    <t>Fuel Consumption 
(gal/hr)</t>
  </si>
  <si>
    <t>g</t>
  </si>
  <si>
    <t>lb</t>
  </si>
  <si>
    <t>hp-hr</t>
  </si>
  <si>
    <t>RS7/8</t>
  </si>
  <si>
    <t>MAX-EGEN1</t>
  </si>
  <si>
    <t>ASU1, N2 Plant</t>
  </si>
  <si>
    <t>RS4 - Pump House #3</t>
  </si>
  <si>
    <t>CUB5- Pump House #4</t>
  </si>
  <si>
    <t>WTR-GEN-1</t>
  </si>
  <si>
    <t>RAC5-GEN-1A</t>
  </si>
  <si>
    <t>RAC5-GEN-2A</t>
  </si>
  <si>
    <t>RAC5-GEN-3A</t>
  </si>
  <si>
    <t>RAC5-GEN-4A</t>
  </si>
  <si>
    <t>RAC5-GEN-1B</t>
  </si>
  <si>
    <t>RAC5-GEN-2B</t>
  </si>
  <si>
    <t>RAC5-GEN-3B</t>
  </si>
  <si>
    <t>RAC5-GEN-4B</t>
  </si>
  <si>
    <t>RAC5-GEN-1C</t>
  </si>
  <si>
    <t>RAC5-GEN-2C</t>
  </si>
  <si>
    <t>RAC5-GEN-3C</t>
  </si>
  <si>
    <t>RAC5-GEN-4C</t>
  </si>
  <si>
    <t>Confidential:  Subject to Attorney/Client Privilege &amp; Attorney Work Product</t>
  </si>
  <si>
    <t>Emission Rate (lb/hr)</t>
  </si>
  <si>
    <t>FAB 15</t>
  </si>
  <si>
    <t>FAB 15.5</t>
  </si>
  <si>
    <t>Building Allocation Based on Flow</t>
  </si>
  <si>
    <t>Flow (cfm)</t>
  </si>
  <si>
    <t>Legacy</t>
  </si>
  <si>
    <t>D1X only</t>
  </si>
  <si>
    <t>D1X no M4</t>
  </si>
  <si>
    <t>D1X only No M4</t>
  </si>
  <si>
    <t>D1X only No Munter</t>
  </si>
  <si>
    <t>DX only</t>
  </si>
  <si>
    <t>Percentage (%)</t>
  </si>
  <si>
    <t>RB1 - planar</t>
  </si>
  <si>
    <t>D1D</t>
  </si>
  <si>
    <t>D1XM1</t>
  </si>
  <si>
    <t>D1XM1 Munters</t>
  </si>
  <si>
    <t>D1XM2</t>
  </si>
  <si>
    <t>D1XM3</t>
  </si>
  <si>
    <t>D1XM4</t>
  </si>
  <si>
    <t>Legacy Total</t>
  </si>
  <si>
    <t>D1X total</t>
  </si>
  <si>
    <t>D1X no M4 total</t>
  </si>
  <si>
    <t>D1X No Munters</t>
  </si>
  <si>
    <t>Intel Intellectual Property &amp; Intel Confidential:  Subject to Attorney/Client Privilege &amp; Attorney Work Product</t>
  </si>
  <si>
    <t>CT40</t>
  </si>
  <si>
    <t>CT41</t>
  </si>
  <si>
    <t>Intel Corporation - Oregon RCTO HAPs</t>
  </si>
  <si>
    <t>Emission factors ("EF") for combustion Hazardous air pollutants (HAPs) are based on Cleaner Air Oregon CAO NG Ext. Combustion tool as provided in Table 1. Process specific emissions for HAPs are found in Table 2 &amp; 3 for Ronler and Aloha. Emission building allocation to account for future conditions is provided in Table 4.</t>
  </si>
  <si>
    <t>Table 1 - RCTO Combustion HAP Emission Factors</t>
  </si>
  <si>
    <t>Hazardous Air Pollutant</t>
  </si>
  <si>
    <t>Source</t>
  </si>
  <si>
    <t>Burner Size</t>
  </si>
  <si>
    <t>Units</t>
  </si>
  <si>
    <t>Table 4 - Emission and Building Allocation</t>
  </si>
  <si>
    <t>Table 2 - Ronler PreC4 Process HAP Emissions</t>
  </si>
  <si>
    <t>Building Emission Allocation</t>
  </si>
  <si>
    <t>Legacy Emissions 
(tpy)</t>
  </si>
  <si>
    <t>MOD4 Emissions (tpy)</t>
  </si>
  <si>
    <t xml:space="preserve">Building  </t>
  </si>
  <si>
    <t>Flow %</t>
  </si>
  <si>
    <t># RCTOs</t>
  </si>
  <si>
    <t>MOD4 Emission Allocation</t>
  </si>
  <si>
    <t>Table 3 - Aloha &amp; C4 Process Emission</t>
  </si>
  <si>
    <t>F15/AL3 Emissions (tpy)</t>
  </si>
  <si>
    <t>RCTO Percent Utilization</t>
  </si>
  <si>
    <t>Combustion HAPs Emissions</t>
  </si>
  <si>
    <t>Process HAPs Emissions</t>
  </si>
  <si>
    <t>EU-RCTO</t>
  </si>
  <si>
    <t>RCTO</t>
  </si>
  <si>
    <t>F20-VOC138-1-100</t>
  </si>
  <si>
    <t>RCTO-01_M</t>
  </si>
  <si>
    <t>F20-VOC138-2-100</t>
  </si>
  <si>
    <t>RCTO-02_M</t>
  </si>
  <si>
    <t>F20-VOC138-3-100</t>
  </si>
  <si>
    <t>RCTO-03_M</t>
  </si>
  <si>
    <t>D1B-VOC138-4-100</t>
  </si>
  <si>
    <t>RCTO-05_M</t>
  </si>
  <si>
    <t>D1B-VOC138-5-100</t>
  </si>
  <si>
    <t>RCTO-06_M</t>
  </si>
  <si>
    <t>D1C-VOC138-1-120</t>
  </si>
  <si>
    <t>TODC_01</t>
  </si>
  <si>
    <t>D1C-VOC138-2-120</t>
  </si>
  <si>
    <t>TODC_02</t>
  </si>
  <si>
    <t>D1C-VOC138-3-120</t>
  </si>
  <si>
    <t>TODC_03</t>
  </si>
  <si>
    <t>VOC-138-1-120</t>
  </si>
  <si>
    <t>TODD_01</t>
  </si>
  <si>
    <t>VOC-138-2-120</t>
  </si>
  <si>
    <t>TODD_02</t>
  </si>
  <si>
    <t>VOC-138-3-120</t>
  </si>
  <si>
    <t>TODD_03</t>
  </si>
  <si>
    <t>VOC-138-4-120</t>
  </si>
  <si>
    <t>TODD_04</t>
  </si>
  <si>
    <t>VOC-138-5-120</t>
  </si>
  <si>
    <t>TODD_05</t>
  </si>
  <si>
    <t>VOC-138-6-120</t>
  </si>
  <si>
    <t>TODD_06</t>
  </si>
  <si>
    <t>D1XM1-VOC138-1-20</t>
  </si>
  <si>
    <t>TOM1_01</t>
  </si>
  <si>
    <t>D1XM1-VOC138-2-20</t>
  </si>
  <si>
    <t>TOM1_02</t>
  </si>
  <si>
    <t>D1XM1-VOC138-3-20</t>
  </si>
  <si>
    <t>TOM1_03</t>
  </si>
  <si>
    <t>D1XM1-VOC138-4-20</t>
  </si>
  <si>
    <t>TOM1_04</t>
  </si>
  <si>
    <t>D1XM1-VOC138-5-20</t>
  </si>
  <si>
    <t>TWM1_01</t>
  </si>
  <si>
    <t>D1XM1-VOC138-6-20</t>
  </si>
  <si>
    <t>TWM1_02</t>
  </si>
  <si>
    <t>D1XM1-VOC138-7-20</t>
  </si>
  <si>
    <t>TWM1_03</t>
  </si>
  <si>
    <t>D1XM1-VOC138-8-20</t>
  </si>
  <si>
    <t>TWM1_04</t>
  </si>
  <si>
    <t>D1XM2 -VOC138-1-20</t>
  </si>
  <si>
    <t>TIM2_06</t>
  </si>
  <si>
    <t>D1XM2 -VOC138-2-20</t>
  </si>
  <si>
    <t>TIM2_07</t>
  </si>
  <si>
    <t>D1XM2 -VOC138-3-20</t>
  </si>
  <si>
    <t>TIM2_08</t>
  </si>
  <si>
    <t>D1XM2 -VOC138-4-20</t>
  </si>
  <si>
    <t>TIM2_09</t>
  </si>
  <si>
    <t>D1XM2 -VOC138-5-20</t>
  </si>
  <si>
    <t>TIM2_01</t>
  </si>
  <si>
    <t>D1XM3-VOC138-1-20</t>
  </si>
  <si>
    <t>TIM3_01</t>
  </si>
  <si>
    <t>D1XM3-VOC138-2-20</t>
  </si>
  <si>
    <t>TIM3_02</t>
  </si>
  <si>
    <t>D1XM3-VOC138-3-20</t>
  </si>
  <si>
    <t>TIM3_03</t>
  </si>
  <si>
    <t>D1XM3-VOC138-4-20</t>
  </si>
  <si>
    <t>TIM3_04</t>
  </si>
  <si>
    <t>D1XM3-VOC138-5-20</t>
  </si>
  <si>
    <t>TIM3_05</t>
  </si>
  <si>
    <t>F15-VOC-138-2-10</t>
  </si>
  <si>
    <t>TOF15_02</t>
  </si>
  <si>
    <t>F15-VOC-138-3-10</t>
  </si>
  <si>
    <t>TOF15_03</t>
  </si>
  <si>
    <t>AL3</t>
  </si>
  <si>
    <t>F15-VOC-138-4-10</t>
  </si>
  <si>
    <t>TOA3_01</t>
  </si>
  <si>
    <t>F15-VOC-138-1-10</t>
  </si>
  <si>
    <t>TOF15_01</t>
  </si>
  <si>
    <t>F15-VOC-138-5-10</t>
  </si>
  <si>
    <t>TOF15_04</t>
  </si>
  <si>
    <t>Intel Corporation - Oregon Ammonia Scrubbers (EXAM)</t>
  </si>
  <si>
    <t>Process related emissions of PM-10, PM-2.5, SO2, CO, and NOx are based on ODEQ approved emission factors and scaled for technology changes and production capacity changes. A percentage of these emissions are split from Acid Scrubbers (EXSC) for EXAM are  in Table 1. EXAM process specific emissions for VOC are found in Table 1.  In addition, to estimate emissions for future conditions, the emission factor derived emission rates are allocated to the appropriate building exhaust system based on Intel's anticipated future configuration of the Facility (Tables 2).  Particulate matter emissions from wet scrubber drift loss are based on EPA's "Compilation of Air Pollutant Emission Factors, Volume I: Stationary Point and Area Sources," also known at AP-42, Chapter 13.4 - Wet Cooling Towers. PM10 and PM2.5 fractions (Table 3) are calculated based on Joel Reisman and Gordon Frisbie's "Calculating Realistic PM10 Emissions from Cooling Towers", Abstract No. 216 Session No. AM-1b.</t>
  </si>
  <si>
    <t>Table 1 - EXAM Process Emissions and Emission Split from EXSC</t>
  </si>
  <si>
    <t>Table 2 - EXAM Building and Emission Allocation</t>
  </si>
  <si>
    <r>
      <t>Table 4 - Reisman-Frisbee PM</t>
    </r>
    <r>
      <rPr>
        <b/>
        <vertAlign val="subscript"/>
        <sz val="11"/>
        <color theme="1"/>
        <rFont val="Arial"/>
        <family val="2"/>
      </rPr>
      <t>10</t>
    </r>
    <r>
      <rPr>
        <b/>
        <sz val="11"/>
        <color theme="1"/>
        <rFont val="Arial"/>
        <family val="2"/>
      </rPr>
      <t xml:space="preserve"> and PM</t>
    </r>
    <r>
      <rPr>
        <b/>
        <vertAlign val="subscript"/>
        <sz val="11"/>
        <color theme="1"/>
        <rFont val="Arial"/>
        <family val="2"/>
      </rPr>
      <t>2.5</t>
    </r>
    <r>
      <rPr>
        <b/>
        <sz val="11"/>
        <color theme="1"/>
        <rFont val="Arial"/>
        <family val="2"/>
      </rPr>
      <t xml:space="preserve"> fractions</t>
    </r>
  </si>
  <si>
    <t>Ammonia Scrubber PreC4 Emissions</t>
  </si>
  <si>
    <t>Legacy Building Emission Allocation</t>
  </si>
  <si>
    <t>D1X Building Emission Allocation</t>
  </si>
  <si>
    <r>
      <t>PM</t>
    </r>
    <r>
      <rPr>
        <b/>
        <vertAlign val="subscript"/>
        <sz val="11"/>
        <color theme="1"/>
        <rFont val="Arial"/>
        <family val="2"/>
      </rPr>
      <t>10</t>
    </r>
    <r>
      <rPr>
        <b/>
        <sz val="11"/>
        <color theme="1"/>
        <rFont val="Arial"/>
        <family val="2"/>
      </rPr>
      <t xml:space="preserve"> / PM</t>
    </r>
    <r>
      <rPr>
        <b/>
        <vertAlign val="subscript"/>
        <sz val="11"/>
        <color theme="1"/>
        <rFont val="Arial"/>
        <family val="2"/>
      </rPr>
      <t>2.5</t>
    </r>
    <r>
      <rPr>
        <b/>
        <sz val="11"/>
        <color theme="1"/>
        <rFont val="Arial"/>
        <family val="2"/>
      </rPr>
      <t xml:space="preserve"> Fractions</t>
    </r>
  </si>
  <si>
    <t>MOD4</t>
  </si>
  <si>
    <t>%</t>
  </si>
  <si>
    <t># EXAM</t>
  </si>
  <si>
    <t>Uncontrolled Emissions (tpy)</t>
  </si>
  <si>
    <t>OR - EXSC</t>
  </si>
  <si>
    <t>OR - EXAM</t>
  </si>
  <si>
    <t>Split from EXSC Model (tpy)*</t>
  </si>
  <si>
    <r>
      <t>PM</t>
    </r>
    <r>
      <rPr>
        <vertAlign val="subscript"/>
        <sz val="11"/>
        <color theme="1"/>
        <rFont val="Arial"/>
        <family val="2"/>
      </rPr>
      <t>10</t>
    </r>
    <r>
      <rPr>
        <sz val="11"/>
        <color theme="1"/>
        <rFont val="Arial"/>
        <family val="2"/>
      </rPr>
      <t xml:space="preserve"> Factors</t>
    </r>
  </si>
  <si>
    <r>
      <t>PM</t>
    </r>
    <r>
      <rPr>
        <vertAlign val="subscript"/>
        <sz val="11"/>
        <color theme="1"/>
        <rFont val="Arial"/>
        <family val="2"/>
      </rPr>
      <t xml:space="preserve">2.5 </t>
    </r>
    <r>
      <rPr>
        <sz val="11"/>
        <color theme="1"/>
        <rFont val="Arial"/>
        <family val="2"/>
      </rPr>
      <t>Factors</t>
    </r>
  </si>
  <si>
    <r>
      <t>H</t>
    </r>
    <r>
      <rPr>
        <vertAlign val="subscript"/>
        <sz val="11"/>
        <color theme="1"/>
        <rFont val="Arial"/>
        <family val="2"/>
      </rPr>
      <t>2</t>
    </r>
    <r>
      <rPr>
        <sz val="11"/>
        <color theme="1"/>
        <rFont val="Arial"/>
        <family val="2"/>
      </rPr>
      <t>O Density 
(lb/gal):</t>
    </r>
  </si>
  <si>
    <t>Process/POU</t>
  </si>
  <si>
    <t>PM Drift Emissions</t>
  </si>
  <si>
    <t>PM Total</t>
  </si>
  <si>
    <r>
      <t>PM / PM</t>
    </r>
    <r>
      <rPr>
        <b/>
        <vertAlign val="subscript"/>
        <sz val="11"/>
        <color theme="1"/>
        <rFont val="Arial"/>
        <family val="2"/>
      </rPr>
      <t xml:space="preserve">10 </t>
    </r>
    <r>
      <rPr>
        <b/>
        <sz val="11"/>
        <color theme="1"/>
        <rFont val="Arial"/>
        <family val="2"/>
      </rPr>
      <t>/ PM</t>
    </r>
    <r>
      <rPr>
        <b/>
        <vertAlign val="subscript"/>
        <sz val="11"/>
        <color theme="1"/>
        <rFont val="Arial"/>
        <family val="2"/>
      </rPr>
      <t>2.5</t>
    </r>
  </si>
  <si>
    <t>PM - Drift</t>
  </si>
  <si>
    <r>
      <t>PM</t>
    </r>
    <r>
      <rPr>
        <b/>
        <vertAlign val="subscript"/>
        <sz val="11"/>
        <color theme="1"/>
        <rFont val="Arial"/>
        <family val="2"/>
      </rPr>
      <t>10</t>
    </r>
    <r>
      <rPr>
        <b/>
        <sz val="11"/>
        <color theme="1"/>
        <rFont val="Arial"/>
        <family val="2"/>
      </rPr>
      <t xml:space="preserve"> - Drift</t>
    </r>
  </si>
  <si>
    <r>
      <t>PM</t>
    </r>
    <r>
      <rPr>
        <b/>
        <vertAlign val="subscript"/>
        <sz val="11"/>
        <color theme="1"/>
        <rFont val="Arial"/>
        <family val="2"/>
      </rPr>
      <t xml:space="preserve">2.5 </t>
    </r>
    <r>
      <rPr>
        <b/>
        <sz val="11"/>
        <color theme="1"/>
        <rFont val="Arial"/>
        <family val="2"/>
      </rPr>
      <t>- Drift Loss</t>
    </r>
  </si>
  <si>
    <t>Total PM</t>
  </si>
  <si>
    <r>
      <t>Total PM</t>
    </r>
    <r>
      <rPr>
        <b/>
        <vertAlign val="subscript"/>
        <sz val="11"/>
        <color theme="1"/>
        <rFont val="Arial"/>
        <family val="2"/>
      </rPr>
      <t>10</t>
    </r>
  </si>
  <si>
    <r>
      <t>Total PM</t>
    </r>
    <r>
      <rPr>
        <b/>
        <vertAlign val="subscript"/>
        <sz val="11"/>
        <color theme="1"/>
        <rFont val="Arial"/>
        <family val="2"/>
      </rPr>
      <t>2.5</t>
    </r>
  </si>
  <si>
    <t>Drift Loss %</t>
  </si>
  <si>
    <t>Recir. Flow Rate (gpm)</t>
  </si>
  <si>
    <t>TDS - ppm</t>
  </si>
  <si>
    <t>EU-Scrubber</t>
  </si>
  <si>
    <t>EXAM Scrubber</t>
  </si>
  <si>
    <t>D1C-SC142-3-100</t>
  </si>
  <si>
    <t>EXAM_01_M</t>
  </si>
  <si>
    <t>D1C-SC142-4-100</t>
  </si>
  <si>
    <t>EXAM_02_M</t>
  </si>
  <si>
    <t>D1C-SC142-5-100</t>
  </si>
  <si>
    <t>EXAM_03_M</t>
  </si>
  <si>
    <t>RB1-SC-142-1-100</t>
  </si>
  <si>
    <t>EXAM_04_M</t>
  </si>
  <si>
    <t>RB1-SC-142-2-100</t>
  </si>
  <si>
    <t>AMRB1_01</t>
  </si>
  <si>
    <t>RB1-SC-142-3-100</t>
  </si>
  <si>
    <t>AMRB1_02</t>
  </si>
  <si>
    <t>RP1-SC142-1-100</t>
  </si>
  <si>
    <t>AMRP1_01</t>
  </si>
  <si>
    <t>SC-142-1-100</t>
  </si>
  <si>
    <t>EXAM_08_M</t>
  </si>
  <si>
    <t>SC-142-2-100</t>
  </si>
  <si>
    <t>EXAM_09_M</t>
  </si>
  <si>
    <t>SC-142-3-100</t>
  </si>
  <si>
    <t>EXAM_10_M</t>
  </si>
  <si>
    <t>SC-142-4-100</t>
  </si>
  <si>
    <t>EXAM_11_M</t>
  </si>
  <si>
    <t>SC-142-5-100</t>
  </si>
  <si>
    <t>EXAM_12_M</t>
  </si>
  <si>
    <t>SC142-21-100</t>
  </si>
  <si>
    <t>EXAM_13_M</t>
  </si>
  <si>
    <t>SC142-22-100</t>
  </si>
  <si>
    <t>EXAM_14_M</t>
  </si>
  <si>
    <t>SC142-23-100</t>
  </si>
  <si>
    <t>EXAM_15_M</t>
  </si>
  <si>
    <t>SC142-24-100</t>
  </si>
  <si>
    <t>EXAM_16_M</t>
  </si>
  <si>
    <t>SC142-25-100</t>
  </si>
  <si>
    <t>EXAM_17_M</t>
  </si>
  <si>
    <t>D1X-SC142-1-11</t>
  </si>
  <si>
    <t>AMM1_01</t>
  </si>
  <si>
    <t>D1X-SC142-2-11</t>
  </si>
  <si>
    <t>AMM1_02</t>
  </si>
  <si>
    <t>D1X-SC142-3-11</t>
  </si>
  <si>
    <t>AMM1_03</t>
  </si>
  <si>
    <t>D1X-SC142-4-11</t>
  </si>
  <si>
    <t>AMM1_04</t>
  </si>
  <si>
    <t>D1X-SC142-5-00</t>
  </si>
  <si>
    <t>AMM1_05</t>
  </si>
  <si>
    <t>D1XM2-SC142-1-00</t>
  </si>
  <si>
    <t>AMM2_01</t>
  </si>
  <si>
    <t>D1XM2-SC142-2-00</t>
  </si>
  <si>
    <t>AMM2_02</t>
  </si>
  <si>
    <t>D1XM2-SC142-3-00</t>
  </si>
  <si>
    <t>AMM2_03</t>
  </si>
  <si>
    <t>D1XM2-SC142-4-00</t>
  </si>
  <si>
    <t>AMM2_04</t>
  </si>
  <si>
    <t>D1XM3-SC142-1-00</t>
  </si>
  <si>
    <t>AMM3_01</t>
  </si>
  <si>
    <t>D1XM3-SC142-2-00</t>
  </si>
  <si>
    <t>AMM3_02</t>
  </si>
  <si>
    <t>D1XM3-SC142-3-00</t>
  </si>
  <si>
    <t>AMM3_03</t>
  </si>
  <si>
    <t>D1XM3-SC142-4-00</t>
  </si>
  <si>
    <t>AMM3_04</t>
  </si>
  <si>
    <t>D1XM4-SC142-1-00</t>
  </si>
  <si>
    <t>AMM4_04</t>
  </si>
  <si>
    <t>D1XM4-SC142-2-00</t>
  </si>
  <si>
    <t>AMM4_05</t>
  </si>
  <si>
    <t>Table 1 - RCTO Combusiton Emission Factors</t>
  </si>
  <si>
    <t>Intel Corporation - Oregon RCTOs</t>
  </si>
  <si>
    <t>RCTO Combustion Emission Factors</t>
  </si>
  <si>
    <t xml:space="preserve">Emission factors ("EF") are based on EPA's "Compilation of Air Pollutant Emission Factors, Volume I: Stationary Point and Area Sources," also known at AP-42, Chapter 1, Section 1.4 Natural Gas Combustion engineering test data or emission factors established in Intel's current ACDP as provided in Table 1.  Process related emissions that are emitted through oxidizer stacks are provided in Table 2. Emission building allocation to account for future conditions is provided in Table 3. Wet Electrostatic Precipitator (WESP) removal efficiencies and assumed uptime percentages are found in Table 4. </t>
  </si>
  <si>
    <t>RCTO specific. See data table below.</t>
  </si>
  <si>
    <t>NOx</t>
  </si>
  <si>
    <t>Table 3 - RCTO Emission and Building Allocation</t>
  </si>
  <si>
    <t>PM/PM10/PM2.5</t>
  </si>
  <si>
    <r>
      <t>Wet Etch PM Emission Allocation</t>
    </r>
    <r>
      <rPr>
        <vertAlign val="superscript"/>
        <sz val="11"/>
        <color theme="1"/>
        <rFont val="Arial"/>
        <family val="2"/>
      </rPr>
      <t>c</t>
    </r>
  </si>
  <si>
    <t>SOX</t>
  </si>
  <si>
    <t>Table 2 - RCTO Process Related Emissions</t>
  </si>
  <si>
    <t>D1XM1 Munter</t>
  </si>
  <si>
    <t>PM2.5</t>
  </si>
  <si>
    <t>Legacy/Mod4</t>
  </si>
  <si>
    <r>
      <t>D1B</t>
    </r>
    <r>
      <rPr>
        <vertAlign val="superscript"/>
        <sz val="11"/>
        <color theme="1"/>
        <rFont val="Arial"/>
        <family val="2"/>
      </rPr>
      <t>a</t>
    </r>
  </si>
  <si>
    <t>AFO F15/AL3</t>
  </si>
  <si>
    <t>Global Warming Potential</t>
  </si>
  <si>
    <t>Uncontrolled TPY</t>
  </si>
  <si>
    <t>D1X</t>
  </si>
  <si>
    <t>RCTO DRE%</t>
  </si>
  <si>
    <r>
      <t>D1XM1 Munters</t>
    </r>
    <r>
      <rPr>
        <vertAlign val="superscript"/>
        <sz val="11"/>
        <color theme="1"/>
        <rFont val="Arial"/>
        <family val="2"/>
      </rPr>
      <t>b</t>
    </r>
  </si>
  <si>
    <r>
      <t>MOD4 Emission Allocation</t>
    </r>
    <r>
      <rPr>
        <vertAlign val="superscript"/>
        <sz val="11"/>
        <color theme="1"/>
        <rFont val="Arial"/>
        <family val="2"/>
      </rPr>
      <t>a</t>
    </r>
  </si>
  <si>
    <t>Controlled Total Emissions (tpy)</t>
  </si>
  <si>
    <r>
      <t>D1XM1</t>
    </r>
    <r>
      <rPr>
        <vertAlign val="superscript"/>
        <sz val="11"/>
        <color theme="1"/>
        <rFont val="Arial"/>
        <family val="2"/>
      </rPr>
      <t>b</t>
    </r>
  </si>
  <si>
    <t>Table 4 - WESP Removal Efficiency and Uptime</t>
  </si>
  <si>
    <t>Wet Etch PM Adder</t>
  </si>
  <si>
    <t>Wet Etch HMDS PM Adder (tpy)</t>
  </si>
  <si>
    <t>WESP Removal Efficiency</t>
  </si>
  <si>
    <t>RCTO PMTS Uptime</t>
  </si>
  <si>
    <t>EXVO1 HMDS PM</t>
  </si>
  <si>
    <t>RCTO PMTS</t>
  </si>
  <si>
    <t>24 Hr</t>
  </si>
  <si>
    <r>
      <rPr>
        <vertAlign val="superscript"/>
        <sz val="10"/>
        <color theme="1"/>
        <rFont val="Arial"/>
        <family val="2"/>
      </rPr>
      <t>a</t>
    </r>
    <r>
      <rPr>
        <sz val="10"/>
        <color theme="1"/>
        <rFont val="Arial"/>
        <family val="2"/>
      </rPr>
      <t xml:space="preserve"> D1A &amp; D1B Cross connected and share RCTOs, Partial flow from Legacy Emissions + 100% of D1A Emissions</t>
    </r>
  </si>
  <si>
    <t>EXSC-WESP</t>
  </si>
  <si>
    <t>Annual</t>
  </si>
  <si>
    <r>
      <rPr>
        <vertAlign val="superscript"/>
        <sz val="10"/>
        <color theme="1"/>
        <rFont val="Arial"/>
        <family val="2"/>
      </rPr>
      <t>b</t>
    </r>
    <r>
      <rPr>
        <sz val="10"/>
        <color theme="1"/>
        <rFont val="Arial"/>
        <family val="2"/>
      </rPr>
      <t xml:space="preserve"> VOC allocation combines D1XM1 Munters and other units together</t>
    </r>
  </si>
  <si>
    <t>PMTS = Particulate Matter Treatment System</t>
  </si>
  <si>
    <r>
      <rPr>
        <vertAlign val="superscript"/>
        <sz val="10"/>
        <color theme="1"/>
        <rFont val="Arial"/>
        <family val="2"/>
      </rPr>
      <t>c</t>
    </r>
    <r>
      <rPr>
        <sz val="10"/>
        <color theme="1"/>
        <rFont val="Arial"/>
        <family val="2"/>
      </rPr>
      <t xml:space="preserve"> Allocation of flow to EXVO 1 for only Wet Etch PM emissions only</t>
    </r>
  </si>
  <si>
    <t>Process Emissions</t>
  </si>
  <si>
    <t>Total Emissions</t>
  </si>
  <si>
    <t>GHG</t>
  </si>
  <si>
    <r>
      <t>CO</t>
    </r>
    <r>
      <rPr>
        <b/>
        <vertAlign val="subscript"/>
        <sz val="11"/>
        <color theme="1"/>
        <rFont val="Arial"/>
        <family val="2"/>
      </rPr>
      <t>2</t>
    </r>
  </si>
  <si>
    <r>
      <t>N</t>
    </r>
    <r>
      <rPr>
        <b/>
        <vertAlign val="subscript"/>
        <sz val="11"/>
        <color theme="1"/>
        <rFont val="Arial"/>
        <family val="2"/>
      </rPr>
      <t>2</t>
    </r>
    <r>
      <rPr>
        <b/>
        <sz val="11"/>
        <color theme="1"/>
        <rFont val="Arial"/>
        <family val="2"/>
      </rPr>
      <t>O</t>
    </r>
  </si>
  <si>
    <t>WESP Installed</t>
  </si>
  <si>
    <t>WESP Equipment Tag</t>
  </si>
  <si>
    <t>Hourly Uncontrolled Emissions
(lb/hr)</t>
  </si>
  <si>
    <t>Annual Uncontrolled Emissions
(tpy)</t>
  </si>
  <si>
    <t>Hourly Controlled Emissions
(lb/hr)</t>
  </si>
  <si>
    <t>Annual Controlled Emissions (tpy)</t>
  </si>
  <si>
    <t>D1X-WSP-138-5-20</t>
  </si>
  <si>
    <t>D1X-WSP-138-6-20</t>
  </si>
  <si>
    <t>D1X-WSP-138-7-20</t>
  </si>
  <si>
    <t>D1X-WSP-138-8-20</t>
  </si>
  <si>
    <t>EXSC Interconnection</t>
  </si>
  <si>
    <t>Intel Corporation - Oregon Ammonia Scrubbers (EXAM) HAPs</t>
  </si>
  <si>
    <t>Emission factors ("EF") for process specific emissions for HAPs are found in Table 1. Emission building allocation to account for future conditions is provided in Table 2.</t>
  </si>
  <si>
    <t>Table 1 - EXAM Process HAP Emissions</t>
  </si>
  <si>
    <t>Legacy/MOD4/RP1 HAPs</t>
  </si>
  <si>
    <t>Hydrogen Cyanide</t>
  </si>
  <si>
    <t>Intel Corporation - Oregon Acid Gas Scrubbers (EXSC)</t>
  </si>
  <si>
    <t xml:space="preserve">Process related emissions of PM-10, PM-2.5, SO2, CO, and NOx are based on ODEQ approved emission factors and scaled for technology changes and production capacity changes. A percentage of these emissions are split off and allocated for EXAM are in Table 1. Process related emissions for Aloha and C4 process MSB1 and RA4 are found in Table 2.  In addition, to estimate emissions for future conditions, the emission factor derived emission rates are allocated to the appropriate building exhaust system based on Intel's anticipated future configuration of the Facility (Table 3).  Particulate matter emissions from wet scrubber drift loss are based on EPA's "Compilation of Air Pollutant Emission Factors, Volume I: Stationary Point and Area Sources," also known at AP-42, Chapter 13.4 - Wet Cooling Towers. PM10 and PM2.5 fractions (Table 4) are calculated based on Joel Reisman and Gordon Frisbie's "Calculating Realistic PM10 Emissions from Cooling Towers", Abstract No. 216 Session No. AM-1b. Wet Electrostatic Precipitator (WESP) removal efficiencies and uptime percentages are found in Table 5. </t>
  </si>
  <si>
    <t>Table 1 - Ronler PreC4 EXSC Emissions and Emission Split to EXAM</t>
  </si>
  <si>
    <t>Table 3 - EXSC Building and Emission Allocation</t>
  </si>
  <si>
    <t>Table 4 - Reisman-Frisbee fractions</t>
  </si>
  <si>
    <t>PreC4 Model (MOD4/Legacy)</t>
  </si>
  <si>
    <t>HF</t>
  </si>
  <si>
    <t>D1X Building allocation</t>
  </si>
  <si>
    <t xml:space="preserve"> PM10 and PM2.5 fractions</t>
  </si>
  <si>
    <t># EXSC</t>
  </si>
  <si>
    <t>D1B/D1A*</t>
  </si>
  <si>
    <r>
      <t>PM</t>
    </r>
    <r>
      <rPr>
        <vertAlign val="subscript"/>
        <sz val="11"/>
        <rFont val="Arial"/>
        <family val="2"/>
      </rPr>
      <t xml:space="preserve">10 </t>
    </r>
    <r>
      <rPr>
        <sz val="11"/>
        <rFont val="Arial"/>
        <family val="2"/>
      </rPr>
      <t>Factors</t>
    </r>
  </si>
  <si>
    <t>Scrubber DRE%</t>
  </si>
  <si>
    <t>Total Emissions (tpy)</t>
  </si>
  <si>
    <r>
      <t>PM</t>
    </r>
    <r>
      <rPr>
        <vertAlign val="subscript"/>
        <sz val="11"/>
        <rFont val="Arial"/>
        <family val="2"/>
      </rPr>
      <t>2.5</t>
    </r>
    <r>
      <rPr>
        <sz val="11"/>
        <rFont val="Arial"/>
        <family val="2"/>
      </rPr>
      <t xml:space="preserve"> Factors</t>
    </r>
  </si>
  <si>
    <t>% split to EXAM</t>
  </si>
  <si>
    <t>D1X without M4 allocation</t>
  </si>
  <si>
    <t>Remaining to EXSC (tpy)</t>
  </si>
  <si>
    <t>H2O Density (lb/gal):</t>
  </si>
  <si>
    <t>Table 2 - Aloha, RA4 and MSB1 C4 EXSC Emissions</t>
  </si>
  <si>
    <t>Table 5 - WESP Removal Efficiency and Uptime</t>
  </si>
  <si>
    <t>C4 Model (Aloha/RA4/MSB1)</t>
  </si>
  <si>
    <t xml:space="preserve">*Legacy building allocation includes both D1B and D1A combined </t>
  </si>
  <si>
    <t>WESP Uptime</t>
  </si>
  <si>
    <r>
      <t>RA4/MSB1</t>
    </r>
    <r>
      <rPr>
        <vertAlign val="superscript"/>
        <sz val="11"/>
        <color theme="1"/>
        <rFont val="Arial"/>
        <family val="2"/>
      </rPr>
      <t>a</t>
    </r>
  </si>
  <si>
    <t xml:space="preserve">24  hr </t>
  </si>
  <si>
    <t>EXSC WESP DRE</t>
  </si>
  <si>
    <t>EXSC WESP</t>
  </si>
  <si>
    <r>
      <rPr>
        <vertAlign val="superscript"/>
        <sz val="11"/>
        <color theme="1"/>
        <rFont val="Arial"/>
        <family val="2"/>
      </rPr>
      <t>a</t>
    </r>
    <r>
      <rPr>
        <sz val="11"/>
        <color theme="1"/>
        <rFont val="Arial"/>
        <family val="2"/>
      </rPr>
      <t xml:space="preserve"> RA4 and MSB1 total is for each building not split </t>
    </r>
  </si>
  <si>
    <t>Process</t>
  </si>
  <si>
    <t xml:space="preserve">Total PM </t>
  </si>
  <si>
    <r>
      <t>PM</t>
    </r>
    <r>
      <rPr>
        <b/>
        <vertAlign val="subscript"/>
        <sz val="11"/>
        <color theme="1"/>
        <rFont val="Arial"/>
        <family val="2"/>
      </rPr>
      <t>2.5</t>
    </r>
    <r>
      <rPr>
        <b/>
        <sz val="11"/>
        <color theme="1"/>
        <rFont val="Arial"/>
        <family val="2"/>
      </rPr>
      <t xml:space="preserve"> - Drift Loss</t>
    </r>
  </si>
  <si>
    <t>Total PM2.5</t>
  </si>
  <si>
    <t>Scrubber Area</t>
  </si>
  <si>
    <t>Install date</t>
  </si>
  <si>
    <t>Recir. Flow Rate 
(gpm)</t>
  </si>
  <si>
    <t>TDS 
(ppm)</t>
  </si>
  <si>
    <t>Hourly uncontrolled Emissions
(lb/hr)</t>
  </si>
  <si>
    <t>EXSC Scrubber</t>
  </si>
  <si>
    <t>F20-SC133-1-111</t>
  </si>
  <si>
    <t>SCDB_01</t>
  </si>
  <si>
    <t>F20-SC133-2-111</t>
  </si>
  <si>
    <t>SCDB_02</t>
  </si>
  <si>
    <t>F20-SC133-3-111</t>
  </si>
  <si>
    <t>SCDB_03</t>
  </si>
  <si>
    <t>D1A-SC133-1-00</t>
  </si>
  <si>
    <t>SCDA_01</t>
  </si>
  <si>
    <t>D1A-SC133-2-00</t>
  </si>
  <si>
    <t>SCDA_02</t>
  </si>
  <si>
    <t>D1C-SC133-1-100</t>
  </si>
  <si>
    <t>SCDC_01</t>
  </si>
  <si>
    <t>D1C-SC133-2-100</t>
  </si>
  <si>
    <t>SCDC_02</t>
  </si>
  <si>
    <t>D1C-SC133-3-100</t>
  </si>
  <si>
    <t>SCDC_03</t>
  </si>
  <si>
    <t>D1C-SC133-4-100</t>
  </si>
  <si>
    <t>SCDC_04</t>
  </si>
  <si>
    <t>C4</t>
  </si>
  <si>
    <t>RB1-SC-133-1-100</t>
  </si>
  <si>
    <t>SCRB1_01</t>
  </si>
  <si>
    <t>RB1-SC-133-2-100</t>
  </si>
  <si>
    <t>SCRB1_02</t>
  </si>
  <si>
    <t>RB1-SC-133-8-100</t>
  </si>
  <si>
    <t>SCRB1_03</t>
  </si>
  <si>
    <t>Planer</t>
  </si>
  <si>
    <t>RB1-SC-133-4-100</t>
  </si>
  <si>
    <t>SCRB1_04</t>
  </si>
  <si>
    <t>RB1-SC-133-6-100</t>
  </si>
  <si>
    <t>SCRB1_06</t>
  </si>
  <si>
    <t>RB1-SC-133-7-100</t>
  </si>
  <si>
    <t>SCRB1_05</t>
  </si>
  <si>
    <t>RA4-SC133-1</t>
  </si>
  <si>
    <t>SWR4_01</t>
  </si>
  <si>
    <t>RA4-WSP133-1-30</t>
  </si>
  <si>
    <t>RA4-SC133-2</t>
  </si>
  <si>
    <t>SWR4_02</t>
  </si>
  <si>
    <t>RA4-WSP133-2-30</t>
  </si>
  <si>
    <t>RP1-SC133-1-100</t>
  </si>
  <si>
    <t>SCRP1_01</t>
  </si>
  <si>
    <t>RP1-SC133-2-100</t>
  </si>
  <si>
    <t>SCRP1_02</t>
  </si>
  <si>
    <t>RP1-SC133-3-100</t>
  </si>
  <si>
    <t>SCRP1_03</t>
  </si>
  <si>
    <t>SC-133-1-100</t>
  </si>
  <si>
    <t>SCDD_01</t>
  </si>
  <si>
    <t>SC-133-2-100</t>
  </si>
  <si>
    <t>SCDD_02</t>
  </si>
  <si>
    <t>SC-133-3-100</t>
  </si>
  <si>
    <t>SCDD_03</t>
  </si>
  <si>
    <t>SC-133-4-100</t>
  </si>
  <si>
    <t>SCDD_04</t>
  </si>
  <si>
    <t>SC-133-5-100</t>
  </si>
  <si>
    <t>SCDD_05</t>
  </si>
  <si>
    <t>SC-133-6-100</t>
  </si>
  <si>
    <t>SCDD_06</t>
  </si>
  <si>
    <t>D1X-SC133-1-00</t>
  </si>
  <si>
    <t>SWM1_01</t>
  </si>
  <si>
    <t>D1X-WSP133-1-30</t>
  </si>
  <si>
    <t>D1X-SC133-2-00</t>
  </si>
  <si>
    <t>SWM1_02</t>
  </si>
  <si>
    <t>D1X-WSP133-2-30</t>
  </si>
  <si>
    <t>D1X-SC133-3-00</t>
  </si>
  <si>
    <t>SCM1_01</t>
  </si>
  <si>
    <t>D1X-SC133-4-00</t>
  </si>
  <si>
    <t>SCM1_02</t>
  </si>
  <si>
    <t>D1X-SC133-5-00</t>
  </si>
  <si>
    <t>SWM1_03</t>
  </si>
  <si>
    <t>D1X-WSP133-5-30</t>
  </si>
  <si>
    <t>D1XM2-SC133-2-00</t>
  </si>
  <si>
    <t>SIM2_01</t>
  </si>
  <si>
    <t>D1XM2-WSP133-2-30</t>
  </si>
  <si>
    <t>D1XM2-SC133-3-00</t>
  </si>
  <si>
    <t>SIM2_02</t>
  </si>
  <si>
    <t>D1XM2-WSP133-3-30</t>
  </si>
  <si>
    <t>D1XM2-SC133-4-00</t>
  </si>
  <si>
    <t>SIM2_03</t>
  </si>
  <si>
    <t>D1XM2-WSP133-4-30</t>
  </si>
  <si>
    <t>D1XM2-SC133-5-00</t>
  </si>
  <si>
    <t>SIM2_04</t>
  </si>
  <si>
    <t>D1XM2-WSP133-5-30</t>
  </si>
  <si>
    <t>D1XM3-SC133-1-00</t>
  </si>
  <si>
    <t>SIM3_01</t>
  </si>
  <si>
    <t>D1XM3-WSP133-1-30</t>
  </si>
  <si>
    <t>D1XM3-SC133-2-00</t>
  </si>
  <si>
    <t>SIM3_02</t>
  </si>
  <si>
    <t>D1XM3-WSP133-2-30</t>
  </si>
  <si>
    <t>D1XM3-SC133-3-00</t>
  </si>
  <si>
    <t>SIM3_03</t>
  </si>
  <si>
    <t>D1XM3-WSP133-3-30</t>
  </si>
  <si>
    <t>D1XM3-SC133-4-00</t>
  </si>
  <si>
    <t>SIM3_04</t>
  </si>
  <si>
    <t>D1XM3-WSP133-4-30</t>
  </si>
  <si>
    <t>D1XM3-SC133-5-00</t>
  </si>
  <si>
    <t>SIM3_05</t>
  </si>
  <si>
    <t>D1XM3-WSP133-5-30</t>
  </si>
  <si>
    <t>D1XM4-SC133-1-00</t>
  </si>
  <si>
    <t>SCM4_01</t>
  </si>
  <si>
    <t>D1XM4-SC133-2-00</t>
  </si>
  <si>
    <t>SCM4_02</t>
  </si>
  <si>
    <t>D1XM4-SC133-3-00</t>
  </si>
  <si>
    <t>SCM4_03</t>
  </si>
  <si>
    <t>MSB-1</t>
  </si>
  <si>
    <t>MSB-SC133-1</t>
  </si>
  <si>
    <t>SCMB1_01</t>
  </si>
  <si>
    <t>MSB-SC133-2</t>
  </si>
  <si>
    <t>SCMB1_02</t>
  </si>
  <si>
    <t>MSB-SC133-3</t>
  </si>
  <si>
    <t>SCMB1_03</t>
  </si>
  <si>
    <t>C4 EXSC</t>
  </si>
  <si>
    <t>F15-SC7-1-1</t>
  </si>
  <si>
    <t>SCF15_01</t>
  </si>
  <si>
    <t>F15-SC7-1-2</t>
  </si>
  <si>
    <t>SCF15_02</t>
  </si>
  <si>
    <t>F15-SC7-1-3</t>
  </si>
  <si>
    <t>SCF15_03</t>
  </si>
  <si>
    <t>F15-SC7-1-4</t>
  </si>
  <si>
    <t>SCF15_04</t>
  </si>
  <si>
    <t>F15-SC7-1-5</t>
  </si>
  <si>
    <t>SCF15_05</t>
  </si>
  <si>
    <t>F15-SC7-1-6</t>
  </si>
  <si>
    <t>SCF15_06</t>
  </si>
  <si>
    <t>Intel Corporation - Oregon Acid Gas Scrubbers (EXSC) HAPs</t>
  </si>
  <si>
    <t>Emission factors ("EF") for process specific emissions for HAPs are found in Table 1 &amp; 2. Emission building allocation to account for future conditions is provided in Table 3.</t>
  </si>
  <si>
    <t>Table 1 - Ronler PreC4 EXSC Process HAP Emissions</t>
  </si>
  <si>
    <t>Ronler HAP Emissions</t>
  </si>
  <si>
    <t>Legacy (TPY)</t>
  </si>
  <si>
    <t>MOD4 (TPY)</t>
  </si>
  <si>
    <t>RP1 (TPY)</t>
  </si>
  <si>
    <t>Hydrochloric Acid</t>
  </si>
  <si>
    <r>
      <t>Hydrogen fluoride</t>
    </r>
    <r>
      <rPr>
        <vertAlign val="superscript"/>
        <sz val="11"/>
        <color theme="1"/>
        <rFont val="Arial"/>
        <family val="2"/>
      </rPr>
      <t>a</t>
    </r>
  </si>
  <si>
    <t>RP1 WSPW</t>
  </si>
  <si>
    <t>Chromium Emission Allocation</t>
  </si>
  <si>
    <r>
      <rPr>
        <sz val="11"/>
        <color rgb="FF000000"/>
        <rFont val="Arial"/>
        <family val="2"/>
      </rPr>
      <t>Fluorides</t>
    </r>
    <r>
      <rPr>
        <vertAlign val="superscript"/>
        <sz val="11"/>
        <color rgb="FF000000"/>
        <rFont val="Arial"/>
        <family val="2"/>
      </rPr>
      <t>a</t>
    </r>
  </si>
  <si>
    <r>
      <rPr>
        <vertAlign val="superscript"/>
        <sz val="11"/>
        <color theme="1"/>
        <rFont val="Arial"/>
        <family val="2"/>
      </rPr>
      <t>a</t>
    </r>
    <r>
      <rPr>
        <sz val="11"/>
        <color theme="1"/>
        <rFont val="Arial"/>
        <family val="2"/>
      </rPr>
      <t>Hydrogen Fluoride and Fluorides have EXAM portion removed</t>
    </r>
  </si>
  <si>
    <t>Table 2 - Aloha/RA4/MSB1 C4 Process HAP Emissions</t>
  </si>
  <si>
    <t>Aloha/RA4/MSB1 HAP Emissions</t>
  </si>
  <si>
    <t>C4 F15 TPY</t>
  </si>
  <si>
    <t>C4 RA4 TPY</t>
  </si>
  <si>
    <t>C4 MSB1 TPY</t>
  </si>
  <si>
    <t>MSB1</t>
  </si>
  <si>
    <t>(TPY)</t>
  </si>
  <si>
    <t>HAP Emissions</t>
  </si>
  <si>
    <t xml:space="preserve">Install date </t>
  </si>
  <si>
    <t>Table 1 - Reisman-Frisbee fractions</t>
  </si>
  <si>
    <t>Intel Corporation - Oregon PSSS Scrubbers</t>
  </si>
  <si>
    <r>
      <t xml:space="preserve">
PM</t>
    </r>
    <r>
      <rPr>
        <b/>
        <vertAlign val="subscript"/>
        <sz val="11"/>
        <color theme="1"/>
        <rFont val="Arial"/>
        <family val="2"/>
      </rPr>
      <t>10</t>
    </r>
    <r>
      <rPr>
        <b/>
        <sz val="11"/>
        <color theme="1"/>
        <rFont val="Arial"/>
        <family val="2"/>
      </rPr>
      <t xml:space="preserve"> and PM</t>
    </r>
    <r>
      <rPr>
        <b/>
        <vertAlign val="subscript"/>
        <sz val="11"/>
        <color theme="1"/>
        <rFont val="Arial"/>
        <family val="2"/>
      </rPr>
      <t>2.5</t>
    </r>
    <r>
      <rPr>
        <b/>
        <sz val="11"/>
        <color theme="1"/>
        <rFont val="Arial"/>
        <family val="2"/>
      </rPr>
      <t xml:space="preserve"> fractions</t>
    </r>
  </si>
  <si>
    <t>PM10-ST</t>
  </si>
  <si>
    <t>PM10-LT</t>
  </si>
  <si>
    <t>PM25-ST</t>
  </si>
  <si>
    <t>PM25-LT</t>
  </si>
  <si>
    <t>Particulate matter emissions from wet scrubber drift loss are based on EPA's "Compilation of Air Pollutant Emission Factors, Volume I: Stationary Point and Area Sources," also known at AP-42, Chapter 13.4 - Wet Cooling Towers. PM10 and PM2.5 fractions are calculated based on Joel Reisman and Gordon Frisbie's "Calculating Realistic PM10 Emissions from Cooling Towers", Abstract No. 216 Session No. AM-1b. and are found in Table 1.</t>
  </si>
  <si>
    <r>
      <t>PM</t>
    </r>
    <r>
      <rPr>
        <vertAlign val="subscript"/>
        <sz val="11"/>
        <color theme="1"/>
        <rFont val="Arial"/>
        <family val="2"/>
      </rPr>
      <t>2.5</t>
    </r>
    <r>
      <rPr>
        <sz val="11"/>
        <color theme="1"/>
        <rFont val="Arial"/>
        <family val="2"/>
      </rPr>
      <t xml:space="preserve"> Factors</t>
    </r>
  </si>
  <si>
    <t xml:space="preserve">WATR Carbon Filters treat Odor and H2S and have no PM emissions </t>
  </si>
  <si>
    <t>Drift</t>
  </si>
  <si>
    <r>
      <t>Total PM / PM</t>
    </r>
    <r>
      <rPr>
        <b/>
        <vertAlign val="subscript"/>
        <sz val="11"/>
        <color theme="1"/>
        <rFont val="Arial"/>
        <family val="2"/>
      </rPr>
      <t>10</t>
    </r>
    <r>
      <rPr>
        <b/>
        <sz val="11"/>
        <color theme="1"/>
        <rFont val="Arial"/>
        <family val="2"/>
      </rPr>
      <t xml:space="preserve"> / PM</t>
    </r>
    <r>
      <rPr>
        <b/>
        <vertAlign val="subscript"/>
        <sz val="11"/>
        <color theme="1"/>
        <rFont val="Arial"/>
        <family val="2"/>
      </rPr>
      <t>2.5</t>
    </r>
  </si>
  <si>
    <r>
      <t>PM</t>
    </r>
    <r>
      <rPr>
        <b/>
        <vertAlign val="subscript"/>
        <sz val="11"/>
        <color theme="1"/>
        <rFont val="Arial"/>
        <family val="2"/>
      </rPr>
      <t xml:space="preserve">2.5 </t>
    </r>
    <r>
      <rPr>
        <b/>
        <sz val="11"/>
        <color theme="1"/>
        <rFont val="Arial"/>
        <family val="2"/>
      </rPr>
      <t>- Drift</t>
    </r>
  </si>
  <si>
    <t>EU-SCRUBBER</t>
  </si>
  <si>
    <t>Gas pad</t>
  </si>
  <si>
    <t>F20-SC-134-1-100</t>
  </si>
  <si>
    <t>PSDB_01</t>
  </si>
  <si>
    <t>PSSS</t>
  </si>
  <si>
    <t>D1C-SC134-1-100</t>
  </si>
  <si>
    <t>PSDC_01</t>
  </si>
  <si>
    <t>D1C-SC134-2-100</t>
  </si>
  <si>
    <t>PSDC_02</t>
  </si>
  <si>
    <t>Scrubber</t>
  </si>
  <si>
    <t>SC-134-1-100</t>
  </si>
  <si>
    <t>PSDD_01</t>
  </si>
  <si>
    <t>SC-134-2-100</t>
  </si>
  <si>
    <t>PSDD_02</t>
  </si>
  <si>
    <t>SC-134-3-100</t>
  </si>
  <si>
    <t>PSDD_03</t>
  </si>
  <si>
    <t xml:space="preserve">CUB2 </t>
  </si>
  <si>
    <t>D1C-SC133-1-200</t>
  </si>
  <si>
    <t>PSC2_01</t>
  </si>
  <si>
    <t>RP1-SC134-1-100</t>
  </si>
  <si>
    <t>PSRP1_01</t>
  </si>
  <si>
    <t>SC-133-1-200</t>
  </si>
  <si>
    <t>PSC3_01</t>
  </si>
  <si>
    <t>D1X-SC134-1-00</t>
  </si>
  <si>
    <t>PSM1_01</t>
  </si>
  <si>
    <t>D1X-SC134-2-00</t>
  </si>
  <si>
    <t>PSM1_02</t>
  </si>
  <si>
    <t>D1X-SC134-3-00</t>
  </si>
  <si>
    <t>PSM1_03</t>
  </si>
  <si>
    <t>D1X-SC134-4-00</t>
  </si>
  <si>
    <t>PSM1_04</t>
  </si>
  <si>
    <t>D1XM2-SC134-1-00</t>
  </si>
  <si>
    <t>PSM2_01</t>
  </si>
  <si>
    <t>D1XM2-SC134-2-00</t>
  </si>
  <si>
    <t>PSM2_02</t>
  </si>
  <si>
    <t>D1XM2-SC134-3-00</t>
  </si>
  <si>
    <t>PSM2_03</t>
  </si>
  <si>
    <t>D1XM2-SC134-4-00</t>
  </si>
  <si>
    <t>PSM2_04</t>
  </si>
  <si>
    <t>D1XM3-SC134-1-00</t>
  </si>
  <si>
    <t>PSM3_01</t>
  </si>
  <si>
    <t>D1XM3-SC134-2-00</t>
  </si>
  <si>
    <t>PSM3_02</t>
  </si>
  <si>
    <t>D1XM3-SC134-3-00</t>
  </si>
  <si>
    <t>PSM3_03</t>
  </si>
  <si>
    <t>D1XM3-SC134-4-00</t>
  </si>
  <si>
    <t>PSM3_04</t>
  </si>
  <si>
    <t>D1XM4-SC134-1-00</t>
  </si>
  <si>
    <t>PSM4_01</t>
  </si>
  <si>
    <t>D1XM4-SC134-2-00</t>
  </si>
  <si>
    <t>PSM4_02</t>
  </si>
  <si>
    <t xml:space="preserve">PUB1
</t>
  </si>
  <si>
    <t>PUB</t>
  </si>
  <si>
    <t>PUB1-SC133-1-00</t>
  </si>
  <si>
    <t>PSPB1_01</t>
  </si>
  <si>
    <t>PUB1-SC133-2-00</t>
  </si>
  <si>
    <t>PSPB1_02</t>
  </si>
  <si>
    <t>RODI</t>
  </si>
  <si>
    <t>F15-SC7-2-12</t>
  </si>
  <si>
    <t>PSF15_01</t>
  </si>
  <si>
    <t>gas pad</t>
  </si>
  <si>
    <t>F15-SC7-1-7</t>
  </si>
  <si>
    <t>PSF15_02</t>
  </si>
  <si>
    <t>F15-SC7-2-7</t>
  </si>
  <si>
    <t>PSF15_03</t>
  </si>
  <si>
    <t>WATR</t>
  </si>
  <si>
    <t>Odor Scrubber</t>
  </si>
  <si>
    <t>Carbon Filter</t>
  </si>
  <si>
    <t>RAWTR1-TK909-1-1</t>
  </si>
  <si>
    <t>Future - TBD</t>
  </si>
  <si>
    <t>RAWTR1-TK909-2-1</t>
  </si>
  <si>
    <t>RAWTR1-TK909-3-1</t>
  </si>
  <si>
    <t>RAWTR1-TK909-4-1</t>
  </si>
  <si>
    <t>Intel Corporation - Oregon TMXW Systems</t>
  </si>
  <si>
    <r>
      <t>Each TMXW system includes a natural gas fired burner operated at 1.5 MMBtu/hr for thermal catalytic oxidation of ammonia and CO and thermal catalytic reduction of NO</t>
    </r>
    <r>
      <rPr>
        <vertAlign val="subscript"/>
        <sz val="11"/>
        <color rgb="FF000000"/>
        <rFont val="Arial"/>
        <family val="2"/>
      </rPr>
      <t>x</t>
    </r>
  </si>
  <si>
    <r>
      <t>CO &amp; NO</t>
    </r>
    <r>
      <rPr>
        <vertAlign val="subscript"/>
        <sz val="11"/>
        <color theme="1"/>
        <rFont val="Arial"/>
        <family val="2"/>
      </rPr>
      <t>x</t>
    </r>
    <r>
      <rPr>
        <sz val="11"/>
        <color theme="1"/>
        <rFont val="Arial"/>
        <family val="2"/>
      </rPr>
      <t xml:space="preserve"> emission rates are based on the following:</t>
    </r>
  </si>
  <si>
    <t>0.30 lb. CO/MMBtu per burner manufacturer and 90% removal of CO across the catalyst.</t>
  </si>
  <si>
    <r>
      <t>0.34 lb/hr NO</t>
    </r>
    <r>
      <rPr>
        <vertAlign val="subscript"/>
        <sz val="11"/>
        <color rgb="FF000000"/>
        <rFont val="Arial"/>
        <family val="2"/>
      </rPr>
      <t>x</t>
    </r>
    <r>
      <rPr>
        <sz val="11"/>
        <color rgb="FF000000"/>
        <rFont val="Arial"/>
        <family val="2"/>
      </rPr>
      <t xml:space="preserve"> accounting for natural gas combustion, ammonia loading rate and reduction of NO</t>
    </r>
    <r>
      <rPr>
        <vertAlign val="subscript"/>
        <sz val="11"/>
        <color rgb="FF000000"/>
        <rFont val="Arial"/>
        <family val="2"/>
      </rPr>
      <t>x</t>
    </r>
    <r>
      <rPr>
        <sz val="11"/>
        <color rgb="FF000000"/>
        <rFont val="Arial"/>
        <family val="2"/>
      </rPr>
      <t xml:space="preserve"> across the catalyst</t>
    </r>
  </si>
  <si>
    <t>Other Criteria Pollutant emissions are based on natural gas combustion emission factor per Intel's current ACDP of AP-42</t>
  </si>
  <si>
    <t>Burner Heat Input:</t>
  </si>
  <si>
    <t>MMBtu/hr</t>
  </si>
  <si>
    <t>Removal of CO across catalyst:</t>
  </si>
  <si>
    <t>Hours per year Operation</t>
  </si>
  <si>
    <t>lbs/hr</t>
  </si>
  <si>
    <t>lbs / MMBtu per burner manufacture (0.03 after 90% removal across catalyst)</t>
  </si>
  <si>
    <r>
      <t>PM</t>
    </r>
    <r>
      <rPr>
        <vertAlign val="subscript"/>
        <sz val="11"/>
        <color theme="1"/>
        <rFont val="Arial"/>
        <family val="2"/>
      </rPr>
      <t>10</t>
    </r>
    <r>
      <rPr>
        <sz val="11"/>
        <color theme="1"/>
        <rFont val="Arial"/>
        <family val="2"/>
      </rPr>
      <t xml:space="preserve"> / PM</t>
    </r>
    <r>
      <rPr>
        <vertAlign val="subscript"/>
        <sz val="11"/>
        <color theme="1"/>
        <rFont val="Arial"/>
        <family val="2"/>
      </rPr>
      <t>2.5</t>
    </r>
  </si>
  <si>
    <t>lbs/MMscf per current ACDP</t>
  </si>
  <si>
    <r>
      <rPr>
        <sz val="11"/>
        <color rgb="FF000000"/>
        <rFont val="Arial"/>
        <family val="2"/>
      </rPr>
      <t>lbs/MMscf per AP-42, Section 1.</t>
    </r>
    <r>
      <rPr>
        <sz val="11"/>
        <rFont val="Arial"/>
        <family val="2"/>
      </rPr>
      <t>4-2</t>
    </r>
  </si>
  <si>
    <t xml:space="preserve">lb/hr Nox Emission rate for CUB3-OX293B-0-70. This system uses an electric heater and does not have combustion emissions. </t>
  </si>
  <si>
    <r>
      <t>N</t>
    </r>
    <r>
      <rPr>
        <vertAlign val="subscript"/>
        <sz val="11"/>
        <color theme="1"/>
        <rFont val="Arial"/>
        <family val="2"/>
      </rPr>
      <t>2</t>
    </r>
    <r>
      <rPr>
        <sz val="11"/>
        <color theme="1"/>
        <rFont val="Arial"/>
        <family val="2"/>
      </rPr>
      <t>O from combustion</t>
    </r>
  </si>
  <si>
    <r>
      <t>N</t>
    </r>
    <r>
      <rPr>
        <vertAlign val="subscript"/>
        <sz val="11"/>
        <color theme="1"/>
        <rFont val="Arial"/>
        <family val="2"/>
      </rPr>
      <t>2</t>
    </r>
    <r>
      <rPr>
        <sz val="11"/>
        <color theme="1"/>
        <rFont val="Arial"/>
        <family val="2"/>
      </rPr>
      <t>O from incoming NH</t>
    </r>
    <r>
      <rPr>
        <vertAlign val="subscript"/>
        <sz val="11"/>
        <color theme="1"/>
        <rFont val="Arial"/>
        <family val="2"/>
      </rPr>
      <t>3</t>
    </r>
  </si>
  <si>
    <r>
      <t>N</t>
    </r>
    <r>
      <rPr>
        <vertAlign val="subscript"/>
        <sz val="11"/>
        <color theme="1"/>
        <rFont val="Arial"/>
        <family val="2"/>
      </rPr>
      <t>2</t>
    </r>
    <r>
      <rPr>
        <sz val="11"/>
        <color theme="1"/>
        <rFont val="Arial"/>
        <family val="2"/>
      </rPr>
      <t>O emissions are not included in the TMXW combustion sheet. Please reference Process GHG for TMXW emissions from incoming NH3.</t>
    </r>
  </si>
  <si>
    <t>Lead (HAP)</t>
  </si>
  <si>
    <r>
      <t>CO</t>
    </r>
    <r>
      <rPr>
        <b/>
        <vertAlign val="subscript"/>
        <sz val="11"/>
        <color theme="1"/>
        <rFont val="Arial"/>
        <family val="2"/>
      </rPr>
      <t>2</t>
    </r>
    <r>
      <rPr>
        <b/>
        <sz val="11"/>
        <color theme="1"/>
        <rFont val="Arial"/>
        <family val="2"/>
      </rPr>
      <t xml:space="preserve"> from CO control</t>
    </r>
  </si>
  <si>
    <r>
      <t>Combustion CO</t>
    </r>
    <r>
      <rPr>
        <b/>
        <vertAlign val="subscript"/>
        <sz val="11"/>
        <color theme="1"/>
        <rFont val="Arial"/>
        <family val="2"/>
      </rPr>
      <t>2</t>
    </r>
  </si>
  <si>
    <r>
      <t>Combustion N</t>
    </r>
    <r>
      <rPr>
        <b/>
        <vertAlign val="subscript"/>
        <sz val="11"/>
        <color theme="1"/>
        <rFont val="Arial"/>
        <family val="2"/>
      </rPr>
      <t>2</t>
    </r>
    <r>
      <rPr>
        <b/>
        <sz val="11"/>
        <color theme="1"/>
        <rFont val="Arial"/>
        <family val="2"/>
      </rPr>
      <t>O</t>
    </r>
  </si>
  <si>
    <t>Annual Emissions
(metric tonnes CO2e)</t>
  </si>
  <si>
    <t>TMXW_01</t>
  </si>
  <si>
    <t>CUB3 - OX293-0-70</t>
  </si>
  <si>
    <t>TMXW_02</t>
  </si>
  <si>
    <t>PUB1A-OX293-0-70</t>
  </si>
  <si>
    <t>TMXW_03</t>
  </si>
  <si>
    <t>PUB1B-OX293-0-70</t>
  </si>
  <si>
    <t>TMXW_04</t>
  </si>
  <si>
    <t>PUB1C-OX293-0-70</t>
  </si>
  <si>
    <t>TMXW_05</t>
  </si>
  <si>
    <t>PUB1D-OX293-0-70</t>
  </si>
  <si>
    <t>TMXW_06</t>
  </si>
  <si>
    <t>PUB1E-OX293-0-70</t>
  </si>
  <si>
    <t>TMXW_07</t>
  </si>
  <si>
    <t>PUB1F-OX293-0-70</t>
  </si>
  <si>
    <t>TMXW_08</t>
  </si>
  <si>
    <t>CUB2-OX293-0-70</t>
  </si>
  <si>
    <t>TMXW_09</t>
  </si>
  <si>
    <t>CUB3 - OX293B-0-70</t>
  </si>
  <si>
    <t>TMC3_02</t>
  </si>
  <si>
    <t>Intel Corporation - Oregon Trimix HAPs</t>
  </si>
  <si>
    <t>Emission factors ("EF") for combustion Hazardous air pollutants (HAPs) are based on Cleaner Air Oregon CAO NG Ext. Combustion tool as provided in Table 1.</t>
  </si>
  <si>
    <t>Table 1 - TMXW Combustion HAP Emission Factors</t>
  </si>
  <si>
    <t>Percent Burner Utilization</t>
  </si>
  <si>
    <t>CUB3 - OX293B-0-70 uses an electric heater and does not produce combustion HAP emissions</t>
  </si>
  <si>
    <t>Intel Corporation - Oregon Lime Silos</t>
  </si>
  <si>
    <t>Dry lime (calcium hydroxide) used in wastewater treatment operations is delivered to and stored in lime silos. During filling, the silos are a source of particulate matter emissions as air is displaced by the lime being loaded. Each silo is equipped with vent controlled by a filter with an maximum average particulate outlet grain loading of 0.005 grains per cubic foot of air exhaust. Operating parameters and emission calculations are provided below. All emissions of particulate matter are assumed to be PM/PM10/PM2.5.</t>
  </si>
  <si>
    <r>
      <t>PM / PM</t>
    </r>
    <r>
      <rPr>
        <b/>
        <vertAlign val="subscript"/>
        <sz val="11"/>
        <color rgb="FF000000"/>
        <rFont val="Arial"/>
        <family val="2"/>
      </rPr>
      <t xml:space="preserve">10 </t>
    </r>
    <r>
      <rPr>
        <b/>
        <sz val="11"/>
        <color rgb="FF000000"/>
        <rFont val="Arial"/>
        <family val="2"/>
      </rPr>
      <t>/ PM</t>
    </r>
    <r>
      <rPr>
        <b/>
        <vertAlign val="subscript"/>
        <sz val="11"/>
        <color rgb="FF000000"/>
        <rFont val="Arial"/>
        <family val="2"/>
      </rPr>
      <t>2.5</t>
    </r>
  </si>
  <si>
    <t>Date Installed</t>
  </si>
  <si>
    <r>
      <t>Pneumatic Pump Capacity
(ft</t>
    </r>
    <r>
      <rPr>
        <vertAlign val="superscript"/>
        <sz val="11"/>
        <color theme="1"/>
        <rFont val="Arial"/>
        <family val="2"/>
      </rPr>
      <t>3</t>
    </r>
    <r>
      <rPr>
        <sz val="11"/>
        <color theme="1"/>
        <rFont val="Arial"/>
        <family val="2"/>
      </rPr>
      <t>/min)</t>
    </r>
  </si>
  <si>
    <r>
      <t>Fabric Filter maximum outlet grain loading
(grains/ft</t>
    </r>
    <r>
      <rPr>
        <vertAlign val="superscript"/>
        <sz val="11"/>
        <color theme="1"/>
        <rFont val="Arial"/>
        <family val="2"/>
      </rPr>
      <t>3</t>
    </r>
    <r>
      <rPr>
        <sz val="11"/>
        <color theme="1"/>
        <rFont val="Arial"/>
        <family val="2"/>
      </rPr>
      <t>)</t>
    </r>
  </si>
  <si>
    <t>Uncontrolled Hourly Emissions (lb/hr)</t>
  </si>
  <si>
    <t>Uncontrolled Annual Emissions
(tpy)</t>
  </si>
  <si>
    <t>LIME01</t>
  </si>
  <si>
    <t>CUB 2</t>
  </si>
  <si>
    <t>Lime Silo</t>
  </si>
  <si>
    <t>RACB2-TK266-1-40</t>
  </si>
  <si>
    <t>LIME</t>
  </si>
  <si>
    <t>LIME02</t>
  </si>
  <si>
    <t xml:space="preserve">CUB 3 </t>
  </si>
  <si>
    <t>RAC3-TK266-1-40</t>
  </si>
  <si>
    <t>LIME03</t>
  </si>
  <si>
    <t>PUB 1</t>
  </si>
  <si>
    <t>RAPB1A-TK266-1-40</t>
  </si>
  <si>
    <t>LIME04</t>
  </si>
  <si>
    <t>RAPB1B-TK266-1-40</t>
  </si>
  <si>
    <t>LIME05</t>
  </si>
  <si>
    <t>RAPB1C-TK266-1-40</t>
  </si>
  <si>
    <t>Intel Corporation - Oregon Cooling Towers</t>
  </si>
  <si>
    <t>Particulate matter emissions are based on EPA's "Compilation of Air Pollutant Emission Factors, Volume 1: Stationary Point and Area Sources" also known as AP-42, Chapter 13.4 - Wet Cooling Towers. PM10 &amp; PM2.5 particle size fractions are calculated based on Joel Reiseman and Gordon Frisbie's "Calculating Realistic PM10 Emissions from Cooling Towers", Abstract No. 216 Session No. AM-1b.</t>
  </si>
  <si>
    <t>Short Term Peak Conditions</t>
  </si>
  <si>
    <t>Average Annual Conditions</t>
  </si>
  <si>
    <t>Drift Rate</t>
  </si>
  <si>
    <t>Peak Flow Rate per pump
(gpm)</t>
  </si>
  <si>
    <t>Peak TDS
(ppm)</t>
  </si>
  <si>
    <r>
      <t>Peak PM</t>
    </r>
    <r>
      <rPr>
        <vertAlign val="subscript"/>
        <sz val="11"/>
        <color theme="1"/>
        <rFont val="Arial"/>
        <family val="2"/>
      </rPr>
      <t>10</t>
    </r>
    <r>
      <rPr>
        <sz val="11"/>
        <color theme="1"/>
        <rFont val="Arial"/>
        <family val="2"/>
      </rPr>
      <t xml:space="preserve"> Particle Size Fraction</t>
    </r>
  </si>
  <si>
    <r>
      <t>Peak PM</t>
    </r>
    <r>
      <rPr>
        <vertAlign val="subscript"/>
        <sz val="11"/>
        <color theme="1"/>
        <rFont val="Arial"/>
        <family val="2"/>
      </rPr>
      <t>2.5</t>
    </r>
    <r>
      <rPr>
        <sz val="11"/>
        <color theme="1"/>
        <rFont val="Arial"/>
        <family val="2"/>
      </rPr>
      <t xml:space="preserve"> Particle Size Fraction</t>
    </r>
  </si>
  <si>
    <t>TSP (Total Suspended Particulates) (lb/hr)</t>
  </si>
  <si>
    <r>
      <t>PM</t>
    </r>
    <r>
      <rPr>
        <vertAlign val="subscript"/>
        <sz val="11"/>
        <color theme="1"/>
        <rFont val="Arial"/>
        <family val="2"/>
      </rPr>
      <t xml:space="preserve">10 </t>
    </r>
    <r>
      <rPr>
        <sz val="11"/>
        <color theme="1"/>
        <rFont val="Arial"/>
        <family val="2"/>
      </rPr>
      <t xml:space="preserve">
(lb/hr)</t>
    </r>
  </si>
  <si>
    <r>
      <t>PM</t>
    </r>
    <r>
      <rPr>
        <vertAlign val="subscript"/>
        <sz val="11"/>
        <color theme="1"/>
        <rFont val="Arial"/>
        <family val="2"/>
      </rPr>
      <t>2.5</t>
    </r>
    <r>
      <rPr>
        <sz val="11"/>
        <color theme="1"/>
        <rFont val="Arial"/>
        <family val="2"/>
      </rPr>
      <t xml:space="preserve">  
(lb/hr)</t>
    </r>
  </si>
  <si>
    <t>Avg Pump Recirculation (gpm)</t>
  </si>
  <si>
    <t>Avg TDS 
(ppm)</t>
  </si>
  <si>
    <r>
      <t>Avg PM</t>
    </r>
    <r>
      <rPr>
        <vertAlign val="subscript"/>
        <sz val="11"/>
        <color rgb="FF000000"/>
        <rFont val="Arial"/>
        <family val="2"/>
      </rPr>
      <t>10</t>
    </r>
    <r>
      <rPr>
        <sz val="11"/>
        <color rgb="FF000000"/>
        <rFont val="Arial"/>
        <family val="2"/>
      </rPr>
      <t xml:space="preserve"> Particle Size Fraction</t>
    </r>
  </si>
  <si>
    <r>
      <t>Peak PM</t>
    </r>
    <r>
      <rPr>
        <vertAlign val="subscript"/>
        <sz val="11"/>
        <color rgb="FF000000"/>
        <rFont val="Arial"/>
        <family val="2"/>
      </rPr>
      <t>2.5</t>
    </r>
    <r>
      <rPr>
        <sz val="11"/>
        <color rgb="FF000000"/>
        <rFont val="Arial"/>
        <family val="2"/>
      </rPr>
      <t xml:space="preserve"> Particle Size Fraction</t>
    </r>
  </si>
  <si>
    <t>TSP Hourly Emissions
(lb/hr)</t>
  </si>
  <si>
    <t>TSP Annual Emissions
(tpy)</t>
  </si>
  <si>
    <r>
      <t>PM</t>
    </r>
    <r>
      <rPr>
        <vertAlign val="subscript"/>
        <sz val="11"/>
        <color theme="1"/>
        <rFont val="Arial"/>
        <family val="2"/>
      </rPr>
      <t>10</t>
    </r>
    <r>
      <rPr>
        <sz val="11"/>
        <color theme="1"/>
        <rFont val="Arial"/>
        <family val="2"/>
      </rPr>
      <t xml:space="preserve"> Hourly Emissions
(lb/hr)</t>
    </r>
  </si>
  <si>
    <r>
      <t>PM</t>
    </r>
    <r>
      <rPr>
        <vertAlign val="subscript"/>
        <sz val="11"/>
        <color theme="1"/>
        <rFont val="Arial"/>
        <family val="2"/>
      </rPr>
      <t>10</t>
    </r>
    <r>
      <rPr>
        <sz val="11"/>
        <color theme="1"/>
        <rFont val="Arial"/>
        <family val="2"/>
      </rPr>
      <t xml:space="preserve"> Annual Emissions
(tpy)</t>
    </r>
  </si>
  <si>
    <r>
      <t>PM</t>
    </r>
    <r>
      <rPr>
        <vertAlign val="subscript"/>
        <sz val="11"/>
        <color theme="1"/>
        <rFont val="Arial"/>
        <family val="2"/>
      </rPr>
      <t>2.5</t>
    </r>
    <r>
      <rPr>
        <sz val="11"/>
        <color theme="1"/>
        <rFont val="Arial"/>
        <family val="2"/>
      </rPr>
      <t xml:space="preserve"> Hourly Emissions
(lb/hr)</t>
    </r>
  </si>
  <si>
    <r>
      <t>PM</t>
    </r>
    <r>
      <rPr>
        <vertAlign val="subscript"/>
        <sz val="11"/>
        <color theme="1"/>
        <rFont val="Arial"/>
        <family val="2"/>
      </rPr>
      <t>2.5</t>
    </r>
    <r>
      <rPr>
        <sz val="11"/>
        <color theme="1"/>
        <rFont val="Arial"/>
        <family val="2"/>
      </rPr>
      <t xml:space="preserve"> Annual Emissions
(tpy)</t>
    </r>
  </si>
  <si>
    <t>EU-COOLING TOWER</t>
  </si>
  <si>
    <t>RAC4-CT114-1</t>
  </si>
  <si>
    <t>CTC4_01</t>
  </si>
  <si>
    <t>RAC4-CT114-2</t>
  </si>
  <si>
    <t>CTC4_02</t>
  </si>
  <si>
    <t>RAC4-CT114-3</t>
  </si>
  <si>
    <t>CTC4_03</t>
  </si>
  <si>
    <t>RAC4-CT114-4</t>
  </si>
  <si>
    <t>CTC4_04</t>
  </si>
  <si>
    <t>RAC4-CT114-5</t>
  </si>
  <si>
    <t>CTC4_05</t>
  </si>
  <si>
    <t>RAC4-CT114-6</t>
  </si>
  <si>
    <t>CTC4_06</t>
  </si>
  <si>
    <t>RAC4-CT114-7</t>
  </si>
  <si>
    <t>CTC4_07</t>
  </si>
  <si>
    <t>RAC4-CT114-8</t>
  </si>
  <si>
    <t>CTC4_08</t>
  </si>
  <si>
    <t>RAC4-CT114-9</t>
  </si>
  <si>
    <t>CTC4_09</t>
  </si>
  <si>
    <t>RAC4-CT114-10</t>
  </si>
  <si>
    <t>CTC4_10</t>
  </si>
  <si>
    <t>RAC4-CT114-11</t>
  </si>
  <si>
    <t>CTC4_11</t>
  </si>
  <si>
    <t>RAC4-CT114-12</t>
  </si>
  <si>
    <t>CTC4_12</t>
  </si>
  <si>
    <t>RAC4-CT114-13</t>
  </si>
  <si>
    <t>CTC4_13</t>
  </si>
  <si>
    <t>RAC4-CT114-14</t>
  </si>
  <si>
    <t>CTC4_14</t>
  </si>
  <si>
    <t>RAC4-CT114-15</t>
  </si>
  <si>
    <t>CTC4_15</t>
  </si>
  <si>
    <t>RAC4-CT114-16</t>
  </si>
  <si>
    <t>CTC4_16</t>
  </si>
  <si>
    <t>CUB4X</t>
  </si>
  <si>
    <t>RAC4-CT114-17</t>
  </si>
  <si>
    <t>CTC4_17</t>
  </si>
  <si>
    <t>RAC4-CT114-18</t>
  </si>
  <si>
    <t>CTC4_18</t>
  </si>
  <si>
    <t>RAC4-CT114-19</t>
  </si>
  <si>
    <t>CTC4_19</t>
  </si>
  <si>
    <t>RAC4-CT114-20</t>
  </si>
  <si>
    <t>CTC4_20</t>
  </si>
  <si>
    <t>RAC5-CT115-1</t>
  </si>
  <si>
    <t>CTC5_01</t>
  </si>
  <si>
    <t>RAC5-CT115-2</t>
  </si>
  <si>
    <t>CTC5_02</t>
  </si>
  <si>
    <t>RAC5-CT115-3</t>
  </si>
  <si>
    <t>CTC5_03</t>
  </si>
  <si>
    <t>RAC5-CT115-4</t>
  </si>
  <si>
    <t>CTC5_04</t>
  </si>
  <si>
    <t>RAC5-CT115-5</t>
  </si>
  <si>
    <t>CTC5_05</t>
  </si>
  <si>
    <t>RAC5-CT115-6</t>
  </si>
  <si>
    <t>CTC5_06</t>
  </si>
  <si>
    <t>RAC5-CT115-7</t>
  </si>
  <si>
    <t>CTC5_07</t>
  </si>
  <si>
    <t>RAC5-CT115-8</t>
  </si>
  <si>
    <t>CTC5_08</t>
  </si>
  <si>
    <t>RAC5-CT115-9</t>
  </si>
  <si>
    <t>CTC5_09</t>
  </si>
  <si>
    <t>RAC5-CT115-10</t>
  </si>
  <si>
    <t>CTC5_10</t>
  </si>
  <si>
    <t>RAC5-CT115-11</t>
  </si>
  <si>
    <t>CTC5_11</t>
  </si>
  <si>
    <t>RAC5-CT115-12</t>
  </si>
  <si>
    <t>CTC5_12</t>
  </si>
  <si>
    <t>RAC5-CT115-13</t>
  </si>
  <si>
    <t>CTC5_13</t>
  </si>
  <si>
    <t>RAC5-CT115-14</t>
  </si>
  <si>
    <t>CTC5_14</t>
  </si>
  <si>
    <t>RAC5-CT115-15</t>
  </si>
  <si>
    <t>CTC5_15</t>
  </si>
  <si>
    <t>RAC5-CT115-16</t>
  </si>
  <si>
    <t>CTC5_16</t>
  </si>
  <si>
    <t>RAC5-CT115-17</t>
  </si>
  <si>
    <t>CTC5_17</t>
  </si>
  <si>
    <t>CT-114-1-210</t>
  </si>
  <si>
    <t>CTC3_01</t>
  </si>
  <si>
    <t>CT-114-2-210</t>
  </si>
  <si>
    <t>CTC3_02</t>
  </si>
  <si>
    <t>CT-114-3-210</t>
  </si>
  <si>
    <t>CTC3_03</t>
  </si>
  <si>
    <t>CT-114-4-210</t>
  </si>
  <si>
    <t>CTC3_04</t>
  </si>
  <si>
    <t>CT-114-5-210</t>
  </si>
  <si>
    <t>CTC3_05</t>
  </si>
  <si>
    <t>CUB3X</t>
  </si>
  <si>
    <t>CUB3-CT114-21-10</t>
  </si>
  <si>
    <t>CTC3_06</t>
  </si>
  <si>
    <t>CUB3-CT114-22-10</t>
  </si>
  <si>
    <t>CTC3_07</t>
  </si>
  <si>
    <t>CUB3-CT114-23-10</t>
  </si>
  <si>
    <t>CTC3_08</t>
  </si>
  <si>
    <t>CUB3-CT114-24-10</t>
  </si>
  <si>
    <t>CTC3_09</t>
  </si>
  <si>
    <t>CUB3-CT114-25-10</t>
  </si>
  <si>
    <t>CTC3_10</t>
  </si>
  <si>
    <t>CUB3-CT114-26-10</t>
  </si>
  <si>
    <t>CTC3_11</t>
  </si>
  <si>
    <t>RP1-CT114-1-200</t>
  </si>
  <si>
    <t>CTRP1_01</t>
  </si>
  <si>
    <t>RP1-CT114-2-200</t>
  </si>
  <si>
    <t>CTRP1_02</t>
  </si>
  <si>
    <t>RP1-CT114-3-00</t>
  </si>
  <si>
    <t>CTRP1_03</t>
  </si>
  <si>
    <t>RA4-CT113-1-10</t>
  </si>
  <si>
    <t>CTR4_01</t>
  </si>
  <si>
    <t>RA4-CT113-2-10</t>
  </si>
  <si>
    <t>CTR4_02</t>
  </si>
  <si>
    <t>RA4-CT113-3-10</t>
  </si>
  <si>
    <t>CTR4_03</t>
  </si>
  <si>
    <t>RA4-CT113-4-10</t>
  </si>
  <si>
    <t>CTR4_04</t>
  </si>
  <si>
    <t>RA4-CT113-5-10</t>
  </si>
  <si>
    <t>CTR4_05</t>
  </si>
  <si>
    <t>RA4-CT113-6-10</t>
  </si>
  <si>
    <t>CTR4_06</t>
  </si>
  <si>
    <t>RA5-CT114-1</t>
  </si>
  <si>
    <t>CTR5_01</t>
  </si>
  <si>
    <t>RA6-CT114-1</t>
  </si>
  <si>
    <t>CTR6_01</t>
  </si>
  <si>
    <t>CUB2-CT114-1-210</t>
  </si>
  <si>
    <t>CTC2_01</t>
  </si>
  <si>
    <t>CUB2-CT114-2-210</t>
  </si>
  <si>
    <t>CTC2_02</t>
  </si>
  <si>
    <t>CUB2-CT114-3-210</t>
  </si>
  <si>
    <t>CTC2_03</t>
  </si>
  <si>
    <t>CUB2-CT114-4-210</t>
  </si>
  <si>
    <t>CTC2_04</t>
  </si>
  <si>
    <t>CUB2-CT114-5-210</t>
  </si>
  <si>
    <t>CTC2_05</t>
  </si>
  <si>
    <t>CUB2-CT114-6-210</t>
  </si>
  <si>
    <t>CTC2_06</t>
  </si>
  <si>
    <t>CUB2-CT114-7-210</t>
  </si>
  <si>
    <t>CTC2_07</t>
  </si>
  <si>
    <t>CUB2-CT114-8-210</t>
  </si>
  <si>
    <t>CTC2_08</t>
  </si>
  <si>
    <t>CUB2-CT114-9-210</t>
  </si>
  <si>
    <t>CTC2_09</t>
  </si>
  <si>
    <t>CUB2-CT114-10-210</t>
  </si>
  <si>
    <t>CTC2_10</t>
  </si>
  <si>
    <t>CUB2X</t>
  </si>
  <si>
    <t>CUB2-CT114-11-10</t>
  </si>
  <si>
    <t>CTC2_11</t>
  </si>
  <si>
    <t>CUB2-CT114-12-10</t>
  </si>
  <si>
    <t>CTC2_12</t>
  </si>
  <si>
    <t>CUB2-CT114-13-10</t>
  </si>
  <si>
    <t>CTC2_13</t>
  </si>
  <si>
    <t>CUB2-CT114-14-10</t>
  </si>
  <si>
    <t>CTC2_14</t>
  </si>
  <si>
    <t>F20-CT114-1-210</t>
  </si>
  <si>
    <t>CTC1_01</t>
  </si>
  <si>
    <t>Pre-project</t>
  </si>
  <si>
    <t>F20-CT114-2-210</t>
  </si>
  <si>
    <t>CTC1_02</t>
  </si>
  <si>
    <t>F20-CT114-3-210</t>
  </si>
  <si>
    <t>CTC1_03</t>
  </si>
  <si>
    <t>F20-CT114-4-210</t>
  </si>
  <si>
    <t>CTC1_04</t>
  </si>
  <si>
    <t>F20-CT114-5-210</t>
  </si>
  <si>
    <t>CTC1_05</t>
  </si>
  <si>
    <t>F20-CT114-6-210</t>
  </si>
  <si>
    <t>CTC1_06</t>
  </si>
  <si>
    <t>F20-CT114-7-210</t>
  </si>
  <si>
    <t>CTC1_07</t>
  </si>
  <si>
    <t>F20-CT114-8-210</t>
  </si>
  <si>
    <t>CTC1_08</t>
  </si>
  <si>
    <t>F20-CT114-9-210</t>
  </si>
  <si>
    <t>CTC1_09</t>
  </si>
  <si>
    <t>F20-CT114-10-210</t>
  </si>
  <si>
    <t>CTC1_10</t>
  </si>
  <si>
    <t>F20-CT114-11-210</t>
  </si>
  <si>
    <t>CTC1_11</t>
  </si>
  <si>
    <t>N2-CT114-1</t>
  </si>
  <si>
    <t>CTN2_01</t>
  </si>
  <si>
    <t>2018</t>
  </si>
  <si>
    <t>N2-CT114-2</t>
  </si>
  <si>
    <t>CTN2_02</t>
  </si>
  <si>
    <t>N2-CT114-3</t>
  </si>
  <si>
    <t>CTN2_03</t>
  </si>
  <si>
    <t>PCB-1</t>
  </si>
  <si>
    <t>RACB3-CT-114-1-35</t>
  </si>
  <si>
    <t>CTCB_01</t>
  </si>
  <si>
    <t>RACB3-CT-114-2-35</t>
  </si>
  <si>
    <t>CTCB_02</t>
  </si>
  <si>
    <t>RACB3-CT-114-3-35</t>
  </si>
  <si>
    <t>CTCB_03</t>
  </si>
  <si>
    <t>RAWTR1-CH918-1-11</t>
  </si>
  <si>
    <t>CTWTR_01</t>
  </si>
  <si>
    <t>RAWTR1-CH918-2-11</t>
  </si>
  <si>
    <t>CTWTR_02</t>
  </si>
  <si>
    <t>RAWTR1-CH918-3-11</t>
  </si>
  <si>
    <t>CTWTR_03</t>
  </si>
  <si>
    <t>RAWTR1-CH918-4-11</t>
  </si>
  <si>
    <t>CTWTR_04</t>
  </si>
  <si>
    <t>RAWTR1-CH918-5-11</t>
  </si>
  <si>
    <t>CTWTR_05</t>
  </si>
  <si>
    <t>RAWTR1-CH918-6-11</t>
  </si>
  <si>
    <t>CTWTR_06</t>
  </si>
  <si>
    <t>RAWTR1-CH918-7-11</t>
  </si>
  <si>
    <t>CTWTR_07</t>
  </si>
  <si>
    <t>RAWTR1-CH918-8-11</t>
  </si>
  <si>
    <t>CTWTR_08</t>
  </si>
  <si>
    <t>RAWTR1-CH918-9-11</t>
  </si>
  <si>
    <t>CTWTR_09</t>
  </si>
  <si>
    <t>RAWTR1-CH918-10-11</t>
  </si>
  <si>
    <t>CTWTR_10</t>
  </si>
  <si>
    <t>RAWTR1-CH918-11-11</t>
  </si>
  <si>
    <t>CTWTR_11</t>
  </si>
  <si>
    <t>RAWTR1-CH918-12-11</t>
  </si>
  <si>
    <t>CTWTR_12</t>
  </si>
  <si>
    <t>AL4</t>
  </si>
  <si>
    <t>AL4-CHW-CT2</t>
  </si>
  <si>
    <t>CTA4_01</t>
  </si>
  <si>
    <t>AL4-CHW-CT3</t>
  </si>
  <si>
    <t>CTA4_02</t>
  </si>
  <si>
    <t>F15-CT29-1-1</t>
  </si>
  <si>
    <t>CTF15_01</t>
  </si>
  <si>
    <t>F15-CT29-1-2</t>
  </si>
  <si>
    <t>CTF15_02</t>
  </si>
  <si>
    <t>F15-CT29-1-3</t>
  </si>
  <si>
    <t>CTF15_03</t>
  </si>
  <si>
    <t>F15-CT29-1-4</t>
  </si>
  <si>
    <t>CTF15_04</t>
  </si>
  <si>
    <t>F15-CT29-1-5</t>
  </si>
  <si>
    <t>CTF15_05</t>
  </si>
  <si>
    <t>F15-CT29-1-6-1</t>
  </si>
  <si>
    <t>CTF15_06</t>
  </si>
  <si>
    <t>Cooling Tower HAPs</t>
  </si>
  <si>
    <t>Annual Purchase Amount (lbs)</t>
  </si>
  <si>
    <t>HAP concentration:</t>
  </si>
  <si>
    <r>
      <t>Methanol 
(ppm)</t>
    </r>
    <r>
      <rPr>
        <vertAlign val="superscript"/>
        <sz val="11"/>
        <color theme="1"/>
        <rFont val="Arial"/>
        <family val="2"/>
      </rPr>
      <t>a</t>
    </r>
  </si>
  <si>
    <t>Number of Cooling Towers</t>
  </si>
  <si>
    <t>              HAP concentration (ppm) = (corrosion inhibitor dosage [ppm]) x (weight percentage of HAP [%]) / 100</t>
  </si>
  <si>
    <t>              Daily drift loss (lb/hr) = (total water circulation rate [gpm]) x (density of water [lb/gal]) x (drift loss percent of circulating water [%] / 100) x (60 min/hr))</t>
  </si>
  <si>
    <t>              Daily emissions estimate (lb/hr) = (daily drift loss [lb/day]) x (concentration [ppm] / 1,000,000 x (1 Day/24 hr))</t>
  </si>
  <si>
    <t>PAWN</t>
  </si>
  <si>
    <r>
      <rPr>
        <vertAlign val="superscript"/>
        <sz val="11"/>
        <color theme="1"/>
        <rFont val="Arial"/>
        <family val="2"/>
      </rPr>
      <t>a</t>
    </r>
    <r>
      <rPr>
        <sz val="11"/>
        <color theme="1"/>
        <rFont val="Arial"/>
        <family val="2"/>
      </rPr>
      <t xml:space="preserve"> Methanol dosed quarterly as needed</t>
    </r>
  </si>
  <si>
    <t>Note: Only cooling towers using Methanol Listed</t>
  </si>
  <si>
    <t>Avg Recirculation Flow Rate (GPM)</t>
  </si>
  <si>
    <t>Daily Drift Loss 
(lb/hr)</t>
  </si>
  <si>
    <t>Hourly Emissions (lb/hr)</t>
  </si>
  <si>
    <t>Annual Emissions (tpy)</t>
  </si>
  <si>
    <t>Intel Corporation - Oregon Tanks</t>
  </si>
  <si>
    <t>Process emissions from tanks are included in the process emissions for EXSC (for HAPs) and for EXVO (for VOCs)</t>
  </si>
  <si>
    <t>Ronler 
(lbs)</t>
  </si>
  <si>
    <t>Aloha 
(lbs)</t>
  </si>
  <si>
    <t>Site Total
(lbs/yr)</t>
  </si>
  <si>
    <t>Site Total
(tpy)</t>
  </si>
  <si>
    <t>2-Heptanone</t>
  </si>
  <si>
    <t>110-43-0</t>
  </si>
  <si>
    <t>Cyclohexanone</t>
  </si>
  <si>
    <t>108-94-1</t>
  </si>
  <si>
    <t>Ethanol {ethyl alcohol}</t>
  </si>
  <si>
    <t>64-17-5</t>
  </si>
  <si>
    <t>Ethyl lactate</t>
  </si>
  <si>
    <t>97-64-3</t>
  </si>
  <si>
    <t>Isopropyl alcohol {isopropanol}</t>
  </si>
  <si>
    <t>67-63-0</t>
  </si>
  <si>
    <t>Methane Sulfonic Acid </t>
  </si>
  <si>
    <t>75-75-2</t>
  </si>
  <si>
    <t>Methanol {methyl alcohol}</t>
  </si>
  <si>
    <t>N-Methylpyrrolidinone</t>
  </si>
  <si>
    <t>872-50-4</t>
  </si>
  <si>
    <t>Propylene glycol (1,2) {1,2 propanediol}</t>
  </si>
  <si>
    <t>57-55-6</t>
  </si>
  <si>
    <t>Propylene Glycol Methyl Ether</t>
  </si>
  <si>
    <t>107-98-2</t>
  </si>
  <si>
    <t>Propylene Glycol Methyl Ether Acetate</t>
  </si>
  <si>
    <t>108-65-6</t>
  </si>
  <si>
    <t>Triethylamine</t>
  </si>
  <si>
    <t>121-44-8</t>
  </si>
  <si>
    <t>Total VOCs</t>
  </si>
  <si>
    <t>Intel Corporation - Oregon Arsenic Specialty Filter</t>
  </si>
  <si>
    <t>Arsine gas is used in the manufacturing process. The arsine gas decomposes to arsenic particulate and remains upon certain manufacturing tool parts. During parts clean the residual particulate is vacummed and exhausted to High Efficiency Particulate Air (HEPA) filters. Estimated annual arsine consumption and arsenic emissions are provided in the tables below.</t>
  </si>
  <si>
    <t>Pre-Abatement</t>
  </si>
  <si>
    <t>Post-Abatement</t>
  </si>
  <si>
    <t>Location</t>
  </si>
  <si>
    <t>Arsine Emissions (lbs/hr)</t>
  </si>
  <si>
    <t>Arsenic Emission (lbs/hr)</t>
  </si>
  <si>
    <t>Arsine DRE</t>
  </si>
  <si>
    <t>Arsenic DRE</t>
  </si>
  <si>
    <t>Arsine Emission (lbs/hr)</t>
  </si>
  <si>
    <t>Stack ID</t>
  </si>
  <si>
    <t>Arsine Emission (tpy)</t>
  </si>
  <si>
    <t>Arsenic Emission (tpy)</t>
  </si>
  <si>
    <t>Arsenic Filter</t>
  </si>
  <si>
    <t>SP</t>
  </si>
  <si>
    <t>D1C-EF-140-1-100</t>
  </si>
  <si>
    <t>SPDC_01</t>
  </si>
  <si>
    <t>EF-140-2-100</t>
  </si>
  <si>
    <t>SPDD_01</t>
  </si>
  <si>
    <t>EF-140-1-100</t>
  </si>
  <si>
    <t>SPDD_02</t>
  </si>
  <si>
    <t>MSB 1</t>
  </si>
  <si>
    <t xml:space="preserve">MSB-EF140-1
</t>
  </si>
  <si>
    <t>SPMB1_01</t>
  </si>
  <si>
    <t xml:space="preserve">MSB-EF140-2
</t>
  </si>
  <si>
    <t>SPMB1_02</t>
  </si>
  <si>
    <t>EF-140-51-00</t>
  </si>
  <si>
    <t>SPM3_01</t>
  </si>
  <si>
    <t>EF-140-52-00</t>
  </si>
  <si>
    <t>SPM3_02</t>
  </si>
  <si>
    <t>D1XM4-EF-140-1-00</t>
  </si>
  <si>
    <t>SPM4_01</t>
  </si>
  <si>
    <t>D1XM4-EF-140-2-00</t>
  </si>
  <si>
    <t>SPM4_02</t>
  </si>
  <si>
    <t>Intel Corporation - Oregon Ronler Paved Roads</t>
  </si>
  <si>
    <t>The following calculations determine the amount of emissions created by paved roads, based on 8,760 hours of use and AP-42, Ch 13.2.1 (1/2011).</t>
  </si>
  <si>
    <t>Vehicle Information (provided by source)</t>
  </si>
  <si>
    <t>Route</t>
  </si>
  <si>
    <t>Type</t>
  </si>
  <si>
    <t>Trips per day</t>
  </si>
  <si>
    <t>Tons per Quarter</t>
  </si>
  <si>
    <t>Maximum Weight of Loaded Vehicle (tons/trip)</t>
  </si>
  <si>
    <t>Total Weight driven per day (ton/day)</t>
  </si>
  <si>
    <t>Maximum one-way distance (feet/trip)</t>
  </si>
  <si>
    <t>Maximum one-way distance (miles/trip)</t>
  </si>
  <si>
    <t>Maximum one-way miles (miles/day)</t>
  </si>
  <si>
    <t>Maximum one-way miles (miles/yr)</t>
  </si>
  <si>
    <t>Weighted VMT (tons*miles/yr)</t>
  </si>
  <si>
    <t>South</t>
  </si>
  <si>
    <t>Waste Profile #1 (entering)</t>
  </si>
  <si>
    <t>Assumptions</t>
  </si>
  <si>
    <t>South Loop</t>
  </si>
  <si>
    <t>Waste Profile #1 (leaving)</t>
  </si>
  <si>
    <t>Waste Profile #4</t>
  </si>
  <si>
    <t>9 tons in a sludge bin that is ~ 20 cubic yard bin</t>
  </si>
  <si>
    <t>Waste Profile #2 (entering)</t>
  </si>
  <si>
    <t>WATR WAS</t>
  </si>
  <si>
    <t>9 tons per roll off</t>
  </si>
  <si>
    <t>Waste Profile #2 (leaving)</t>
  </si>
  <si>
    <t>WATR SALT</t>
  </si>
  <si>
    <t>Waste Profile #3 (entering)</t>
  </si>
  <si>
    <t>* Unless listed above all tanker trucks are assumed to hold 20 tons of waste</t>
  </si>
  <si>
    <t>Waste Profile #3 (leaving)</t>
  </si>
  <si>
    <t>Waste Profile #4 (entering)</t>
  </si>
  <si>
    <t>Waste Profile #4 (leaving)</t>
  </si>
  <si>
    <t>North</t>
  </si>
  <si>
    <t>Waste Profile #5 (entering)</t>
  </si>
  <si>
    <t>Waste Profile #5 (leaving)</t>
  </si>
  <si>
    <t>Waste Profile #6 (entering)</t>
  </si>
  <si>
    <t>Waste Profile #6 (leaving)</t>
  </si>
  <si>
    <t>Waste Profile #7 (entering)</t>
  </si>
  <si>
    <t>Waste Profile #7 (leaving)</t>
  </si>
  <si>
    <t>Waste Profile #8 (entering)</t>
  </si>
  <si>
    <t>Waste Profile #8 (leaving)</t>
  </si>
  <si>
    <t>Waste Profile #9 (entering)</t>
  </si>
  <si>
    <t>Empty Weight Truck is 25 tons</t>
  </si>
  <si>
    <t>Waste Profile #9 (leaving)</t>
  </si>
  <si>
    <t>12 trucks/day for bulk chemical and other semi truck activities</t>
  </si>
  <si>
    <t>Waste Profile #10 (entering)</t>
  </si>
  <si>
    <t>Waste Profile #10 (leaving)</t>
  </si>
  <si>
    <t>Length (ft)</t>
  </si>
  <si>
    <t>Percent Route</t>
  </si>
  <si>
    <t>Process Bulk Chemical Deliveries (leaving)</t>
  </si>
  <si>
    <t>Orange + Green</t>
  </si>
  <si>
    <t>North Enter</t>
  </si>
  <si>
    <t>Process Bulk Chemical Deliveries (entering)</t>
  </si>
  <si>
    <t>North Exit</t>
  </si>
  <si>
    <t>Other Semi Trucks [Wafers, Tools, Specialty Chems, etc.] (leaving)</t>
  </si>
  <si>
    <t>Blue + Green</t>
  </si>
  <si>
    <t>South Enter</t>
  </si>
  <si>
    <t>Other Semi Trucks [Wafers, Tools, Specialty Chems, etc.] (entering)</t>
  </si>
  <si>
    <t>South Exit</t>
  </si>
  <si>
    <t>West</t>
  </si>
  <si>
    <t>WAS Waste (entering facility)</t>
  </si>
  <si>
    <t>Purple + Green</t>
  </si>
  <si>
    <t>West Enter</t>
  </si>
  <si>
    <t>WAS Waste (leaving facility)</t>
  </si>
  <si>
    <t>West Exit</t>
  </si>
  <si>
    <t>WATR Salt (entering facility)</t>
  </si>
  <si>
    <t>WATR Salt (leaving facility)</t>
  </si>
  <si>
    <t>Bulk WATR Chemical Deliveries (leaving WATR loop)</t>
  </si>
  <si>
    <t>Bulk WATR Chemical Deliveries (entering WATR loop)</t>
  </si>
  <si>
    <t>West Loop</t>
  </si>
  <si>
    <t>RA Site</t>
  </si>
  <si>
    <t xml:space="preserve">Weighted Average Vehicle Weight =  </t>
  </si>
  <si>
    <t>ton</t>
  </si>
  <si>
    <t xml:space="preserve">Average  Miles Per Trip =  </t>
  </si>
  <si>
    <t>miles/trip</t>
  </si>
  <si>
    <t xml:space="preserve">Unmitigated Emission Factor,  Ef =  </t>
  </si>
  <si>
    <t>[k * (sL)^0.91 * (W)^1.02]    (Equation 1 from AP-42 13.2.1)</t>
  </si>
  <si>
    <r>
      <t>PM</t>
    </r>
    <r>
      <rPr>
        <b/>
        <vertAlign val="subscript"/>
        <sz val="11"/>
        <rFont val="Arial"/>
        <family val="2"/>
      </rPr>
      <t>10</t>
    </r>
  </si>
  <si>
    <r>
      <t>PM</t>
    </r>
    <r>
      <rPr>
        <b/>
        <vertAlign val="subscript"/>
        <sz val="11"/>
        <rFont val="Arial"/>
        <family val="2"/>
      </rPr>
      <t>2.5</t>
    </r>
  </si>
  <si>
    <t xml:space="preserve">where k =  </t>
  </si>
  <si>
    <t>lb/VMT  =  particle size multiplier (AP-42 Table 13.2.1-1)</t>
  </si>
  <si>
    <t xml:space="preserve">W =  </t>
  </si>
  <si>
    <t>tons  =   weighted average vehicle weight</t>
  </si>
  <si>
    <t xml:space="preserve">sL =  </t>
  </si>
  <si>
    <t xml:space="preserve">g/m^2 </t>
  </si>
  <si>
    <t xml:space="preserve">Taking natural mitigation due to precipitation into consideration, Mitigated Emission Factor,  Eext = E * [1 - (p/4N)]       (Equation 2 from AP-42 13.2.1) </t>
  </si>
  <si>
    <t xml:space="preserve">Mitigated Emission Factor,  Eext =  </t>
  </si>
  <si>
    <t xml:space="preserve">Ef * [1 - (p/4N)] </t>
  </si>
  <si>
    <t xml:space="preserve">where p =  </t>
  </si>
  <si>
    <t>days of rain greater than or equal to 0.01 inches (see Fig. 13.2.1-2)</t>
  </si>
  <si>
    <t xml:space="preserve">N =  </t>
  </si>
  <si>
    <t>days per year</t>
  </si>
  <si>
    <t>lb/mile</t>
  </si>
  <si>
    <t xml:space="preserve">Dust Control Efficiency =  </t>
  </si>
  <si>
    <t>PM/PM10/PM2.5 Emissions Per Road Segment</t>
  </si>
  <si>
    <t>Uncontrolled</t>
  </si>
  <si>
    <t>Controlled</t>
  </si>
  <si>
    <t>Link</t>
  </si>
  <si>
    <t>Road Segment</t>
  </si>
  <si>
    <t>PM Annual Emissions (tpy)</t>
  </si>
  <si>
    <r>
      <t>PM</t>
    </r>
    <r>
      <rPr>
        <vertAlign val="subscript"/>
        <sz val="11"/>
        <rFont val="Arial"/>
        <family val="2"/>
      </rPr>
      <t>10</t>
    </r>
    <r>
      <rPr>
        <sz val="11"/>
        <rFont val="Arial"/>
        <family val="2"/>
      </rPr>
      <t xml:space="preserve"> Annual Emissions (tpy)</t>
    </r>
  </si>
  <si>
    <r>
      <t>PM</t>
    </r>
    <r>
      <rPr>
        <vertAlign val="subscript"/>
        <sz val="11"/>
        <rFont val="Arial"/>
        <family val="2"/>
      </rPr>
      <t>2.5</t>
    </r>
    <r>
      <rPr>
        <sz val="11"/>
        <rFont val="Arial"/>
        <family val="2"/>
      </rPr>
      <t xml:space="preserve"> Annual Emissions (tpy)</t>
    </r>
  </si>
  <si>
    <t>Controlled PTE</t>
  </si>
  <si>
    <t>S1</t>
  </si>
  <si>
    <t>N1</t>
  </si>
  <si>
    <t>North Route Incoming</t>
  </si>
  <si>
    <t>S2</t>
  </si>
  <si>
    <t>N2</t>
  </si>
  <si>
    <t>North Route Outgoing</t>
  </si>
  <si>
    <t>South Route Incoming</t>
  </si>
  <si>
    <t>South Route Outgoing</t>
  </si>
  <si>
    <t>North Loop</t>
  </si>
  <si>
    <t>W1</t>
  </si>
  <si>
    <t>West Route Incoming</t>
  </si>
  <si>
    <t>W2</t>
  </si>
  <si>
    <t>West Route Outgoing</t>
  </si>
  <si>
    <r>
      <t>PM</t>
    </r>
    <r>
      <rPr>
        <vertAlign val="subscript"/>
        <sz val="11"/>
        <color theme="1"/>
        <rFont val="Arial"/>
        <family val="2"/>
      </rPr>
      <t>10</t>
    </r>
    <r>
      <rPr>
        <sz val="11"/>
        <color theme="1"/>
        <rFont val="Arial"/>
        <family val="2"/>
      </rPr>
      <t xml:space="preserve"> Annual Emissions (tpy)</t>
    </r>
  </si>
  <si>
    <r>
      <t>PM</t>
    </r>
    <r>
      <rPr>
        <vertAlign val="subscript"/>
        <sz val="11"/>
        <color theme="1"/>
        <rFont val="Arial"/>
        <family val="2"/>
      </rPr>
      <t>2.5</t>
    </r>
    <r>
      <rPr>
        <sz val="11"/>
        <color theme="1"/>
        <rFont val="Arial"/>
        <family val="2"/>
      </rPr>
      <t xml:space="preserve"> Annual Emissions (tpy)</t>
    </r>
  </si>
  <si>
    <t xml:space="preserve">TOTAL </t>
  </si>
  <si>
    <t>Methodology</t>
  </si>
  <si>
    <t>Abbreviations</t>
  </si>
  <si>
    <t>= [Maximum Weight of Loaded Vehicle (tons/trip)]  * [Maximum trips per day (trip/day)]</t>
  </si>
  <si>
    <t>PM = Particulate Matter</t>
  </si>
  <si>
    <t>Maximum one-way distance (mi/trip)</t>
  </si>
  <si>
    <t>= [Maximum one-way distance (feet/trip) / [5280 ft/mile]</t>
  </si>
  <si>
    <r>
      <t>PM</t>
    </r>
    <r>
      <rPr>
        <vertAlign val="subscript"/>
        <sz val="11"/>
        <rFont val="Arial"/>
        <family val="2"/>
      </rPr>
      <t>10</t>
    </r>
    <r>
      <rPr>
        <sz val="11"/>
        <rFont val="Arial"/>
        <family val="2"/>
      </rPr>
      <t xml:space="preserve"> = Particulate Matter (&lt;10 um)</t>
    </r>
  </si>
  <si>
    <t>= [Maximum trips per year (trip/day)] * [Maximum one-way distance (mi/trip)]</t>
  </si>
  <si>
    <r>
      <t>PM</t>
    </r>
    <r>
      <rPr>
        <vertAlign val="subscript"/>
        <sz val="11"/>
        <rFont val="Arial"/>
        <family val="2"/>
      </rPr>
      <t>2.5</t>
    </r>
    <r>
      <rPr>
        <sz val="11"/>
        <rFont val="Arial"/>
        <family val="2"/>
      </rPr>
      <t xml:space="preserve"> = Particle Matter (&lt;2.5 um)</t>
    </r>
  </si>
  <si>
    <t>Average Vehicle Weight Per Trip (ton/trip)</t>
  </si>
  <si>
    <t>= SUM[Total Weight driven per day (ton/day)] / SUM[Maximum trips per day (trip/day)]</t>
  </si>
  <si>
    <t>PTE = Potential to Emit</t>
  </si>
  <si>
    <t>Average  Miles Per Trip  (miles/trip)</t>
  </si>
  <si>
    <t>= SUM[Maximum one-way miles (miles/day)] / SUM[Maximum trips per year (trip/day)]</t>
  </si>
  <si>
    <t>Unmitigated PTE (tons/yr)</t>
  </si>
  <si>
    <t>= [Maximum one-way miles (miles/yr)] * [Unmitigated Emission Factor (lb/mile)] * (ton/2000 lbs)</t>
  </si>
  <si>
    <t>Mitigated PTE (Before Control) (tons/yr)</t>
  </si>
  <si>
    <t>= [Maximum one-way miles (miles/yr)] * [Mitigated Emission Factor (lb/mile)] * (ton/2000 lbs)</t>
  </si>
  <si>
    <t>Mitigated PTE (After Control) (tons/yr)</t>
  </si>
  <si>
    <t>= [Mitigated PTE (Before Control) (tons/yr)] * [1 - Dust Control Efficiency]</t>
  </si>
  <si>
    <t>Description</t>
  </si>
  <si>
    <t>Length</t>
  </si>
  <si>
    <t>NL Enter</t>
  </si>
  <si>
    <t>NL Exit</t>
  </si>
  <si>
    <t>NL</t>
  </si>
  <si>
    <t>SL Enter</t>
  </si>
  <si>
    <t>SL Exit</t>
  </si>
  <si>
    <t>SL</t>
  </si>
  <si>
    <t>WL Enter</t>
  </si>
  <si>
    <t>WL Exit</t>
  </si>
  <si>
    <t>WL</t>
  </si>
  <si>
    <r>
      <t>PM</t>
    </r>
    <r>
      <rPr>
        <vertAlign val="subscript"/>
        <sz val="11"/>
        <color theme="1"/>
        <rFont val="Arial"/>
        <family val="2"/>
      </rPr>
      <t xml:space="preserve">10 </t>
    </r>
    <r>
      <rPr>
        <sz val="11"/>
        <color theme="1"/>
        <rFont val="Arial"/>
        <family val="2"/>
      </rPr>
      <t xml:space="preserve">
Annual Emissions(tpy)</t>
    </r>
  </si>
  <si>
    <r>
      <t>PM</t>
    </r>
    <r>
      <rPr>
        <vertAlign val="subscript"/>
        <sz val="11"/>
        <color theme="1"/>
        <rFont val="Arial"/>
        <family val="2"/>
      </rPr>
      <t>2.5</t>
    </r>
    <r>
      <rPr>
        <sz val="11"/>
        <color theme="1"/>
        <rFont val="Arial"/>
        <family val="2"/>
      </rPr>
      <t xml:space="preserve">
Annual Emissions (tpy)</t>
    </r>
  </si>
  <si>
    <r>
      <t>PM</t>
    </r>
    <r>
      <rPr>
        <vertAlign val="subscript"/>
        <sz val="11"/>
        <color theme="1"/>
        <rFont val="Arial"/>
        <family val="2"/>
      </rPr>
      <t>10</t>
    </r>
    <r>
      <rPr>
        <sz val="11"/>
        <color theme="1"/>
        <rFont val="Arial"/>
        <family val="2"/>
      </rPr>
      <t xml:space="preserve">
Hourly Emissions (lbs/hr)</t>
    </r>
  </si>
  <si>
    <r>
      <t>PM</t>
    </r>
    <r>
      <rPr>
        <vertAlign val="subscript"/>
        <sz val="11"/>
        <color theme="1"/>
        <rFont val="Arial"/>
        <family val="2"/>
      </rPr>
      <t xml:space="preserve">2.5 </t>
    </r>
    <r>
      <rPr>
        <sz val="11"/>
        <color theme="1"/>
        <rFont val="Arial"/>
        <family val="2"/>
      </rPr>
      <t xml:space="preserve">
Hourly Emissions (lbs/hr)</t>
    </r>
  </si>
  <si>
    <t>PRA01</t>
  </si>
  <si>
    <t>All routes, entrance/exit, both ways</t>
  </si>
  <si>
    <t>PRA02</t>
  </si>
  <si>
    <t>All routes, entrance, one way</t>
  </si>
  <si>
    <t>PRA03</t>
  </si>
  <si>
    <t>PRA04</t>
  </si>
  <si>
    <t>PRW05</t>
  </si>
  <si>
    <t>West Route, both ways</t>
  </si>
  <si>
    <t>PRW06</t>
  </si>
  <si>
    <t>PRW07</t>
  </si>
  <si>
    <t>PRW08</t>
  </si>
  <si>
    <t>West Route, one ways</t>
  </si>
  <si>
    <t>PRW09</t>
  </si>
  <si>
    <t>PRW10</t>
  </si>
  <si>
    <t>PRW11</t>
  </si>
  <si>
    <t>PRA12</t>
  </si>
  <si>
    <t>All routes, one way, crossing wetlands</t>
  </si>
  <si>
    <t>PRS13</t>
  </si>
  <si>
    <t>South Route one way</t>
  </si>
  <si>
    <t>PRS14</t>
  </si>
  <si>
    <t>PRNS15</t>
  </si>
  <si>
    <t>North-South routes, one way</t>
  </si>
  <si>
    <t>PRNS16</t>
  </si>
  <si>
    <t>PRNS17</t>
  </si>
  <si>
    <t>PRNS18</t>
  </si>
  <si>
    <t>North-South routes, both ways</t>
  </si>
  <si>
    <t>PRA19</t>
  </si>
  <si>
    <t>All routes, exit, one way</t>
  </si>
  <si>
    <t>PRA20</t>
  </si>
  <si>
    <t>PRNW21</t>
  </si>
  <si>
    <t>North-West Routes one way</t>
  </si>
  <si>
    <t>PRNW22</t>
  </si>
  <si>
    <t>PRS23</t>
  </si>
  <si>
    <t>PRS24</t>
  </si>
  <si>
    <t>Estimates</t>
  </si>
  <si>
    <t>Percentages to use&gt;</t>
  </si>
  <si>
    <t>Intel Corporation - Oregon Aloha Paved Roads</t>
  </si>
  <si>
    <t>Waste Profile #AL-1 (entering)</t>
  </si>
  <si>
    <t>AFO Trucking Route</t>
  </si>
  <si>
    <t>Waste Profile #AL-1  (leaving)</t>
  </si>
  <si>
    <t>Calcium Fluoride Cake</t>
  </si>
  <si>
    <t>Waste Profile #AL-2 (entering)</t>
  </si>
  <si>
    <t>Waste Profile #AL-2 (leaving)</t>
  </si>
  <si>
    <t>Waste Profile #AL-3 (entering)</t>
  </si>
  <si>
    <t>Waste Profile #AL-3 (leaving)</t>
  </si>
  <si>
    <t>Polyimide (entering)</t>
  </si>
  <si>
    <t>Polyimide (leaving)</t>
  </si>
  <si>
    <t>Aloha Route</t>
  </si>
  <si>
    <t>feet</t>
  </si>
  <si>
    <t>One-way = Route/2</t>
  </si>
  <si>
    <r>
      <t>PM</t>
    </r>
    <r>
      <rPr>
        <vertAlign val="subscript"/>
        <sz val="11"/>
        <rFont val="Arial"/>
        <family val="2"/>
      </rPr>
      <t>10</t>
    </r>
  </si>
  <si>
    <r>
      <t>PM</t>
    </r>
    <r>
      <rPr>
        <vertAlign val="subscript"/>
        <sz val="11"/>
        <rFont val="Arial"/>
        <family val="2"/>
      </rPr>
      <t>2.5</t>
    </r>
  </si>
  <si>
    <t>LINK</t>
  </si>
  <si>
    <t>POINT_X</t>
  </si>
  <si>
    <t>POINT_Y</t>
  </si>
  <si>
    <t>POINT_Z</t>
  </si>
  <si>
    <t>Len (m)</t>
  </si>
  <si>
    <t>Fraction</t>
  </si>
  <si>
    <r>
      <t>Mitigated PTE of PM</t>
    </r>
    <r>
      <rPr>
        <vertAlign val="subscript"/>
        <sz val="11"/>
        <color theme="1"/>
        <rFont val="Arial"/>
        <family val="2"/>
      </rPr>
      <t>10</t>
    </r>
    <r>
      <rPr>
        <sz val="11"/>
        <color theme="1"/>
        <rFont val="Arial"/>
        <family val="2"/>
      </rPr>
      <t xml:space="preserve"> (after control) (lb/hr)</t>
    </r>
  </si>
  <si>
    <r>
      <t>Mitigated PTE of PM</t>
    </r>
    <r>
      <rPr>
        <vertAlign val="subscript"/>
        <sz val="11"/>
        <color theme="1"/>
        <rFont val="Arial"/>
        <family val="2"/>
      </rPr>
      <t>2.5</t>
    </r>
    <r>
      <rPr>
        <sz val="11"/>
        <color theme="1"/>
        <rFont val="Arial"/>
        <family val="2"/>
      </rPr>
      <t xml:space="preserve"> (after control) (lb/hr)</t>
    </r>
  </si>
  <si>
    <t>PRALEE</t>
  </si>
  <si>
    <t>PRALLA</t>
  </si>
  <si>
    <t>PRALLB</t>
  </si>
  <si>
    <t>PRALLC</t>
  </si>
  <si>
    <t>PRALLD</t>
  </si>
  <si>
    <t>PM10 = Particulate Matter (&lt;10 um)</t>
  </si>
  <si>
    <t>PM2.5 = Particle Matter (&lt;2.5 um)</t>
  </si>
  <si>
    <t>Stack Height</t>
  </si>
  <si>
    <t>Stack Diameter</t>
  </si>
  <si>
    <t>Adjusted Stack Flow Rate</t>
  </si>
  <si>
    <t>Stack Velocity</t>
  </si>
  <si>
    <t>Stack Temperature</t>
  </si>
  <si>
    <t>Equipment ID</t>
  </si>
  <si>
    <t>UTM Easting</t>
  </si>
  <si>
    <t>UTM Northing</t>
  </si>
  <si>
    <t>Elevation (m)</t>
  </si>
  <si>
    <t>(ft)</t>
  </si>
  <si>
    <t>(m)</t>
  </si>
  <si>
    <r>
      <t>(ft</t>
    </r>
    <r>
      <rPr>
        <vertAlign val="superscript"/>
        <sz val="11"/>
        <color rgb="FF000000"/>
        <rFont val="Arial"/>
        <family val="2"/>
      </rPr>
      <t>3</t>
    </r>
    <r>
      <rPr>
        <sz val="11"/>
        <color rgb="FF000000"/>
        <rFont val="Arial"/>
        <family val="2"/>
      </rPr>
      <t>/min)</t>
    </r>
  </si>
  <si>
    <r>
      <t>(m</t>
    </r>
    <r>
      <rPr>
        <vertAlign val="superscript"/>
        <sz val="11"/>
        <color rgb="FF000000"/>
        <rFont val="Arial"/>
        <family val="2"/>
      </rPr>
      <t>3</t>
    </r>
    <r>
      <rPr>
        <sz val="11"/>
        <color rgb="FF000000"/>
        <rFont val="Arial"/>
        <family val="2"/>
      </rPr>
      <t>/s)</t>
    </r>
  </si>
  <si>
    <t>(ft/min)</t>
  </si>
  <si>
    <t>(ft/s)</t>
  </si>
  <si>
    <t>(m/s)</t>
  </si>
  <si>
    <t>(˚F)</t>
  </si>
  <si>
    <t>(K)</t>
  </si>
  <si>
    <t>(lb/hr)</t>
  </si>
  <si>
    <t>Combined Modeling Stack</t>
  </si>
  <si>
    <t>TODB_M</t>
  </si>
  <si>
    <t>D1XM1-VOC138-5-20 (Anguil RCTO D1X-1)</t>
  </si>
  <si>
    <t>D1XM1-VOC138-6-20 (Anguil RCTO D1X-2)</t>
  </si>
  <si>
    <t>D1XM1-VOC138-7-20 (Anguil RCTO D1X-3)</t>
  </si>
  <si>
    <t>D1XM1-VOC138-8-20 (Anguil RCTO D1X-4)</t>
  </si>
  <si>
    <t>Anguil RCTO D1XM2-1</t>
  </si>
  <si>
    <t>Anguil RCTO D1XM2-2</t>
  </si>
  <si>
    <t>Anguil RCTO D1XM2-3</t>
  </si>
  <si>
    <t>Anguil RCTO D1XM2-4</t>
  </si>
  <si>
    <t>Anguil RCTO D1XM2-5</t>
  </si>
  <si>
    <t xml:space="preserve">F15-VOC-138-3-10
</t>
  </si>
  <si>
    <t>AL3-VOC-138-10</t>
  </si>
  <si>
    <t xml:space="preserve">F15-VOC-138-1-10
</t>
  </si>
  <si>
    <t xml:space="preserve">F15-VOC-138-4-10
</t>
  </si>
  <si>
    <t>SCDA_03</t>
  </si>
  <si>
    <t>AMDC_01</t>
  </si>
  <si>
    <t>AMDC_02</t>
  </si>
  <si>
    <t>AMDC_03</t>
  </si>
  <si>
    <t>AMDC_04</t>
  </si>
  <si>
    <t>AMDC_05</t>
  </si>
  <si>
    <t>AMRB1_AM</t>
  </si>
  <si>
    <t>AMDD_01</t>
  </si>
  <si>
    <t>AMDD_02</t>
  </si>
  <si>
    <t>AMDD_03</t>
  </si>
  <si>
    <t>AMDD_04</t>
  </si>
  <si>
    <t>AMDD_05</t>
  </si>
  <si>
    <t>AMDD_06</t>
  </si>
  <si>
    <t>AMDD_07</t>
  </si>
  <si>
    <t>AMM4_01</t>
  </si>
  <si>
    <t>AMM4_02</t>
  </si>
  <si>
    <t>AMM4_03</t>
  </si>
  <si>
    <t>HEATER</t>
  </si>
  <si>
    <t>RA3 Combined Modeling Stack</t>
  </si>
  <si>
    <t>RS4 Combined Modeling Stack</t>
  </si>
  <si>
    <t>RS5 Combined Modeling Stack</t>
  </si>
  <si>
    <t>RS6 Combined Modeling Stack</t>
  </si>
  <si>
    <t>Lunch Tent Combined Modeling Stack</t>
  </si>
  <si>
    <t>Aloha Combined Modeling Stack</t>
  </si>
  <si>
    <t>RS2 Combined Modeling Stack</t>
  </si>
  <si>
    <t>RA1 Combined Modeling Stack</t>
  </si>
  <si>
    <t>CUB 4 Heater</t>
  </si>
  <si>
    <t>PUB1 Heater</t>
  </si>
  <si>
    <t>CUB 5 Heater</t>
  </si>
  <si>
    <t>COOLTOW</t>
  </si>
  <si>
    <t>PSDC_M</t>
  </si>
  <si>
    <t>PSDD_M</t>
  </si>
  <si>
    <t>SCC2_01</t>
  </si>
  <si>
    <t>SCC3_01</t>
  </si>
  <si>
    <t>D1XM1 Combined Modeling Stack</t>
  </si>
  <si>
    <t>PSM1_M</t>
  </si>
  <si>
    <t>D1XM2 Combined Modeling Stack</t>
  </si>
  <si>
    <t>PSM2_M</t>
  </si>
  <si>
    <t>D1XM3 Combined Modeling Stack</t>
  </si>
  <si>
    <t>PSM3_M</t>
  </si>
  <si>
    <t>SCPB1_01</t>
  </si>
  <si>
    <t>SCPB1_02</t>
  </si>
  <si>
    <t>EGEN</t>
  </si>
  <si>
    <t>BACT ID</t>
  </si>
  <si>
    <t>HER3_01</t>
  </si>
  <si>
    <t>HER3_02</t>
  </si>
  <si>
    <t>HER3_03</t>
  </si>
  <si>
    <t>HER3_04</t>
  </si>
  <si>
    <t>HER3_05</t>
  </si>
  <si>
    <t>HER3_06</t>
  </si>
  <si>
    <t>HER3_07</t>
  </si>
  <si>
    <t>HER3_08</t>
  </si>
  <si>
    <t>HERS4_01</t>
  </si>
  <si>
    <t>HERS4_02</t>
  </si>
  <si>
    <t>HERS4_03</t>
  </si>
  <si>
    <t>HERS4_04</t>
  </si>
  <si>
    <t>HERS4_05</t>
  </si>
  <si>
    <t>HERS4_06</t>
  </si>
  <si>
    <t>HERS4_07</t>
  </si>
  <si>
    <t>HERS4_08</t>
  </si>
  <si>
    <t>HERS4_09</t>
  </si>
  <si>
    <t>HERS4_10</t>
  </si>
  <si>
    <t>HERS4_11</t>
  </si>
  <si>
    <t>HERS4_12</t>
  </si>
  <si>
    <t>HERS5_01</t>
  </si>
  <si>
    <t>HERS5_02</t>
  </si>
  <si>
    <t>HERS5_03</t>
  </si>
  <si>
    <t>HERS5_04</t>
  </si>
  <si>
    <t>HERS5_05</t>
  </si>
  <si>
    <t>HERS5_06</t>
  </si>
  <si>
    <t>HERS5_07</t>
  </si>
  <si>
    <t>HERS5_08</t>
  </si>
  <si>
    <t>HERS5_09</t>
  </si>
  <si>
    <t>HERS6_01</t>
  </si>
  <si>
    <t>HERS6_02</t>
  </si>
  <si>
    <t>HERS6_03</t>
  </si>
  <si>
    <t>HERS6_04</t>
  </si>
  <si>
    <t>HERS6_05</t>
  </si>
  <si>
    <t>HERS6_06</t>
  </si>
  <si>
    <t>HERS6_07</t>
  </si>
  <si>
    <t>HERS6_08</t>
  </si>
  <si>
    <t>HERS6_09</t>
  </si>
  <si>
    <t>HERS6_10</t>
  </si>
  <si>
    <t>HERS6_11</t>
  </si>
  <si>
    <t>HELT4_01</t>
  </si>
  <si>
    <t>HELT4_02</t>
  </si>
  <si>
    <t>HELT4_03</t>
  </si>
  <si>
    <t>HELT4_04</t>
  </si>
  <si>
    <t>HELT4_05</t>
  </si>
  <si>
    <t>HELT4_06</t>
  </si>
  <si>
    <t>HELT4_07</t>
  </si>
  <si>
    <t>HELT4_08</t>
  </si>
  <si>
    <t>HELT4_09</t>
  </si>
  <si>
    <t>HELT4_10</t>
  </si>
  <si>
    <t>HELT4_11</t>
  </si>
  <si>
    <t>HELT4_12</t>
  </si>
  <si>
    <t>HELT4_13</t>
  </si>
  <si>
    <t>HELT4_14</t>
  </si>
  <si>
    <t>HELT4_15</t>
  </si>
  <si>
    <t>HELT4_16</t>
  </si>
  <si>
    <t>HELT4_17</t>
  </si>
  <si>
    <t>HELT4_18</t>
  </si>
  <si>
    <t>HELT4_19</t>
  </si>
  <si>
    <t>HELT4_20</t>
  </si>
  <si>
    <t>HELT4_21</t>
  </si>
  <si>
    <t>HELT4_22</t>
  </si>
  <si>
    <t>HELT4_23</t>
  </si>
  <si>
    <t>HELT4_24</t>
  </si>
  <si>
    <t>HEAL_01</t>
  </si>
  <si>
    <t>HEAL_02</t>
  </si>
  <si>
    <t>HEAL_03</t>
  </si>
  <si>
    <t>HEAL_04</t>
  </si>
  <si>
    <t>HEAL_05</t>
  </si>
  <si>
    <t>HEAL_06</t>
  </si>
  <si>
    <t>HERS2_01</t>
  </si>
  <si>
    <t>HERS2_02</t>
  </si>
  <si>
    <t>HERS2_03</t>
  </si>
  <si>
    <t>HERS2_04</t>
  </si>
  <si>
    <t>HERS2_05</t>
  </si>
  <si>
    <t>HERS2_06</t>
  </si>
  <si>
    <t>HERS2_07</t>
  </si>
  <si>
    <t>HERS2_08</t>
  </si>
  <si>
    <t>HERS2_09</t>
  </si>
  <si>
    <t>HERS2_10</t>
  </si>
  <si>
    <t>HERS2_11</t>
  </si>
  <si>
    <t>HERS2_12</t>
  </si>
  <si>
    <t>HERS2_13</t>
  </si>
  <si>
    <t>HERS2_14</t>
  </si>
  <si>
    <t>HERS2_15</t>
  </si>
  <si>
    <t>HERS2_16</t>
  </si>
  <si>
    <t>HERA1_01</t>
  </si>
  <si>
    <t>HERA1_02</t>
  </si>
  <si>
    <t>HEC4_01</t>
  </si>
  <si>
    <t>HEPB1_01</t>
  </si>
  <si>
    <t>HEC5_01</t>
  </si>
  <si>
    <t>HERA5_01</t>
  </si>
  <si>
    <t>HERA5_02</t>
  </si>
  <si>
    <t>HERA5_03</t>
  </si>
  <si>
    <t>HERA6_01</t>
  </si>
  <si>
    <t>HERA6_02</t>
  </si>
  <si>
    <t>HERA6_03</t>
  </si>
  <si>
    <t>HEPB1_02</t>
  </si>
  <si>
    <t>HEC5_02</t>
  </si>
  <si>
    <t>HEAL_07</t>
  </si>
  <si>
    <t>HEAL_08</t>
  </si>
  <si>
    <t>D1B Combined Modeling Stack</t>
  </si>
  <si>
    <t>D1A Combined Modeling Stack</t>
  </si>
  <si>
    <t>D1C Combined Modeling Stack</t>
  </si>
  <si>
    <t>D1D Combined Modeling Stack</t>
  </si>
  <si>
    <t>D1D 1 Combined Modeling Stack</t>
  </si>
  <si>
    <t>D1D 2 Combined Modeling Stack</t>
  </si>
  <si>
    <t>D1XM4 Combined Modeling Stack</t>
  </si>
  <si>
    <t>Lime Silo Combined</t>
  </si>
  <si>
    <t>*Legacy includes D1B, D1A, D1C, RB1, D1D, D1XM1, D1XM2, D1XM3</t>
  </si>
  <si>
    <r>
      <t>39</t>
    </r>
    <r>
      <rPr>
        <vertAlign val="superscript"/>
        <sz val="11"/>
        <rFont val="Arial"/>
        <family val="2"/>
      </rPr>
      <t>d</t>
    </r>
  </si>
  <si>
    <r>
      <t>24</t>
    </r>
    <r>
      <rPr>
        <vertAlign val="superscript"/>
        <sz val="11"/>
        <rFont val="Arial"/>
        <family val="2"/>
      </rPr>
      <t>d</t>
    </r>
  </si>
  <si>
    <r>
      <t>9</t>
    </r>
    <r>
      <rPr>
        <vertAlign val="superscript"/>
        <sz val="11"/>
        <rFont val="Arial"/>
        <family val="2"/>
      </rPr>
      <t>d</t>
    </r>
  </si>
  <si>
    <r>
      <t>Fugitive VOCs</t>
    </r>
    <r>
      <rPr>
        <vertAlign val="superscript"/>
        <sz val="11"/>
        <color theme="1"/>
        <rFont val="Arial"/>
        <family val="2"/>
      </rPr>
      <t>a</t>
    </r>
  </si>
  <si>
    <r>
      <t>Cooling Towers</t>
    </r>
    <r>
      <rPr>
        <vertAlign val="superscript"/>
        <sz val="11"/>
        <color theme="1"/>
        <rFont val="Arial"/>
        <family val="2"/>
      </rPr>
      <t>b</t>
    </r>
  </si>
  <si>
    <r>
      <t>Paved Road Emissions</t>
    </r>
    <r>
      <rPr>
        <vertAlign val="superscript"/>
        <sz val="11"/>
        <color theme="1"/>
        <rFont val="Arial"/>
        <family val="2"/>
      </rPr>
      <t>b</t>
    </r>
  </si>
  <si>
    <r>
      <t>Requested PSEL</t>
    </r>
    <r>
      <rPr>
        <vertAlign val="superscript"/>
        <sz val="11"/>
        <color theme="1"/>
        <rFont val="Arial"/>
        <family val="2"/>
      </rPr>
      <t>b</t>
    </r>
  </si>
  <si>
    <r>
      <t>See Note</t>
    </r>
    <r>
      <rPr>
        <vertAlign val="superscript"/>
        <sz val="11"/>
        <color theme="1"/>
        <rFont val="Arial"/>
        <family val="2"/>
      </rPr>
      <t>c</t>
    </r>
  </si>
  <si>
    <t>Intel Corporation - Stack Information</t>
  </si>
  <si>
    <t>Intel Corp., source no. 34-2681, application 034907 received 7/7/2023</t>
  </si>
  <si>
    <r>
      <t xml:space="preserve">RICE </t>
    </r>
    <r>
      <rPr>
        <vertAlign val="superscript"/>
        <sz val="11"/>
        <rFont val="Arial"/>
        <family val="2"/>
      </rPr>
      <t>e</t>
    </r>
  </si>
  <si>
    <t>Intel Corporation - Oregon RICE &amp; RICE HAPS</t>
  </si>
  <si>
    <t>Intel Corporation - Oregon RICE HAPs</t>
  </si>
  <si>
    <t xml:space="preserve">Emission factors ("EF") for Hazardous air pollutants (HAPs) are based on South Coast Air Quaility Management District as provided in Table 1. Annual RICE operational hours for M&amp;R testing are found it Table 2. Diesel particulate matter filter control efficiancies are found in Table 3. </t>
  </si>
  <si>
    <t>Emissions Detail Sheets for:</t>
  </si>
  <si>
    <t>Modeling Review of Intel Expansion Project -  Appendix A:  Stack Parameters</t>
  </si>
  <si>
    <t>Stack</t>
  </si>
  <si>
    <t xml:space="preserve">NOx </t>
  </si>
  <si>
    <t>Elevation</t>
  </si>
  <si>
    <t>Height</t>
  </si>
  <si>
    <t>Diameter</t>
  </si>
  <si>
    <t>Velocity</t>
  </si>
  <si>
    <t>Temperature</t>
  </si>
  <si>
    <t>1-hr</t>
  </si>
  <si>
    <t>PM10</t>
  </si>
  <si>
    <t>SO2</t>
  </si>
  <si>
    <t>m</t>
  </si>
  <si>
    <t>K</t>
  </si>
  <si>
    <t>g/s</t>
  </si>
  <si>
    <t>tpy</t>
  </si>
  <si>
    <t>Intel Expansion Project</t>
  </si>
  <si>
    <t>Emergency Generators: Stack Parameters - Emission Rates</t>
  </si>
  <si>
    <t>Modeled Annualized Emissions</t>
  </si>
  <si>
    <t>Modeled Emissions</t>
  </si>
  <si>
    <t>Max Hourly</t>
  </si>
  <si>
    <t>M&amp;R Testing</t>
  </si>
  <si>
    <t>Emerg Ops</t>
  </si>
  <si>
    <t>NAAQS M&amp;R</t>
  </si>
  <si>
    <t>Increment M&amp;R</t>
  </si>
  <si>
    <t>*25/3650</t>
  </si>
  <si>
    <t>*24/8760</t>
  </si>
  <si>
    <t>no factor</t>
  </si>
  <si>
    <t>All</t>
  </si>
  <si>
    <t>Emergency</t>
  </si>
  <si>
    <t>Generators</t>
  </si>
  <si>
    <r>
      <rPr>
        <vertAlign val="superscript"/>
        <sz val="11"/>
        <color theme="1"/>
        <rFont val="Arial"/>
        <family val="2"/>
      </rPr>
      <t>a</t>
    </r>
    <r>
      <rPr>
        <sz val="11"/>
        <color theme="1"/>
        <rFont val="Arial"/>
        <family val="2"/>
      </rPr>
      <t>Fugitive emissions are those associated with solvent use.</t>
    </r>
  </si>
  <si>
    <r>
      <rPr>
        <vertAlign val="superscript"/>
        <sz val="11"/>
        <color theme="1"/>
        <rFont val="Arial"/>
        <family val="2"/>
      </rPr>
      <t>b</t>
    </r>
    <r>
      <rPr>
        <sz val="11"/>
        <color theme="1"/>
        <rFont val="Arial"/>
        <family val="2"/>
      </rPr>
      <t>Fugitive emissions associated with vehicle travel on paved roads and cooling towers are  Categorically Insignificant Activities as defined in                      OAR 340-200-0020(24) and consistent with  OAR 340-222-0035(5), PSELs do not include emissions from Categorically Insignificant Activities .</t>
    </r>
  </si>
  <si>
    <r>
      <rPr>
        <vertAlign val="superscript"/>
        <sz val="11"/>
        <color theme="1"/>
        <rFont val="Arial"/>
        <family val="2"/>
      </rPr>
      <t>c</t>
    </r>
    <r>
      <rPr>
        <sz val="11"/>
        <color theme="1"/>
        <rFont val="Arial"/>
        <family val="2"/>
      </rPr>
      <t>Emissions of lead are below de minimis emission levels and PSELs are not required.</t>
    </r>
  </si>
  <si>
    <r>
      <rPr>
        <vertAlign val="superscript"/>
        <sz val="11"/>
        <color theme="1"/>
        <rFont val="Arial"/>
        <family val="2"/>
      </rPr>
      <t>d</t>
    </r>
    <r>
      <rPr>
        <sz val="11"/>
        <color theme="1"/>
        <rFont val="Arial"/>
        <family val="2"/>
      </rPr>
      <t>Intel is not requesting a revised PSEL for SO2, individual HAP or total HAP.</t>
    </r>
  </si>
  <si>
    <r>
      <rPr>
        <vertAlign val="superscript"/>
        <sz val="11"/>
        <color theme="1"/>
        <rFont val="Arial"/>
        <family val="2"/>
      </rPr>
      <t>e</t>
    </r>
    <r>
      <rPr>
        <sz val="11"/>
        <color theme="1"/>
        <rFont val="Arial"/>
        <family val="2"/>
      </rPr>
      <t>Reciprocating Internal Combustion Engines</t>
    </r>
  </si>
  <si>
    <r>
      <rPr>
        <i/>
        <vertAlign val="superscript"/>
        <sz val="10"/>
        <color theme="1"/>
        <rFont val="Arial"/>
        <family val="2"/>
      </rPr>
      <t xml:space="preserve">1 </t>
    </r>
    <r>
      <rPr>
        <i/>
        <sz val="10"/>
        <color theme="1"/>
        <rFont val="Arial"/>
        <family val="2"/>
      </rPr>
      <t>Emission factors from 40 CFR 98 Subpart C Table C-1 &amp; C-2</t>
    </r>
  </si>
  <si>
    <r>
      <rPr>
        <i/>
        <vertAlign val="superscript"/>
        <sz val="10"/>
        <color theme="1"/>
        <rFont val="Arial"/>
        <family val="2"/>
      </rPr>
      <t xml:space="preserve">2 </t>
    </r>
    <r>
      <rPr>
        <i/>
        <sz val="10"/>
        <color theme="1"/>
        <rFont val="Arial"/>
        <family val="2"/>
      </rPr>
      <t xml:space="preserve">EPA Global Warming Potentials 40 CFR 98 Subpart A Table A-1 </t>
    </r>
  </si>
  <si>
    <r>
      <rPr>
        <i/>
        <vertAlign val="superscript"/>
        <sz val="10"/>
        <color theme="1"/>
        <rFont val="Arial"/>
        <family val="2"/>
      </rPr>
      <t>a</t>
    </r>
    <r>
      <rPr>
        <i/>
        <sz val="10"/>
        <color theme="1"/>
        <rFont val="Arial"/>
        <family val="2"/>
      </rPr>
      <t xml:space="preserve"> HHV from 40 CFR 98 Subpart C Table C-1 </t>
    </r>
  </si>
  <si>
    <t>s1 = % sulfur in fuel oil</t>
  </si>
  <si>
    <t>Modeling Review of Intel Expansion Project -  Appendix B:  Competing Source Inventory</t>
  </si>
  <si>
    <t>Permit</t>
  </si>
  <si>
    <t>X</t>
  </si>
  <si>
    <t>Y</t>
  </si>
  <si>
    <t>D</t>
  </si>
  <si>
    <t>PM25</t>
  </si>
  <si>
    <t>Elev</t>
  </si>
  <si>
    <t>Temp</t>
  </si>
  <si>
    <t>Vel</t>
  </si>
  <si>
    <t>Diam</t>
  </si>
  <si>
    <t>Name</t>
  </si>
  <si>
    <t>ID</t>
  </si>
  <si>
    <t xml:space="preserve"> Number</t>
  </si>
  <si>
    <t>Model ID</t>
  </si>
  <si>
    <t>km</t>
  </si>
  <si>
    <t>m/s</t>
  </si>
  <si>
    <t>"Jireh Semiconductor Incorporated"</t>
  </si>
  <si>
    <t>34-2813</t>
  </si>
  <si>
    <t>CS01x01</t>
  </si>
  <si>
    <t>"Flexential Colorado Corp"</t>
  </si>
  <si>
    <t>34-0241</t>
  </si>
  <si>
    <t>CS02x01</t>
  </si>
  <si>
    <t>"STACK Infrastructure, Inc."</t>
  </si>
  <si>
    <t>34-0183</t>
  </si>
  <si>
    <t>CS03x01</t>
  </si>
  <si>
    <t>"Tokyo Ohka Kogyo America, Inc."</t>
  </si>
  <si>
    <t>34-2790</t>
  </si>
  <si>
    <t>CS04x01</t>
  </si>
  <si>
    <t>"QTS Investment Properties Hillsboro, LLC"</t>
  </si>
  <si>
    <t>34-0222</t>
  </si>
  <si>
    <t>CS05x01</t>
  </si>
  <si>
    <t>"Qorvo US, Inc."</t>
  </si>
  <si>
    <t>34-0055</t>
  </si>
  <si>
    <t>CS06x01</t>
  </si>
  <si>
    <t>"Genentech, Inc."</t>
  </si>
  <si>
    <t>34-9507</t>
  </si>
  <si>
    <t>CS07x01</t>
  </si>
  <si>
    <t>"Beaver Ventures LLC"</t>
  </si>
  <si>
    <t>34-0186</t>
  </si>
  <si>
    <t>CS08x01</t>
  </si>
  <si>
    <t>"NTT Global Data Centers HI, LLC"</t>
  </si>
  <si>
    <t>34-0235</t>
  </si>
  <si>
    <t>CS09x01</t>
  </si>
  <si>
    <t>"Portland Community College"</t>
  </si>
  <si>
    <t>34-2639</t>
  </si>
  <si>
    <t>CS10x01</t>
  </si>
  <si>
    <t>"Clean Water Services"</t>
  </si>
  <si>
    <t>34-2753</t>
  </si>
  <si>
    <t>CS11x01</t>
  </si>
  <si>
    <t>"Hillsboro Landfill Inc."</t>
  </si>
  <si>
    <t>34-0004</t>
  </si>
  <si>
    <t>CS12x01</t>
  </si>
  <si>
    <t>CS12x02</t>
  </si>
  <si>
    <t>"Analog Devices, Inc."</t>
  </si>
  <si>
    <t>34-2804</t>
  </si>
  <si>
    <t>CS13x01</t>
  </si>
  <si>
    <t>"Tektronix, Inc."</t>
  </si>
  <si>
    <t>34-2638</t>
  </si>
  <si>
    <t>CS14x01</t>
  </si>
  <si>
    <t>"Bimbo Bakeries USA, Inc."</t>
  </si>
  <si>
    <t>34-2783</t>
  </si>
  <si>
    <t>CS15x01</t>
  </si>
  <si>
    <t>"DMH, Inc."</t>
  </si>
  <si>
    <t>34-2756</t>
  </si>
  <si>
    <t>CS16x01</t>
  </si>
  <si>
    <t>"International Paper Company"</t>
  </si>
  <si>
    <t>34-0009</t>
  </si>
  <si>
    <t>CS17x01</t>
  </si>
  <si>
    <t>"TTM Technologies North America, LLC"</t>
  </si>
  <si>
    <t>34-2678</t>
  </si>
  <si>
    <t>CS18x01</t>
  </si>
  <si>
    <t>"Regenyx LLC"</t>
  </si>
  <si>
    <t>34-9514</t>
  </si>
  <si>
    <t>CS19x01</t>
  </si>
  <si>
    <t>"Fought &amp; Company, Inc."</t>
  </si>
  <si>
    <t>34-0007</t>
  </si>
  <si>
    <t>CS20x01</t>
  </si>
  <si>
    <t>"Lam Research Corporation"</t>
  </si>
  <si>
    <t>34-0063</t>
  </si>
  <si>
    <t>CS21x01</t>
  </si>
  <si>
    <t>34-2623</t>
  </si>
  <si>
    <t>CS22x01</t>
  </si>
  <si>
    <t>"Stimson Lumber Company"</t>
  </si>
  <si>
    <t>34-2066</t>
  </si>
  <si>
    <t>CS23x01</t>
  </si>
  <si>
    <t>"City of Newberg"</t>
  </si>
  <si>
    <t>36-9504</t>
  </si>
  <si>
    <t>CS24x01</t>
  </si>
  <si>
    <t>CS24x02</t>
  </si>
  <si>
    <t>"Cascade Steel Rolling Mills, Inc."</t>
  </si>
  <si>
    <t>36-5034</t>
  </si>
  <si>
    <t>CS25x01</t>
  </si>
  <si>
    <t>CS25x02</t>
  </si>
  <si>
    <t>CS25x03</t>
  </si>
  <si>
    <t>CS25x04</t>
  </si>
  <si>
    <t>CS25x05</t>
  </si>
  <si>
    <t>"Riverbend Landfill Co."</t>
  </si>
  <si>
    <t>36-0011</t>
  </si>
  <si>
    <t>CS26x01</t>
  </si>
  <si>
    <t>CS26x02</t>
  </si>
  <si>
    <t>Contents</t>
  </si>
  <si>
    <t>OR PTE Summary</t>
  </si>
  <si>
    <t>OR Assumptions</t>
  </si>
  <si>
    <t>Process GHG</t>
  </si>
  <si>
    <t>Boiler HAPs</t>
  </si>
  <si>
    <t>Heater HAPs</t>
  </si>
  <si>
    <t>RICE</t>
  </si>
  <si>
    <t>RICE HAPs</t>
  </si>
  <si>
    <t>RCTO HAPs - Fluorides</t>
  </si>
  <si>
    <t>EXAM Scrubbers HAP - Fluorides</t>
  </si>
  <si>
    <t>EXSC Scrubbers HAP - Fluorides</t>
  </si>
  <si>
    <t>TMXW HAPs</t>
  </si>
  <si>
    <t>Cooling Towers HAP</t>
  </si>
  <si>
    <t>Tanks</t>
  </si>
  <si>
    <t>Arsenic SP Exhaust</t>
  </si>
  <si>
    <t>Ronler-Paved Roads</t>
  </si>
  <si>
    <t>Aloha-Paved Roads</t>
  </si>
  <si>
    <t>Stack Information submitted with application</t>
  </si>
  <si>
    <t>App.A Modeled Stack Param. Pg1</t>
  </si>
  <si>
    <t>App.A Modeled Stack Param. Pg2</t>
  </si>
  <si>
    <t>Stack Information</t>
  </si>
  <si>
    <t>Emissions Summary</t>
  </si>
  <si>
    <t>Assumptions used in calculations</t>
  </si>
  <si>
    <t>Process Greenhouse Gas emissions</t>
  </si>
  <si>
    <t>Boiler emissions - criteria pollutants</t>
  </si>
  <si>
    <t>Boiler emissions - HAPs</t>
  </si>
  <si>
    <t>Heater emissions - criteria pollutants</t>
  </si>
  <si>
    <t>Heater emissions - HAPs</t>
  </si>
  <si>
    <t>Emergency Generator and Fire Pump Engines - criteria pollutants</t>
  </si>
  <si>
    <t>Emergency Generator and Fire Pump Engines - HAPs</t>
  </si>
  <si>
    <t>RCTO emissions - criteria pollutants</t>
  </si>
  <si>
    <t>RCTO emissions - HAPs</t>
  </si>
  <si>
    <t>EXAM Scrubber emissions - criteria pollutants</t>
  </si>
  <si>
    <t>EXAM Scrubber emissions - HAPs and Fluorides</t>
  </si>
  <si>
    <t>EXSC Scrubber emissions - criteria pollutants</t>
  </si>
  <si>
    <t>PSSS Scrubber emissions - criteria pollutants</t>
  </si>
  <si>
    <t>TMXW emissions - criteria pollutants</t>
  </si>
  <si>
    <t>TMWX emissions - HAPs and Fluorides</t>
  </si>
  <si>
    <t>EXSC Scrubber emissions - HAPs and Fluorides</t>
  </si>
  <si>
    <t>Lime Silo emissions - criteria pollutants</t>
  </si>
  <si>
    <t>Cooling Tower emissions - criteria pollutants</t>
  </si>
  <si>
    <t>Cooling Tower emissions - HAPs</t>
  </si>
  <si>
    <t>Storage Tanks emissions</t>
  </si>
  <si>
    <t>Arsenic Specialty Exhaust emissions</t>
  </si>
  <si>
    <t>Worksheet Name</t>
  </si>
  <si>
    <t>Modeling Report Appendix A, Stack Parameters except EGENs</t>
  </si>
  <si>
    <t>Modeling Report Appendix A, Stack Parameters for EGENs</t>
  </si>
  <si>
    <t>Modeling Report Appendix B, Competing Source Inventory</t>
  </si>
  <si>
    <t>Paved Road emissions at Ronler Acres site</t>
  </si>
  <si>
    <t>Paved Road emissions at Aloha site</t>
  </si>
  <si>
    <t>EMISSIONS DETAIL SHEETS</t>
  </si>
  <si>
    <t>MODELING REPORT APPENDICES</t>
  </si>
  <si>
    <t>Total Minus Cooling Towers and Paved Roads</t>
  </si>
  <si>
    <t>Boilers subject to NSPS Subpart Dc - Equipment Identification</t>
  </si>
  <si>
    <t>EGENs subject to Subpart IIII - Equipment Identification</t>
  </si>
  <si>
    <t>Operating Flow  Rate
(gpm)</t>
  </si>
  <si>
    <t>Existing Boilers NSPS Dc</t>
  </si>
  <si>
    <t>List of Boilers subject to NSPS Dc</t>
  </si>
  <si>
    <t>RICE Subpart IIII</t>
  </si>
  <si>
    <t>List of RICE subject to Subpart IIII</t>
  </si>
  <si>
    <t>App.B Competing Source Inventory</t>
  </si>
  <si>
    <t>Intel Corporation, Source Id. #: 34-2681, Permit Application #: 034907 received on: 7/07/2023</t>
  </si>
  <si>
    <t>*Emissions Detail Sheets and Modeling Report Appendices for: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</si>
</sst>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_(* \(#,##0.00\);_(* &quot;-&quot;??_);_(@_)"/>
    <numFmt numFmtId="164" formatCode="0.0000"/>
    <numFmt numFmtId="165" formatCode="0.0"/>
    <numFmt numFmtId="166" formatCode="0.000"/>
    <numFmt numFmtId="167" formatCode="0.0%"/>
    <numFmt numFmtId="168" formatCode="0.00000"/>
    <numFmt numFmtId="169" formatCode="#,##0.0"/>
    <numFmt numFmtId="170" formatCode="_([$$-409]* #,##0.00_);_([$$-409]* \(#,##0.00\);_([$$-409]* &quot;-&quot;??_);_(@_)"/>
    <numFmt numFmtId="171" formatCode="0E+00"/>
    <numFmt numFmtId="172" formatCode="[$-409]mmm\-yy;@"/>
    <numFmt numFmtId="173" formatCode="0.0000000000000"/>
    <numFmt numFmtId="174" formatCode="_(* #,##0_);_(* \(#,##0\);_(* &quot;-&quot;??_);_(@_)"/>
    <numFmt numFmtId="175" formatCode="0.0000%"/>
    <numFmt numFmtId="176" formatCode="yyyy"/>
    <numFmt numFmtId="177" formatCode="0.00000000000"/>
    <numFmt numFmtId="178" formatCode="0.000%"/>
    <numFmt numFmtId="179" formatCode="0.00000000"/>
    <numFmt numFmtId="180" formatCode="0.0000E+00"/>
    <numFmt numFmtId="181" formatCode="0.000E+00"/>
  </numFmts>
  <fonts count="75">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1"/>
      <color rgb="FFFF0000"/>
      <name val="Calibri"/>
      <family val="2"/>
      <scheme val="minor"/>
    </font>
    <font>
      <sz val="11"/>
      <color rgb="FF000000"/>
      <name val="Calibri"/>
      <family val="2"/>
      <scheme val="minor"/>
    </font>
    <font>
      <sz val="10"/>
      <name val="Arial"/>
      <family val="2"/>
    </font>
    <font>
      <sz val="12"/>
      <name val="Arial MT"/>
    </font>
    <font>
      <b/>
      <sz val="10"/>
      <name val="Arial"/>
      <family val="2"/>
    </font>
    <font>
      <sz val="11"/>
      <name val="Calibri"/>
      <family val="2"/>
      <scheme val="minor"/>
    </font>
    <font>
      <sz val="10"/>
      <name val="Arial"/>
      <family val="2"/>
    </font>
    <font>
      <b/>
      <vertAlign val="subscript"/>
      <sz val="10"/>
      <name val="Arial"/>
      <family val="2"/>
    </font>
    <font>
      <b/>
      <sz val="9"/>
      <color indexed="81"/>
      <name val="Tahoma"/>
      <family val="2"/>
    </font>
    <font>
      <sz val="9"/>
      <color indexed="81"/>
      <name val="Tahoma"/>
      <family val="2"/>
    </font>
    <font>
      <b/>
      <sz val="11"/>
      <name val="Calibri"/>
      <family val="2"/>
      <scheme val="minor"/>
    </font>
    <font>
      <sz val="12"/>
      <color theme="1"/>
      <name val="Arial"/>
      <family val="2"/>
    </font>
    <font>
      <sz val="11"/>
      <color indexed="8"/>
      <name val="Calibri"/>
      <family val="2"/>
      <scheme val="minor"/>
    </font>
    <font>
      <b/>
      <sz val="28"/>
      <color rgb="FFFF0000"/>
      <name val="Calibri"/>
      <family val="2"/>
      <scheme val="minor"/>
    </font>
    <font>
      <sz val="10"/>
      <name val="Arial"/>
      <family val="2"/>
      <charset val="1"/>
    </font>
    <font>
      <sz val="11"/>
      <color theme="0"/>
      <name val="Calibri"/>
      <family val="2"/>
      <scheme val="minor"/>
    </font>
    <font>
      <sz val="10"/>
      <color theme="1"/>
      <name val="Arial"/>
      <family val="2"/>
    </font>
    <font>
      <sz val="11"/>
      <color rgb="FF000000"/>
      <name val="Arial"/>
      <family val="2"/>
    </font>
    <font>
      <sz val="11"/>
      <name val="Arial"/>
      <family val="2"/>
    </font>
    <font>
      <b/>
      <sz val="11"/>
      <color rgb="FF000000"/>
      <name val="Arial"/>
      <family val="2"/>
    </font>
    <font>
      <b/>
      <vertAlign val="subscript"/>
      <sz val="11"/>
      <color rgb="FF000000"/>
      <name val="Arial"/>
      <family val="2"/>
    </font>
    <font>
      <vertAlign val="subscript"/>
      <sz val="11"/>
      <color rgb="FF000000"/>
      <name val="Arial"/>
      <family val="2"/>
    </font>
    <font>
      <sz val="11"/>
      <color theme="1"/>
      <name val="Arial"/>
      <family val="2"/>
    </font>
    <font>
      <b/>
      <sz val="14"/>
      <color theme="1"/>
      <name val="Arial"/>
      <family val="2"/>
    </font>
    <font>
      <sz val="11"/>
      <color indexed="8"/>
      <name val="Arial"/>
      <family val="2"/>
    </font>
    <font>
      <b/>
      <sz val="11"/>
      <color theme="1"/>
      <name val="Arial"/>
      <family val="2"/>
    </font>
    <font>
      <sz val="11"/>
      <color rgb="FFFF0000"/>
      <name val="Arial"/>
      <family val="2"/>
    </font>
    <font>
      <b/>
      <sz val="11"/>
      <name val="Arial"/>
      <family val="2"/>
    </font>
    <font>
      <b/>
      <sz val="28"/>
      <color rgb="FFFF0000"/>
      <name val="Arial"/>
      <family val="2"/>
    </font>
    <font>
      <vertAlign val="superscript"/>
      <sz val="11"/>
      <color rgb="FF000000"/>
      <name val="Arial"/>
      <family val="2"/>
    </font>
    <font>
      <b/>
      <sz val="12"/>
      <color theme="1"/>
      <name val="Arial"/>
      <family val="2"/>
    </font>
    <font>
      <sz val="11"/>
      <color rgb="FF7030A0"/>
      <name val="Arial"/>
      <family val="2"/>
    </font>
    <font>
      <sz val="11"/>
      <color theme="0" tint="-4.9989318521683403E-2"/>
      <name val="Arial"/>
      <family val="2"/>
    </font>
    <font>
      <i/>
      <sz val="11"/>
      <color theme="1"/>
      <name val="Arial"/>
      <family val="2"/>
    </font>
    <font>
      <sz val="11"/>
      <color theme="0" tint="-0.249977111117893"/>
      <name val="Arial"/>
      <family val="2"/>
    </font>
    <font>
      <b/>
      <sz val="10"/>
      <color theme="1"/>
      <name val="Arial"/>
      <family val="2"/>
    </font>
    <font>
      <b/>
      <sz val="11"/>
      <color rgb="FFFF0000"/>
      <name val="Arial"/>
      <family val="2"/>
    </font>
    <font>
      <b/>
      <sz val="18"/>
      <color rgb="FFFF0000"/>
      <name val="Arial"/>
      <family val="2"/>
    </font>
    <font>
      <b/>
      <sz val="22"/>
      <color rgb="FF000000"/>
      <name val="Arial"/>
      <family val="2"/>
    </font>
    <font>
      <b/>
      <sz val="14"/>
      <name val="Arial"/>
      <family val="2"/>
    </font>
    <font>
      <b/>
      <sz val="12"/>
      <name val="Arial"/>
      <family val="2"/>
    </font>
    <font>
      <sz val="11"/>
      <color theme="0"/>
      <name val="Arial"/>
      <family val="2"/>
    </font>
    <font>
      <i/>
      <sz val="11"/>
      <name val="Arial"/>
      <family val="2"/>
    </font>
    <font>
      <sz val="12"/>
      <name val="Arial"/>
      <family val="2"/>
    </font>
    <font>
      <b/>
      <vertAlign val="subscript"/>
      <sz val="11"/>
      <color theme="1"/>
      <name val="Arial"/>
      <family val="2"/>
    </font>
    <font>
      <b/>
      <vertAlign val="subscript"/>
      <sz val="11"/>
      <name val="Arial"/>
      <family val="2"/>
    </font>
    <font>
      <vertAlign val="superscript"/>
      <sz val="11"/>
      <color theme="1"/>
      <name val="Arial"/>
      <family val="2"/>
    </font>
    <font>
      <vertAlign val="subscript"/>
      <sz val="11"/>
      <name val="Arial"/>
      <family val="2"/>
    </font>
    <font>
      <sz val="14"/>
      <name val="Arial"/>
      <family val="2"/>
    </font>
    <font>
      <vertAlign val="subscript"/>
      <sz val="11"/>
      <color theme="1"/>
      <name val="Arial"/>
      <family val="2"/>
    </font>
    <font>
      <b/>
      <sz val="10"/>
      <color rgb="FF000000"/>
      <name val="Arial"/>
      <family val="2"/>
    </font>
    <font>
      <b/>
      <sz val="11"/>
      <color indexed="8"/>
      <name val="Arial"/>
      <family val="2"/>
    </font>
    <font>
      <b/>
      <sz val="9"/>
      <color rgb="FF000000"/>
      <name val="Arial"/>
      <family val="2"/>
    </font>
    <font>
      <b/>
      <sz val="22"/>
      <name val="Arial"/>
      <family val="2"/>
    </font>
    <font>
      <u/>
      <sz val="11"/>
      <color rgb="FFFF0000"/>
      <name val="Arial"/>
      <family val="2"/>
    </font>
    <font>
      <sz val="10"/>
      <color indexed="8"/>
      <name val="Arial"/>
      <family val="2"/>
    </font>
    <font>
      <i/>
      <sz val="11"/>
      <color rgb="FFFF0000"/>
      <name val="Arial"/>
      <family val="2"/>
    </font>
    <font>
      <vertAlign val="superscript"/>
      <sz val="10"/>
      <color theme="1"/>
      <name val="Arial"/>
      <family val="2"/>
    </font>
    <font>
      <i/>
      <sz val="10"/>
      <color theme="1"/>
      <name val="Arial"/>
      <family val="2"/>
    </font>
    <font>
      <i/>
      <vertAlign val="superscript"/>
      <sz val="10"/>
      <color theme="1"/>
      <name val="Arial"/>
      <family val="2"/>
    </font>
    <font>
      <i/>
      <sz val="9"/>
      <color theme="1"/>
      <name val="Arial"/>
      <family val="2"/>
    </font>
    <font>
      <vertAlign val="superscript"/>
      <sz val="11"/>
      <name val="Arial"/>
      <family val="2"/>
    </font>
    <font>
      <b/>
      <u/>
      <sz val="14"/>
      <color theme="1"/>
      <name val="Arial"/>
      <family val="2"/>
    </font>
    <font>
      <b/>
      <u/>
      <sz val="20"/>
      <name val="Arial"/>
      <family val="2"/>
    </font>
    <font>
      <sz val="10"/>
      <color theme="1"/>
      <name val="Calibri"/>
      <family val="2"/>
      <scheme val="minor"/>
    </font>
    <font>
      <i/>
      <sz val="10"/>
      <color rgb="FFC00000"/>
      <name val="Arial"/>
      <family val="2"/>
    </font>
    <font>
      <sz val="24"/>
      <color theme="1"/>
      <name val="Arial"/>
      <family val="2"/>
    </font>
    <font>
      <b/>
      <sz val="16"/>
      <color theme="1"/>
      <name val="Arial"/>
      <family val="2"/>
    </font>
    <font>
      <sz val="16"/>
      <color theme="1"/>
      <name val="Arial"/>
      <family val="2"/>
    </font>
    <font>
      <b/>
      <sz val="18"/>
      <name val="Arial"/>
      <family val="2"/>
    </font>
    <font>
      <sz val="18"/>
      <color theme="1"/>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0"/>
        <bgColor rgb="FF000000"/>
      </patternFill>
    </fill>
    <fill>
      <patternFill patternType="solid">
        <fgColor rgb="FFC6E0B4"/>
        <bgColor rgb="FF000000"/>
      </patternFill>
    </fill>
    <fill>
      <patternFill patternType="solid">
        <fgColor theme="0" tint="-0.149998474074526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46">
    <border>
      <left/>
      <right/>
      <top/>
      <bottom/>
      <diagonal/>
    </border>
    <border>
      <left style="medium">
        <color auto="1"/>
      </left>
      <right/>
      <top/>
      <bottom/>
      <diagonal/>
    </border>
    <border>
      <left/>
      <right/>
      <top/>
      <bottom style="thin">
        <color auto="1"/>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bottom/>
      <diagonal/>
    </border>
    <border>
      <left style="thin">
        <color rgb="FF000000"/>
      </left>
      <right/>
      <top style="thin">
        <color indexed="64"/>
      </top>
      <bottom style="thin">
        <color rgb="FF000000"/>
      </bottom>
      <diagonal/>
    </border>
    <border>
      <left style="thin">
        <color indexed="64"/>
      </left>
      <right style="thin">
        <color indexed="64"/>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rgb="FF000000"/>
      </top>
      <bottom style="thin">
        <color indexed="64"/>
      </bottom>
      <diagonal/>
    </border>
    <border>
      <left style="medium">
        <color auto="1"/>
      </left>
      <right style="thin">
        <color auto="1"/>
      </right>
      <top/>
      <bottom/>
      <diagonal/>
    </border>
    <border>
      <left style="thin">
        <color auto="1"/>
      </left>
      <right style="medium">
        <color auto="1"/>
      </right>
      <top/>
      <bottom/>
      <diagonal/>
    </border>
    <border>
      <left style="medium">
        <color auto="1"/>
      </left>
      <right/>
      <top/>
      <bottom style="thin">
        <color auto="1"/>
      </bottom>
      <diagonal/>
    </border>
    <border>
      <left style="medium">
        <color auto="1"/>
      </left>
      <right/>
      <top style="thin">
        <color indexed="64"/>
      </top>
      <bottom/>
      <diagonal/>
    </border>
    <border>
      <left/>
      <right style="medium">
        <color auto="1"/>
      </right>
      <top/>
      <bottom style="thin">
        <color indexed="64"/>
      </bottom>
      <diagonal/>
    </border>
  </borders>
  <cellStyleXfs count="8">
    <xf numFmtId="0" fontId="0" fillId="0" borderId="0"/>
    <xf numFmtId="9" fontId="1" fillId="0" borderId="0" applyFont="0" applyFill="0" applyBorder="0" applyAlignment="0" applyProtection="0"/>
    <xf numFmtId="0" fontId="7" fillId="0" borderId="0"/>
    <xf numFmtId="0" fontId="6" fillId="0" borderId="0"/>
    <xf numFmtId="0" fontId="1" fillId="0" borderId="0"/>
    <xf numFmtId="0" fontId="10" fillId="0" borderId="0"/>
    <xf numFmtId="0" fontId="18" fillId="0" borderId="0"/>
    <xf numFmtId="43" fontId="1" fillId="0" borderId="0" applyFont="0" applyFill="0" applyBorder="0" applyAlignment="0" applyProtection="0"/>
  </cellStyleXfs>
  <cellXfs count="1646">
    <xf numFmtId="0" fontId="0" fillId="0" borderId="0" xfId="0"/>
    <xf numFmtId="0" fontId="0" fillId="0" borderId="0" xfId="0" applyAlignment="1">
      <alignment horizontal="center"/>
    </xf>
    <xf numFmtId="164" fontId="0" fillId="0" borderId="0" xfId="0" applyNumberFormat="1"/>
    <xf numFmtId="2" fontId="0" fillId="0" borderId="0" xfId="0" applyNumberFormat="1"/>
    <xf numFmtId="165" fontId="0" fillId="0" borderId="0" xfId="0" applyNumberFormat="1" applyAlignment="1">
      <alignment horizontal="center"/>
    </xf>
    <xf numFmtId="0" fontId="0" fillId="0" borderId="0" xfId="0" applyAlignment="1">
      <alignment horizontal="center" vertical="center"/>
    </xf>
    <xf numFmtId="0" fontId="10" fillId="0" borderId="0" xfId="5"/>
    <xf numFmtId="0" fontId="8" fillId="0" borderId="0" xfId="5" applyFont="1" applyAlignment="1">
      <alignment vertical="center" wrapText="1"/>
    </xf>
    <xf numFmtId="0" fontId="8" fillId="0" borderId="0" xfId="5" applyFont="1" applyAlignment="1">
      <alignment horizontal="center" vertical="center" wrapText="1"/>
    </xf>
    <xf numFmtId="0" fontId="4" fillId="0" borderId="0" xfId="0" applyFont="1"/>
    <xf numFmtId="0" fontId="0" fillId="4" borderId="0" xfId="0" applyFill="1"/>
    <xf numFmtId="0" fontId="9" fillId="0" borderId="0" xfId="0" applyFont="1"/>
    <xf numFmtId="0" fontId="17" fillId="4" borderId="0" xfId="0" applyFont="1" applyFill="1"/>
    <xf numFmtId="0" fontId="8" fillId="5" borderId="20" xfId="5" applyFont="1" applyFill="1" applyBorder="1" applyAlignment="1">
      <alignment horizontal="center" vertical="center" wrapText="1"/>
    </xf>
    <xf numFmtId="0" fontId="8" fillId="5" borderId="23" xfId="5" applyFont="1" applyFill="1" applyBorder="1" applyAlignment="1">
      <alignment horizontal="center" vertical="center" wrapText="1"/>
    </xf>
    <xf numFmtId="0" fontId="8" fillId="6" borderId="20" xfId="5" applyFont="1" applyFill="1" applyBorder="1" applyAlignment="1">
      <alignment horizontal="center"/>
    </xf>
    <xf numFmtId="0" fontId="8" fillId="6" borderId="23" xfId="5" applyFont="1" applyFill="1" applyBorder="1" applyAlignment="1">
      <alignment horizontal="center"/>
    </xf>
    <xf numFmtId="2" fontId="8" fillId="6" borderId="20" xfId="5" applyNumberFormat="1" applyFont="1" applyFill="1" applyBorder="1" applyAlignment="1">
      <alignment horizontal="center"/>
    </xf>
    <xf numFmtId="0" fontId="8" fillId="6" borderId="25" xfId="5" applyFont="1" applyFill="1" applyBorder="1" applyAlignment="1">
      <alignment horizontal="center"/>
    </xf>
    <xf numFmtId="0" fontId="8" fillId="6" borderId="21" xfId="5" applyFont="1" applyFill="1" applyBorder="1" applyAlignment="1">
      <alignment horizontal="center"/>
    </xf>
    <xf numFmtId="165" fontId="10" fillId="2" borderId="20" xfId="5" applyNumberFormat="1" applyFill="1" applyBorder="1" applyAlignment="1">
      <alignment horizontal="center"/>
    </xf>
    <xf numFmtId="2" fontId="10" fillId="2" borderId="20" xfId="5" applyNumberFormat="1" applyFill="1" applyBorder="1" applyAlignment="1">
      <alignment horizontal="center"/>
    </xf>
    <xf numFmtId="166" fontId="10" fillId="2" borderId="20" xfId="5" applyNumberFormat="1" applyFill="1" applyBorder="1" applyAlignment="1">
      <alignment horizontal="center"/>
    </xf>
    <xf numFmtId="11" fontId="0" fillId="4" borderId="0" xfId="0" applyNumberFormat="1" applyFill="1"/>
    <xf numFmtId="9" fontId="0" fillId="4" borderId="0" xfId="1" applyFont="1" applyFill="1" applyBorder="1"/>
    <xf numFmtId="0" fontId="0" fillId="4" borderId="0" xfId="0" applyFill="1" applyAlignment="1">
      <alignment horizontal="center"/>
    </xf>
    <xf numFmtId="0" fontId="4" fillId="4" borderId="0" xfId="0" applyFont="1" applyFill="1"/>
    <xf numFmtId="0" fontId="9" fillId="4" borderId="0" xfId="0" applyFont="1" applyFill="1"/>
    <xf numFmtId="0" fontId="0" fillId="4" borderId="0" xfId="0" applyFill="1" applyAlignment="1">
      <alignment horizontal="center" vertical="center"/>
    </xf>
    <xf numFmtId="0" fontId="9" fillId="4" borderId="0" xfId="0" applyFont="1" applyFill="1" applyAlignment="1">
      <alignment horizontal="center"/>
    </xf>
    <xf numFmtId="0" fontId="4" fillId="4" borderId="0" xfId="0" applyFont="1" applyFill="1" applyAlignment="1">
      <alignment horizontal="left"/>
    </xf>
    <xf numFmtId="165" fontId="0" fillId="4" borderId="0" xfId="0" applyNumberFormat="1" applyFill="1" applyAlignment="1">
      <alignment horizontal="center"/>
    </xf>
    <xf numFmtId="0" fontId="0" fillId="4" borderId="0" xfId="0" applyFill="1" applyAlignment="1">
      <alignment horizontal="left"/>
    </xf>
    <xf numFmtId="0" fontId="15" fillId="4" borderId="0" xfId="0" applyFont="1" applyFill="1" applyAlignment="1">
      <alignment horizontal="center" vertical="center"/>
    </xf>
    <xf numFmtId="14" fontId="15" fillId="4" borderId="0" xfId="0" applyNumberFormat="1" applyFont="1" applyFill="1" applyAlignment="1">
      <alignment horizontal="center" vertical="center"/>
    </xf>
    <xf numFmtId="2" fontId="0" fillId="4" borderId="0" xfId="0" applyNumberFormat="1" applyFill="1"/>
    <xf numFmtId="0" fontId="9" fillId="4" borderId="7" xfId="0" applyFont="1" applyFill="1" applyBorder="1" applyAlignment="1">
      <alignment horizontal="center" vertical="center"/>
    </xf>
    <xf numFmtId="0" fontId="9" fillId="4" borderId="0" xfId="0" applyFont="1" applyFill="1" applyAlignment="1">
      <alignment horizontal="center" vertical="center"/>
    </xf>
    <xf numFmtId="0" fontId="9" fillId="4" borderId="14"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10" xfId="0" applyFont="1" applyFill="1" applyBorder="1" applyAlignment="1">
      <alignment horizontal="center" vertical="center"/>
    </xf>
    <xf numFmtId="165" fontId="0" fillId="4" borderId="0" xfId="0" applyNumberFormat="1" applyFill="1"/>
    <xf numFmtId="9" fontId="9" fillId="4" borderId="8" xfId="1" applyFont="1" applyFill="1" applyBorder="1" applyAlignment="1">
      <alignment horizontal="center" vertical="center"/>
    </xf>
    <xf numFmtId="0" fontId="9" fillId="4" borderId="8" xfId="0" applyFont="1" applyFill="1" applyBorder="1" applyAlignment="1">
      <alignment horizontal="center" vertical="center"/>
    </xf>
    <xf numFmtId="164" fontId="0" fillId="4" borderId="0" xfId="0" applyNumberFormat="1" applyFill="1"/>
    <xf numFmtId="164" fontId="2" fillId="4" borderId="0" xfId="0" applyNumberFormat="1" applyFont="1" applyFill="1" applyAlignment="1">
      <alignment horizontal="center"/>
    </xf>
    <xf numFmtId="164" fontId="2" fillId="4" borderId="0" xfId="0" applyNumberFormat="1" applyFont="1" applyFill="1"/>
    <xf numFmtId="164" fontId="0" fillId="4" borderId="0" xfId="1" applyNumberFormat="1" applyFont="1" applyFill="1" applyBorder="1"/>
    <xf numFmtId="0" fontId="4" fillId="4" borderId="0" xfId="0" applyFont="1" applyFill="1" applyAlignment="1">
      <alignment vertical="top" wrapText="1"/>
    </xf>
    <xf numFmtId="0" fontId="19" fillId="4" borderId="0" xfId="0" applyFont="1" applyFill="1" applyAlignment="1">
      <alignment horizontal="center"/>
    </xf>
    <xf numFmtId="0" fontId="19" fillId="4" borderId="0" xfId="0" applyFont="1" applyFill="1"/>
    <xf numFmtId="177" fontId="0" fillId="4" borderId="0" xfId="0" applyNumberFormat="1" applyFill="1"/>
    <xf numFmtId="0" fontId="6" fillId="4" borderId="0" xfId="0" applyFont="1" applyFill="1"/>
    <xf numFmtId="0" fontId="6" fillId="4" borderId="0" xfId="0" applyFont="1" applyFill="1" applyAlignment="1">
      <alignment horizontal="left"/>
    </xf>
    <xf numFmtId="0" fontId="16" fillId="0" borderId="0" xfId="0" applyFont="1" applyAlignment="1">
      <alignment horizontal="center"/>
    </xf>
    <xf numFmtId="0" fontId="16" fillId="4" borderId="7" xfId="0" applyFont="1" applyFill="1" applyBorder="1" applyAlignment="1">
      <alignment horizontal="center" vertical="center"/>
    </xf>
    <xf numFmtId="0" fontId="16" fillId="0" borderId="0" xfId="0" applyFont="1" applyAlignment="1">
      <alignment horizontal="center" vertical="center"/>
    </xf>
    <xf numFmtId="0" fontId="9" fillId="7" borderId="0" xfId="0" applyFont="1" applyFill="1" applyAlignment="1">
      <alignment horizontal="center"/>
    </xf>
    <xf numFmtId="9" fontId="9" fillId="7" borderId="0" xfId="1" applyFont="1" applyFill="1" applyBorder="1" applyAlignment="1">
      <alignment horizontal="center"/>
    </xf>
    <xf numFmtId="0" fontId="9" fillId="7" borderId="0" xfId="0" applyFont="1" applyFill="1" applyAlignment="1">
      <alignment horizontal="center" vertical="center"/>
    </xf>
    <xf numFmtId="9" fontId="9" fillId="7" borderId="0" xfId="1" applyFont="1" applyFill="1" applyBorder="1" applyAlignment="1">
      <alignment horizontal="center" vertical="center"/>
    </xf>
    <xf numFmtId="9" fontId="9" fillId="7" borderId="8" xfId="1" applyFont="1" applyFill="1" applyBorder="1" applyAlignment="1">
      <alignment horizontal="center"/>
    </xf>
    <xf numFmtId="0" fontId="9" fillId="7" borderId="8" xfId="0" applyFont="1" applyFill="1" applyBorder="1" applyAlignment="1">
      <alignment horizontal="center"/>
    </xf>
    <xf numFmtId="0" fontId="9" fillId="7" borderId="8" xfId="0" applyFont="1" applyFill="1" applyBorder="1" applyAlignment="1">
      <alignment horizontal="center" vertical="center"/>
    </xf>
    <xf numFmtId="174" fontId="9" fillId="4" borderId="0" xfId="7" applyNumberFormat="1" applyFont="1" applyFill="1" applyBorder="1" applyAlignment="1">
      <alignment horizontal="center" vertical="center"/>
    </xf>
    <xf numFmtId="174" fontId="9" fillId="4" borderId="2" xfId="7" applyNumberFormat="1" applyFont="1" applyFill="1" applyBorder="1" applyAlignment="1">
      <alignment horizontal="center" vertical="center"/>
    </xf>
    <xf numFmtId="167" fontId="9" fillId="4" borderId="0" xfId="1" applyNumberFormat="1" applyFont="1" applyFill="1" applyBorder="1" applyAlignment="1">
      <alignment horizontal="center" vertical="center"/>
    </xf>
    <xf numFmtId="9" fontId="9" fillId="4" borderId="0" xfId="1" applyFont="1" applyFill="1" applyBorder="1" applyAlignment="1">
      <alignment horizontal="center" vertical="center"/>
    </xf>
    <xf numFmtId="167" fontId="9" fillId="4" borderId="0" xfId="0" applyNumberFormat="1" applyFont="1" applyFill="1" applyAlignment="1">
      <alignment horizontal="center" vertical="center"/>
    </xf>
    <xf numFmtId="0" fontId="22" fillId="8" borderId="0" xfId="0" applyFont="1" applyFill="1" applyAlignment="1">
      <alignment horizontal="center" vertical="center" wrapText="1"/>
    </xf>
    <xf numFmtId="0" fontId="22" fillId="8" borderId="2" xfId="0" applyFont="1" applyFill="1" applyBorder="1" applyAlignment="1">
      <alignment horizontal="center" vertical="center" wrapText="1"/>
    </xf>
    <xf numFmtId="0" fontId="21" fillId="10" borderId="14" xfId="0" applyFont="1" applyFill="1" applyBorder="1" applyAlignment="1">
      <alignment horizontal="center" vertical="center" wrapText="1"/>
    </xf>
    <xf numFmtId="0" fontId="21" fillId="10" borderId="2" xfId="0" applyFont="1" applyFill="1" applyBorder="1" applyAlignment="1">
      <alignment horizontal="center" vertical="center" wrapText="1"/>
    </xf>
    <xf numFmtId="0" fontId="21" fillId="10" borderId="10" xfId="0" applyFont="1" applyFill="1" applyBorder="1" applyAlignment="1">
      <alignment horizontal="center" vertical="center" wrapText="1"/>
    </xf>
    <xf numFmtId="0" fontId="21" fillId="0" borderId="0" xfId="0" applyFont="1"/>
    <xf numFmtId="0" fontId="21" fillId="8" borderId="0" xfId="0" applyFont="1" applyFill="1"/>
    <xf numFmtId="0" fontId="21" fillId="8" borderId="0" xfId="0" applyFont="1" applyFill="1" applyAlignment="1">
      <alignment horizontal="center"/>
    </xf>
    <xf numFmtId="0" fontId="21" fillId="8" borderId="0" xfId="0" applyFont="1" applyFill="1" applyAlignment="1">
      <alignment horizontal="center" vertical="center" wrapText="1"/>
    </xf>
    <xf numFmtId="0" fontId="21" fillId="8" borderId="0" xfId="0" applyFont="1" applyFill="1" applyAlignment="1">
      <alignment horizontal="left"/>
    </xf>
    <xf numFmtId="11" fontId="21" fillId="8" borderId="0" xfId="0" applyNumberFormat="1" applyFont="1" applyFill="1" applyAlignment="1">
      <alignment horizontal="right"/>
    </xf>
    <xf numFmtId="0" fontId="21" fillId="8" borderId="21" xfId="0" applyFont="1" applyFill="1" applyBorder="1"/>
    <xf numFmtId="0" fontId="21" fillId="8" borderId="26" xfId="0" applyFont="1" applyFill="1" applyBorder="1"/>
    <xf numFmtId="0" fontId="21" fillId="8" borderId="24" xfId="0" applyFont="1" applyFill="1" applyBorder="1"/>
    <xf numFmtId="0" fontId="21" fillId="8" borderId="7" xfId="0" applyFont="1" applyFill="1" applyBorder="1"/>
    <xf numFmtId="0" fontId="21" fillId="8" borderId="8" xfId="0" applyFont="1" applyFill="1" applyBorder="1"/>
    <xf numFmtId="0" fontId="21" fillId="8" borderId="14" xfId="0" applyFont="1" applyFill="1" applyBorder="1" applyAlignment="1">
      <alignment vertical="center"/>
    </xf>
    <xf numFmtId="0" fontId="21" fillId="8" borderId="2" xfId="0" applyFont="1" applyFill="1" applyBorder="1" applyAlignment="1">
      <alignment vertical="center"/>
    </xf>
    <xf numFmtId="0" fontId="21" fillId="8" borderId="10" xfId="0" applyFont="1" applyFill="1" applyBorder="1" applyAlignment="1">
      <alignment vertical="center"/>
    </xf>
    <xf numFmtId="0" fontId="26" fillId="4" borderId="0" xfId="0" applyFont="1" applyFill="1"/>
    <xf numFmtId="0" fontId="26" fillId="4" borderId="0" xfId="0" applyFont="1" applyFill="1" applyAlignment="1">
      <alignment horizontal="center"/>
    </xf>
    <xf numFmtId="2" fontId="26" fillId="4" borderId="0" xfId="0" applyNumberFormat="1" applyFont="1" applyFill="1"/>
    <xf numFmtId="0" fontId="26" fillId="0" borderId="0" xfId="0" applyFont="1"/>
    <xf numFmtId="0" fontId="27" fillId="4" borderId="0" xfId="0" applyFont="1" applyFill="1"/>
    <xf numFmtId="0" fontId="21" fillId="4" borderId="0" xfId="0" applyFont="1" applyFill="1"/>
    <xf numFmtId="0" fontId="28" fillId="4" borderId="0" xfId="0" applyFont="1" applyFill="1"/>
    <xf numFmtId="0" fontId="26" fillId="7" borderId="19" xfId="0" applyFont="1" applyFill="1" applyBorder="1"/>
    <xf numFmtId="0" fontId="26" fillId="7" borderId="22" xfId="0" applyFont="1" applyFill="1" applyBorder="1"/>
    <xf numFmtId="0" fontId="29" fillId="4" borderId="0" xfId="0" applyFont="1" applyFill="1"/>
    <xf numFmtId="2" fontId="29" fillId="4" borderId="0" xfId="0" applyNumberFormat="1" applyFont="1" applyFill="1"/>
    <xf numFmtId="3" fontId="26" fillId="4" borderId="0" xfId="0" applyNumberFormat="1" applyFont="1" applyFill="1"/>
    <xf numFmtId="164" fontId="26" fillId="4" borderId="0" xfId="0" applyNumberFormat="1" applyFont="1" applyFill="1"/>
    <xf numFmtId="0" fontId="26" fillId="4" borderId="21" xfId="0" applyFont="1" applyFill="1" applyBorder="1"/>
    <xf numFmtId="0" fontId="26" fillId="4" borderId="26" xfId="0" applyFont="1" applyFill="1" applyBorder="1"/>
    <xf numFmtId="3" fontId="26" fillId="4" borderId="26" xfId="0" applyNumberFormat="1" applyFont="1" applyFill="1" applyBorder="1"/>
    <xf numFmtId="0" fontId="26" fillId="4" borderId="24" xfId="0" applyFont="1" applyFill="1" applyBorder="1"/>
    <xf numFmtId="169" fontId="26" fillId="4" borderId="0" xfId="1" applyNumberFormat="1" applyFont="1" applyFill="1" applyBorder="1"/>
    <xf numFmtId="2" fontId="26" fillId="4" borderId="0" xfId="1" applyNumberFormat="1" applyFont="1" applyFill="1" applyBorder="1"/>
    <xf numFmtId="9" fontId="26" fillId="4" borderId="0" xfId="1" applyFont="1" applyFill="1" applyBorder="1"/>
    <xf numFmtId="1" fontId="26" fillId="4" borderId="0" xfId="0" applyNumberFormat="1" applyFont="1" applyFill="1" applyAlignment="1">
      <alignment horizontal="center"/>
    </xf>
    <xf numFmtId="3" fontId="26" fillId="4" borderId="0" xfId="1" applyNumberFormat="1" applyFont="1" applyFill="1" applyBorder="1"/>
    <xf numFmtId="0" fontId="26" fillId="4" borderId="7" xfId="0" applyFont="1" applyFill="1" applyBorder="1"/>
    <xf numFmtId="166" fontId="26" fillId="4" borderId="0" xfId="0" applyNumberFormat="1" applyFont="1" applyFill="1"/>
    <xf numFmtId="0" fontId="26" fillId="4" borderId="8" xfId="0" applyFont="1" applyFill="1" applyBorder="1"/>
    <xf numFmtId="167" fontId="26" fillId="4" borderId="0" xfId="1" applyNumberFormat="1" applyFont="1" applyFill="1" applyBorder="1" applyAlignment="1">
      <alignment horizontal="center"/>
    </xf>
    <xf numFmtId="0" fontId="26" fillId="4" borderId="14" xfId="0" applyFont="1" applyFill="1" applyBorder="1"/>
    <xf numFmtId="0" fontId="26" fillId="4" borderId="2" xfId="0" applyFont="1" applyFill="1" applyBorder="1"/>
    <xf numFmtId="166" fontId="26" fillId="4" borderId="2" xfId="0" applyNumberFormat="1" applyFont="1" applyFill="1" applyBorder="1"/>
    <xf numFmtId="0" fontId="26" fillId="4" borderId="10" xfId="0" applyFont="1" applyFill="1" applyBorder="1"/>
    <xf numFmtId="9" fontId="26" fillId="4" borderId="0" xfId="0" applyNumberFormat="1" applyFont="1" applyFill="1" applyAlignment="1">
      <alignment horizontal="right"/>
    </xf>
    <xf numFmtId="168" fontId="26" fillId="4" borderId="0" xfId="0" applyNumberFormat="1" applyFont="1" applyFill="1" applyAlignment="1">
      <alignment horizontal="center"/>
    </xf>
    <xf numFmtId="10" fontId="26" fillId="4" borderId="0" xfId="1" applyNumberFormat="1" applyFont="1" applyFill="1" applyBorder="1"/>
    <xf numFmtId="4" fontId="26" fillId="4" borderId="0" xfId="0" applyNumberFormat="1" applyFont="1" applyFill="1"/>
    <xf numFmtId="2" fontId="21" fillId="4" borderId="0" xfId="1" applyNumberFormat="1" applyFont="1" applyFill="1" applyBorder="1" applyAlignment="1">
      <alignment vertical="center"/>
    </xf>
    <xf numFmtId="9" fontId="26" fillId="4" borderId="13" xfId="1" applyFont="1" applyFill="1" applyBorder="1" applyAlignment="1">
      <alignment horizontal="center"/>
    </xf>
    <xf numFmtId="0" fontId="30" fillId="4" borderId="0" xfId="0" applyFont="1" applyFill="1"/>
    <xf numFmtId="0" fontId="22" fillId="4" borderId="0" xfId="0" applyFont="1" applyFill="1"/>
    <xf numFmtId="2" fontId="21" fillId="4" borderId="0" xfId="0" applyNumberFormat="1" applyFont="1" applyFill="1" applyAlignment="1">
      <alignment vertical="center"/>
    </xf>
    <xf numFmtId="0" fontId="26" fillId="4" borderId="0" xfId="0" applyFont="1" applyFill="1" applyAlignment="1">
      <alignment horizontal="center" vertical="center" wrapText="1"/>
    </xf>
    <xf numFmtId="2" fontId="26" fillId="7" borderId="14" xfId="0" applyNumberFormat="1" applyFont="1" applyFill="1" applyBorder="1" applyAlignment="1">
      <alignment horizontal="center" vertical="center" wrapText="1"/>
    </xf>
    <xf numFmtId="0" fontId="26" fillId="0" borderId="0" xfId="0" applyFont="1" applyAlignment="1">
      <alignment horizontal="center" vertical="center" wrapText="1"/>
    </xf>
    <xf numFmtId="176" fontId="26" fillId="4" borderId="0" xfId="0" applyNumberFormat="1" applyFont="1" applyFill="1" applyAlignment="1">
      <alignment horizontal="center"/>
    </xf>
    <xf numFmtId="3" fontId="26" fillId="4" borderId="0" xfId="0" applyNumberFormat="1" applyFont="1" applyFill="1" applyAlignment="1">
      <alignment horizontal="center"/>
    </xf>
    <xf numFmtId="166" fontId="26" fillId="4" borderId="8" xfId="0" applyNumberFormat="1" applyFont="1" applyFill="1" applyBorder="1" applyAlignment="1">
      <alignment horizontal="center"/>
    </xf>
    <xf numFmtId="1" fontId="26" fillId="4" borderId="7" xfId="0" applyNumberFormat="1" applyFont="1" applyFill="1" applyBorder="1" applyAlignment="1">
      <alignment horizontal="center"/>
    </xf>
    <xf numFmtId="11" fontId="26" fillId="4" borderId="0" xfId="0" applyNumberFormat="1" applyFont="1" applyFill="1" applyAlignment="1">
      <alignment horizontal="center"/>
    </xf>
    <xf numFmtId="11" fontId="26" fillId="4" borderId="8" xfId="0" applyNumberFormat="1" applyFont="1" applyFill="1" applyBorder="1" applyAlignment="1">
      <alignment horizontal="center"/>
    </xf>
    <xf numFmtId="2" fontId="26" fillId="4" borderId="7" xfId="0" applyNumberFormat="1" applyFont="1" applyFill="1" applyBorder="1" applyAlignment="1">
      <alignment horizontal="center"/>
    </xf>
    <xf numFmtId="11" fontId="26" fillId="4" borderId="21" xfId="0" applyNumberFormat="1" applyFont="1" applyFill="1" applyBorder="1" applyAlignment="1">
      <alignment horizontal="center"/>
    </xf>
    <xf numFmtId="11" fontId="26" fillId="4" borderId="26" xfId="0" applyNumberFormat="1" applyFont="1" applyFill="1" applyBorder="1" applyAlignment="1">
      <alignment horizontal="center"/>
    </xf>
    <xf numFmtId="11" fontId="26" fillId="4" borderId="24" xfId="0" applyNumberFormat="1" applyFont="1" applyFill="1" applyBorder="1" applyAlignment="1">
      <alignment horizontal="center"/>
    </xf>
    <xf numFmtId="11" fontId="26" fillId="4" borderId="7" xfId="0" applyNumberFormat="1" applyFont="1" applyFill="1" applyBorder="1" applyAlignment="1">
      <alignment horizontal="center"/>
    </xf>
    <xf numFmtId="172" fontId="22" fillId="4" borderId="0" xfId="0" applyNumberFormat="1" applyFont="1" applyFill="1" applyAlignment="1">
      <alignment horizontal="center"/>
    </xf>
    <xf numFmtId="3" fontId="26" fillId="4" borderId="0" xfId="0" applyNumberFormat="1" applyFont="1" applyFill="1" applyAlignment="1">
      <alignment horizontal="center" vertical="center" wrapText="1"/>
    </xf>
    <xf numFmtId="0" fontId="26" fillId="4" borderId="14" xfId="0" applyFont="1" applyFill="1" applyBorder="1" applyAlignment="1">
      <alignment horizontal="center"/>
    </xf>
    <xf numFmtId="172" fontId="26" fillId="4" borderId="0" xfId="0" applyNumberFormat="1" applyFont="1" applyFill="1" applyAlignment="1">
      <alignment horizontal="center"/>
    </xf>
    <xf numFmtId="2" fontId="26" fillId="4" borderId="14" xfId="0" applyNumberFormat="1" applyFont="1" applyFill="1" applyBorder="1" applyAlignment="1">
      <alignment horizontal="center"/>
    </xf>
    <xf numFmtId="0" fontId="26" fillId="4" borderId="26" xfId="0" applyFont="1" applyFill="1" applyBorder="1" applyAlignment="1">
      <alignment horizontal="center"/>
    </xf>
    <xf numFmtId="0" fontId="26" fillId="4" borderId="7" xfId="0" applyFont="1" applyFill="1" applyBorder="1" applyAlignment="1">
      <alignment horizontal="center" vertical="center" wrapText="1"/>
    </xf>
    <xf numFmtId="0" fontId="26" fillId="4" borderId="8" xfId="0" applyFont="1" applyFill="1" applyBorder="1" applyAlignment="1">
      <alignment horizontal="center" vertical="center" wrapText="1"/>
    </xf>
    <xf numFmtId="0" fontId="26" fillId="4" borderId="2" xfId="0" applyFont="1" applyFill="1" applyBorder="1" applyAlignment="1">
      <alignment horizontal="center"/>
    </xf>
    <xf numFmtId="11" fontId="29" fillId="4" borderId="2" xfId="0" applyNumberFormat="1" applyFont="1" applyFill="1" applyBorder="1" applyAlignment="1">
      <alignment horizontal="center"/>
    </xf>
    <xf numFmtId="11" fontId="29" fillId="4" borderId="10" xfId="0" applyNumberFormat="1" applyFont="1" applyFill="1" applyBorder="1" applyAlignment="1">
      <alignment horizontal="center"/>
    </xf>
    <xf numFmtId="11" fontId="29" fillId="4" borderId="14" xfId="0" applyNumberFormat="1" applyFont="1" applyFill="1" applyBorder="1" applyAlignment="1">
      <alignment horizontal="center"/>
    </xf>
    <xf numFmtId="11" fontId="26" fillId="4" borderId="0" xfId="0" applyNumberFormat="1" applyFont="1" applyFill="1"/>
    <xf numFmtId="2" fontId="22" fillId="4" borderId="0" xfId="0" applyNumberFormat="1" applyFont="1" applyFill="1" applyAlignment="1">
      <alignment horizontal="center"/>
    </xf>
    <xf numFmtId="170" fontId="26" fillId="4" borderId="0" xfId="0" applyNumberFormat="1" applyFont="1" applyFill="1"/>
    <xf numFmtId="14" fontId="26" fillId="4" borderId="0" xfId="0" applyNumberFormat="1" applyFont="1" applyFill="1"/>
    <xf numFmtId="2" fontId="26" fillId="4" borderId="0" xfId="0" applyNumberFormat="1" applyFont="1" applyFill="1" applyAlignment="1">
      <alignment horizontal="center"/>
    </xf>
    <xf numFmtId="0" fontId="26" fillId="4" borderId="0" xfId="0" applyFont="1" applyFill="1" applyAlignment="1">
      <alignment horizontal="center" wrapText="1"/>
    </xf>
    <xf numFmtId="0" fontId="26" fillId="4" borderId="0" xfId="0" applyFont="1" applyFill="1" applyAlignment="1">
      <alignment wrapText="1"/>
    </xf>
    <xf numFmtId="0" fontId="26" fillId="0" borderId="0" xfId="0" applyFont="1" applyAlignment="1">
      <alignment horizontal="center"/>
    </xf>
    <xf numFmtId="2" fontId="26" fillId="0" borderId="0" xfId="0" applyNumberFormat="1" applyFont="1"/>
    <xf numFmtId="0" fontId="21" fillId="8" borderId="14" xfId="0" applyFont="1" applyFill="1" applyBorder="1"/>
    <xf numFmtId="0" fontId="21" fillId="8" borderId="2" xfId="0" applyFont="1" applyFill="1" applyBorder="1"/>
    <xf numFmtId="0" fontId="21" fillId="8" borderId="10" xfId="0" applyFont="1" applyFill="1" applyBorder="1"/>
    <xf numFmtId="0" fontId="22" fillId="8" borderId="0" xfId="0" applyFont="1" applyFill="1" applyAlignment="1">
      <alignment horizontal="center"/>
    </xf>
    <xf numFmtId="0" fontId="30" fillId="4" borderId="0" xfId="0" applyFont="1" applyFill="1" applyAlignment="1">
      <alignment horizontal="left"/>
    </xf>
    <xf numFmtId="0" fontId="34" fillId="7" borderId="21" xfId="0" applyFont="1" applyFill="1" applyBorder="1"/>
    <xf numFmtId="0" fontId="34" fillId="7" borderId="26" xfId="0" applyFont="1" applyFill="1" applyBorder="1"/>
    <xf numFmtId="0" fontId="26" fillId="7" borderId="26" xfId="0" applyFont="1" applyFill="1" applyBorder="1"/>
    <xf numFmtId="0" fontId="26" fillId="7" borderId="26" xfId="0" applyFont="1" applyFill="1" applyBorder="1" applyAlignment="1">
      <alignment horizontal="center" vertical="center"/>
    </xf>
    <xf numFmtId="0" fontId="26" fillId="7" borderId="24" xfId="0" applyFont="1" applyFill="1" applyBorder="1"/>
    <xf numFmtId="0" fontId="26" fillId="7" borderId="14" xfId="0" applyFont="1" applyFill="1" applyBorder="1"/>
    <xf numFmtId="0" fontId="29" fillId="7" borderId="2" xfId="0" applyFont="1" applyFill="1" applyBorder="1"/>
    <xf numFmtId="0" fontId="29" fillId="7" borderId="2" xfId="0" applyFont="1" applyFill="1" applyBorder="1" applyAlignment="1">
      <alignment horizontal="center"/>
    </xf>
    <xf numFmtId="0" fontId="22" fillId="7" borderId="2" xfId="0" applyFont="1" applyFill="1" applyBorder="1" applyAlignment="1">
      <alignment horizontal="center" vertical="center"/>
    </xf>
    <xf numFmtId="11" fontId="22" fillId="7" borderId="2" xfId="0" applyNumberFormat="1" applyFont="1" applyFill="1" applyBorder="1" applyAlignment="1">
      <alignment horizontal="center"/>
    </xf>
    <xf numFmtId="0" fontId="26" fillId="7" borderId="2" xfId="0" applyFont="1" applyFill="1" applyBorder="1" applyAlignment="1">
      <alignment horizontal="right"/>
    </xf>
    <xf numFmtId="0" fontId="21" fillId="4" borderId="21" xfId="0" applyFont="1" applyFill="1" applyBorder="1"/>
    <xf numFmtId="0" fontId="21" fillId="4" borderId="26" xfId="0" applyFont="1" applyFill="1" applyBorder="1"/>
    <xf numFmtId="0" fontId="22" fillId="4" borderId="26" xfId="0" applyFont="1" applyFill="1" applyBorder="1" applyAlignment="1">
      <alignment horizontal="center" vertical="center"/>
    </xf>
    <xf numFmtId="0" fontId="22" fillId="4" borderId="26" xfId="0" applyFont="1" applyFill="1" applyBorder="1" applyAlignment="1">
      <alignment horizontal="center"/>
    </xf>
    <xf numFmtId="11" fontId="26" fillId="4" borderId="26" xfId="0" applyNumberFormat="1" applyFont="1" applyFill="1" applyBorder="1" applyAlignment="1">
      <alignment horizontal="right"/>
    </xf>
    <xf numFmtId="0" fontId="21" fillId="4" borderId="24" xfId="0" applyFont="1" applyFill="1" applyBorder="1" applyAlignment="1">
      <alignment horizontal="center"/>
    </xf>
    <xf numFmtId="11" fontId="21" fillId="4" borderId="0" xfId="0" applyNumberFormat="1" applyFont="1" applyFill="1" applyAlignment="1">
      <alignment horizontal="right"/>
    </xf>
    <xf numFmtId="0" fontId="21" fillId="4" borderId="8" xfId="0" applyFont="1" applyFill="1" applyBorder="1" applyAlignment="1">
      <alignment horizontal="center"/>
    </xf>
    <xf numFmtId="11" fontId="26" fillId="4" borderId="0" xfId="0" applyNumberFormat="1" applyFont="1" applyFill="1" applyAlignment="1">
      <alignment horizontal="right"/>
    </xf>
    <xf numFmtId="0" fontId="26" fillId="4" borderId="7" xfId="0" applyFont="1" applyFill="1" applyBorder="1" applyAlignment="1">
      <alignment horizontal="left"/>
    </xf>
    <xf numFmtId="11" fontId="29" fillId="4" borderId="0" xfId="0" applyNumberFormat="1" applyFont="1" applyFill="1"/>
    <xf numFmtId="0" fontId="29" fillId="4" borderId="2" xfId="0" applyFont="1" applyFill="1" applyBorder="1"/>
    <xf numFmtId="0" fontId="22" fillId="4" borderId="2" xfId="0" applyFont="1" applyFill="1" applyBorder="1" applyAlignment="1">
      <alignment horizontal="center" vertical="center"/>
    </xf>
    <xf numFmtId="0" fontId="22" fillId="4" borderId="2" xfId="0" applyFont="1" applyFill="1" applyBorder="1" applyAlignment="1">
      <alignment horizontal="center"/>
    </xf>
    <xf numFmtId="11" fontId="26" fillId="4" borderId="2" xfId="0" applyNumberFormat="1" applyFont="1" applyFill="1" applyBorder="1"/>
    <xf numFmtId="0" fontId="26" fillId="4" borderId="0" xfId="0" applyFont="1" applyFill="1" applyAlignment="1">
      <alignment horizontal="left" vertical="center"/>
    </xf>
    <xf numFmtId="164" fontId="26" fillId="4" borderId="0" xfId="0" applyNumberFormat="1" applyFont="1" applyFill="1" applyAlignment="1">
      <alignment horizontal="center"/>
    </xf>
    <xf numFmtId="9" fontId="26" fillId="4" borderId="0" xfId="1" applyFont="1" applyFill="1"/>
    <xf numFmtId="164" fontId="35" fillId="4" borderId="0" xfId="0" applyNumberFormat="1" applyFont="1" applyFill="1" applyAlignment="1">
      <alignment horizontal="center"/>
    </xf>
    <xf numFmtId="0" fontId="35" fillId="4" borderId="0" xfId="0" applyFont="1" applyFill="1"/>
    <xf numFmtId="0" fontId="35" fillId="4" borderId="0" xfId="0" applyFont="1" applyFill="1" applyAlignment="1">
      <alignment horizontal="center"/>
    </xf>
    <xf numFmtId="0" fontId="26" fillId="4" borderId="0" xfId="0" applyFont="1" applyFill="1" applyAlignment="1">
      <alignment vertical="center" wrapText="1"/>
    </xf>
    <xf numFmtId="0" fontId="26" fillId="0" borderId="0" xfId="0" applyFont="1" applyAlignment="1">
      <alignment vertical="center" wrapText="1"/>
    </xf>
    <xf numFmtId="0" fontId="21" fillId="7" borderId="14" xfId="0" applyFont="1" applyFill="1" applyBorder="1" applyAlignment="1">
      <alignment horizontal="center" vertical="center" wrapText="1"/>
    </xf>
    <xf numFmtId="0" fontId="21" fillId="7" borderId="10" xfId="0" applyFont="1" applyFill="1" applyBorder="1" applyAlignment="1">
      <alignment horizontal="center" vertical="center" wrapText="1"/>
    </xf>
    <xf numFmtId="0" fontId="26" fillId="4" borderId="0" xfId="0" applyFont="1" applyFill="1" applyAlignment="1">
      <alignment vertical="center"/>
    </xf>
    <xf numFmtId="176" fontId="22" fillId="4" borderId="26" xfId="0" applyNumberFormat="1" applyFont="1" applyFill="1" applyBorder="1" applyAlignment="1">
      <alignment horizontal="center" vertical="center"/>
    </xf>
    <xf numFmtId="2" fontId="22" fillId="4" borderId="26" xfId="0" applyNumberFormat="1" applyFont="1" applyFill="1" applyBorder="1" applyAlignment="1">
      <alignment horizontal="center" vertical="center"/>
    </xf>
    <xf numFmtId="11" fontId="21" fillId="4" borderId="21" xfId="0" applyNumberFormat="1" applyFont="1" applyFill="1" applyBorder="1" applyAlignment="1">
      <alignment horizontal="center" vertical="center"/>
    </xf>
    <xf numFmtId="11" fontId="21" fillId="4" borderId="24" xfId="0" applyNumberFormat="1" applyFont="1" applyFill="1" applyBorder="1" applyAlignment="1">
      <alignment horizontal="center" vertical="center"/>
    </xf>
    <xf numFmtId="0" fontId="26" fillId="0" borderId="0" xfId="0" applyFont="1" applyAlignment="1">
      <alignment vertical="center"/>
    </xf>
    <xf numFmtId="176" fontId="22" fillId="4" borderId="0" xfId="0" applyNumberFormat="1" applyFont="1" applyFill="1" applyAlignment="1">
      <alignment horizontal="center" vertical="center"/>
    </xf>
    <xf numFmtId="2" fontId="22" fillId="4" borderId="0" xfId="0" applyNumberFormat="1" applyFont="1" applyFill="1" applyAlignment="1">
      <alignment horizontal="center" vertical="center"/>
    </xf>
    <xf numFmtId="11" fontId="21" fillId="4" borderId="7" xfId="0" applyNumberFormat="1" applyFont="1" applyFill="1" applyBorder="1" applyAlignment="1">
      <alignment horizontal="center" vertical="center"/>
    </xf>
    <xf numFmtId="11" fontId="21" fillId="4" borderId="8" xfId="0" applyNumberFormat="1" applyFont="1" applyFill="1" applyBorder="1" applyAlignment="1">
      <alignment horizontal="center" vertical="center"/>
    </xf>
    <xf numFmtId="0" fontId="22" fillId="4" borderId="0" xfId="0" applyFont="1" applyFill="1" applyAlignment="1">
      <alignment horizontal="center" vertical="center" wrapText="1"/>
    </xf>
    <xf numFmtId="172" fontId="22" fillId="4" borderId="0" xfId="0" applyNumberFormat="1" applyFont="1" applyFill="1" applyAlignment="1">
      <alignment horizontal="center" vertical="center" wrapText="1"/>
    </xf>
    <xf numFmtId="2" fontId="22" fillId="4" borderId="0" xfId="0" applyNumberFormat="1" applyFont="1" applyFill="1" applyAlignment="1">
      <alignment horizontal="center" vertical="center" wrapText="1"/>
    </xf>
    <xf numFmtId="11" fontId="21" fillId="4" borderId="7" xfId="0" applyNumberFormat="1" applyFont="1" applyFill="1" applyBorder="1" applyAlignment="1">
      <alignment horizontal="center"/>
    </xf>
    <xf numFmtId="11" fontId="21" fillId="4" borderId="8" xfId="0" applyNumberFormat="1" applyFont="1" applyFill="1" applyBorder="1" applyAlignment="1">
      <alignment horizontal="center"/>
    </xf>
    <xf numFmtId="0" fontId="29" fillId="0" borderId="0" xfId="0" applyFont="1"/>
    <xf numFmtId="0" fontId="21" fillId="4" borderId="0" xfId="0" applyFont="1" applyFill="1" applyAlignment="1">
      <alignment horizontal="center" wrapText="1"/>
    </xf>
    <xf numFmtId="0" fontId="26" fillId="4" borderId="2" xfId="0" applyFont="1" applyFill="1" applyBorder="1" applyAlignment="1">
      <alignment horizontal="center" vertical="center"/>
    </xf>
    <xf numFmtId="11" fontId="21" fillId="0" borderId="0" xfId="0" applyNumberFormat="1" applyFont="1" applyAlignment="1">
      <alignment horizontal="right"/>
    </xf>
    <xf numFmtId="0" fontId="26" fillId="0" borderId="0" xfId="0" applyFont="1" applyAlignment="1">
      <alignment horizontal="center" vertical="center"/>
    </xf>
    <xf numFmtId="0" fontId="26" fillId="0" borderId="0" xfId="0" applyFont="1" applyAlignment="1">
      <alignment horizontal="right"/>
    </xf>
    <xf numFmtId="0" fontId="21" fillId="0" borderId="0" xfId="0" applyFont="1" applyAlignment="1">
      <alignment horizontal="left" wrapText="1"/>
    </xf>
    <xf numFmtId="11" fontId="21" fillId="0" borderId="0" xfId="0" applyNumberFormat="1" applyFont="1"/>
    <xf numFmtId="0" fontId="36" fillId="4" borderId="0" xfId="0" applyFont="1" applyFill="1" applyAlignment="1">
      <alignment horizontal="center"/>
    </xf>
    <xf numFmtId="0" fontId="26" fillId="7" borderId="7" xfId="0" applyFont="1" applyFill="1" applyBorder="1"/>
    <xf numFmtId="0" fontId="26" fillId="7" borderId="0" xfId="0" applyFont="1" applyFill="1" applyAlignment="1">
      <alignment horizontal="center"/>
    </xf>
    <xf numFmtId="0" fontId="26" fillId="7" borderId="8" xfId="0" applyFont="1" applyFill="1" applyBorder="1" applyAlignment="1">
      <alignment horizontal="center"/>
    </xf>
    <xf numFmtId="165" fontId="26" fillId="7" borderId="14" xfId="0" applyNumberFormat="1" applyFont="1" applyFill="1" applyBorder="1" applyAlignment="1">
      <alignment horizontal="center"/>
    </xf>
    <xf numFmtId="165" fontId="26" fillId="7" borderId="2" xfId="0" applyNumberFormat="1" applyFont="1" applyFill="1" applyBorder="1" applyAlignment="1">
      <alignment horizontal="center"/>
    </xf>
    <xf numFmtId="165" fontId="26" fillId="7" borderId="10" xfId="0" applyNumberFormat="1" applyFont="1" applyFill="1" applyBorder="1" applyAlignment="1">
      <alignment horizontal="center"/>
    </xf>
    <xf numFmtId="9" fontId="26" fillId="4" borderId="8" xfId="1" applyFont="1" applyFill="1" applyBorder="1" applyAlignment="1">
      <alignment horizontal="center" vertical="center"/>
    </xf>
    <xf numFmtId="165" fontId="26" fillId="4" borderId="26" xfId="0" applyNumberFormat="1" applyFont="1" applyFill="1" applyBorder="1" applyAlignment="1">
      <alignment horizontal="center"/>
    </xf>
    <xf numFmtId="165" fontId="26" fillId="4" borderId="0" xfId="0" applyNumberFormat="1" applyFont="1" applyFill="1" applyAlignment="1">
      <alignment horizontal="center"/>
    </xf>
    <xf numFmtId="165" fontId="26" fillId="4" borderId="24" xfId="0" applyNumberFormat="1" applyFont="1" applyFill="1" applyBorder="1" applyAlignment="1">
      <alignment horizontal="center"/>
    </xf>
    <xf numFmtId="0" fontId="22" fillId="4" borderId="7" xfId="0" applyFont="1" applyFill="1" applyBorder="1"/>
    <xf numFmtId="165" fontId="26" fillId="4" borderId="8" xfId="0" applyNumberFormat="1" applyFont="1" applyFill="1" applyBorder="1" applyAlignment="1">
      <alignment horizontal="center"/>
    </xf>
    <xf numFmtId="0" fontId="26" fillId="4" borderId="14" xfId="0" applyFont="1" applyFill="1" applyBorder="1" applyAlignment="1">
      <alignment horizontal="center" vertical="center"/>
    </xf>
    <xf numFmtId="9" fontId="26" fillId="4" borderId="10" xfId="1" applyFont="1" applyFill="1" applyBorder="1" applyAlignment="1">
      <alignment horizontal="center" vertical="center"/>
    </xf>
    <xf numFmtId="0" fontId="21" fillId="4" borderId="0" xfId="0" applyFont="1" applyFill="1" applyAlignment="1">
      <alignment horizontal="left"/>
    </xf>
    <xf numFmtId="1" fontId="26" fillId="4" borderId="0" xfId="1" applyNumberFormat="1" applyFont="1" applyFill="1" applyBorder="1"/>
    <xf numFmtId="0" fontId="22" fillId="4" borderId="14" xfId="0" applyFont="1" applyFill="1" applyBorder="1"/>
    <xf numFmtId="0" fontId="21" fillId="4" borderId="10" xfId="0" applyFont="1" applyFill="1" applyBorder="1"/>
    <xf numFmtId="1" fontId="26" fillId="4" borderId="2" xfId="1" applyNumberFormat="1" applyFont="1" applyFill="1" applyBorder="1"/>
    <xf numFmtId="165" fontId="26" fillId="4" borderId="2" xfId="0" applyNumberFormat="1" applyFont="1" applyFill="1" applyBorder="1" applyAlignment="1">
      <alignment horizontal="center"/>
    </xf>
    <xf numFmtId="165" fontId="26" fillId="4" borderId="10" xfId="0" applyNumberFormat="1" applyFont="1" applyFill="1" applyBorder="1" applyAlignment="1">
      <alignment horizontal="center"/>
    </xf>
    <xf numFmtId="169" fontId="26" fillId="0" borderId="0" xfId="0" applyNumberFormat="1" applyFont="1"/>
    <xf numFmtId="11" fontId="26" fillId="0" borderId="0" xfId="0" applyNumberFormat="1" applyFont="1"/>
    <xf numFmtId="2" fontId="26" fillId="4" borderId="21" xfId="0" applyNumberFormat="1" applyFont="1" applyFill="1" applyBorder="1" applyAlignment="1">
      <alignment horizontal="center"/>
    </xf>
    <xf numFmtId="0" fontId="22" fillId="4" borderId="0" xfId="0" applyFont="1" applyFill="1" applyAlignment="1">
      <alignment horizontal="right"/>
    </xf>
    <xf numFmtId="0" fontId="37" fillId="4" borderId="0" xfId="0" applyFont="1" applyFill="1" applyAlignment="1">
      <alignment horizontal="left"/>
    </xf>
    <xf numFmtId="0" fontId="22" fillId="4" borderId="10" xfId="0" applyFont="1" applyFill="1" applyBorder="1" applyAlignment="1">
      <alignment horizontal="left"/>
    </xf>
    <xf numFmtId="2" fontId="26" fillId="4" borderId="26" xfId="0" applyNumberFormat="1" applyFont="1" applyFill="1" applyBorder="1" applyAlignment="1">
      <alignment horizontal="center"/>
    </xf>
    <xf numFmtId="0" fontId="29" fillId="4" borderId="0" xfId="0" applyFont="1" applyFill="1" applyAlignment="1">
      <alignment horizontal="right"/>
    </xf>
    <xf numFmtId="0" fontId="29" fillId="4" borderId="0" xfId="0" applyFont="1" applyFill="1" applyAlignment="1">
      <alignment horizontal="left"/>
    </xf>
    <xf numFmtId="0" fontId="31" fillId="4" borderId="0" xfId="0" applyFont="1" applyFill="1" applyAlignment="1">
      <alignment horizontal="left"/>
    </xf>
    <xf numFmtId="0" fontId="26" fillId="7" borderId="14" xfId="0" applyFont="1" applyFill="1" applyBorder="1" applyAlignment="1">
      <alignment horizontal="center" vertical="center"/>
    </xf>
    <xf numFmtId="0" fontId="26" fillId="7" borderId="2" xfId="0" applyFont="1" applyFill="1" applyBorder="1" applyAlignment="1">
      <alignment horizontal="center" vertical="center"/>
    </xf>
    <xf numFmtId="0" fontId="22" fillId="7" borderId="10" xfId="0" applyFont="1" applyFill="1" applyBorder="1" applyAlignment="1">
      <alignment horizontal="center" vertical="center" wrapText="1"/>
    </xf>
    <xf numFmtId="0" fontId="21" fillId="7" borderId="2" xfId="0" applyFont="1" applyFill="1" applyBorder="1" applyAlignment="1">
      <alignment horizontal="center" vertical="center" wrapText="1"/>
    </xf>
    <xf numFmtId="165" fontId="26" fillId="4" borderId="7" xfId="0" applyNumberFormat="1" applyFont="1" applyFill="1" applyBorder="1" applyAlignment="1">
      <alignment horizontal="right"/>
    </xf>
    <xf numFmtId="165" fontId="26" fillId="4" borderId="0" xfId="0" applyNumberFormat="1" applyFont="1" applyFill="1" applyAlignment="1">
      <alignment horizontal="left"/>
    </xf>
    <xf numFmtId="2" fontId="26" fillId="4" borderId="7" xfId="0" applyNumberFormat="1" applyFont="1" applyFill="1" applyBorder="1" applyAlignment="1">
      <alignment horizontal="right"/>
    </xf>
    <xf numFmtId="166" fontId="26" fillId="4" borderId="0" xfId="0" applyNumberFormat="1" applyFont="1" applyFill="1" applyAlignment="1">
      <alignment horizontal="left"/>
    </xf>
    <xf numFmtId="2" fontId="26" fillId="4" borderId="0" xfId="0" applyNumberFormat="1" applyFont="1" applyFill="1" applyAlignment="1">
      <alignment horizontal="left"/>
    </xf>
    <xf numFmtId="168" fontId="26" fillId="4" borderId="0" xfId="0" applyNumberFormat="1" applyFont="1" applyFill="1" applyAlignment="1">
      <alignment horizontal="left"/>
    </xf>
    <xf numFmtId="11" fontId="21" fillId="4" borderId="0" xfId="0" applyNumberFormat="1" applyFont="1" applyFill="1" applyAlignment="1">
      <alignment horizontal="center"/>
    </xf>
    <xf numFmtId="49" fontId="26" fillId="4" borderId="7" xfId="0" applyNumberFormat="1" applyFont="1" applyFill="1" applyBorder="1" applyAlignment="1">
      <alignment horizontal="right"/>
    </xf>
    <xf numFmtId="176" fontId="22" fillId="4" borderId="0" xfId="0" applyNumberFormat="1" applyFont="1" applyFill="1" applyAlignment="1">
      <alignment horizontal="center" vertical="center" wrapText="1"/>
    </xf>
    <xf numFmtId="0" fontId="30" fillId="0" borderId="0" xfId="0" applyFont="1"/>
    <xf numFmtId="176" fontId="22" fillId="4" borderId="0" xfId="0" applyNumberFormat="1" applyFont="1" applyFill="1" applyAlignment="1">
      <alignment horizontal="center"/>
    </xf>
    <xf numFmtId="0" fontId="21" fillId="4" borderId="0" xfId="0" applyFont="1" applyFill="1" applyAlignment="1">
      <alignment horizontal="center"/>
    </xf>
    <xf numFmtId="165" fontId="22" fillId="4" borderId="0" xfId="0" applyNumberFormat="1" applyFont="1" applyFill="1" applyAlignment="1">
      <alignment horizontal="center"/>
    </xf>
    <xf numFmtId="11" fontId="26" fillId="4" borderId="2" xfId="0" applyNumberFormat="1" applyFont="1" applyFill="1" applyBorder="1" applyAlignment="1">
      <alignment horizontal="center"/>
    </xf>
    <xf numFmtId="11" fontId="26" fillId="4" borderId="10" xfId="0" applyNumberFormat="1" applyFont="1" applyFill="1" applyBorder="1" applyAlignment="1">
      <alignment horizontal="center"/>
    </xf>
    <xf numFmtId="11" fontId="21" fillId="4" borderId="2" xfId="0" applyNumberFormat="1" applyFont="1" applyFill="1" applyBorder="1" applyAlignment="1">
      <alignment horizontal="center"/>
    </xf>
    <xf numFmtId="172" fontId="26" fillId="4" borderId="0" xfId="0" applyNumberFormat="1" applyFont="1" applyFill="1"/>
    <xf numFmtId="0" fontId="21" fillId="4" borderId="7" xfId="0" applyFont="1" applyFill="1" applyBorder="1" applyAlignment="1">
      <alignment horizontal="center"/>
    </xf>
    <xf numFmtId="0" fontId="29" fillId="4" borderId="14" xfId="0" applyFont="1" applyFill="1" applyBorder="1" applyAlignment="1">
      <alignment horizontal="center"/>
    </xf>
    <xf numFmtId="0" fontId="29" fillId="4" borderId="2" xfId="0" applyFont="1" applyFill="1" applyBorder="1" applyAlignment="1">
      <alignment horizontal="center"/>
    </xf>
    <xf numFmtId="176" fontId="21" fillId="8" borderId="0" xfId="0" applyNumberFormat="1" applyFont="1" applyFill="1" applyAlignment="1">
      <alignment horizontal="center"/>
    </xf>
    <xf numFmtId="165" fontId="22" fillId="4" borderId="7" xfId="0" applyNumberFormat="1" applyFont="1" applyFill="1" applyBorder="1" applyAlignment="1">
      <alignment horizontal="right"/>
    </xf>
    <xf numFmtId="165" fontId="22" fillId="4" borderId="0" xfId="0" applyNumberFormat="1" applyFont="1" applyFill="1" applyAlignment="1">
      <alignment horizontal="left"/>
    </xf>
    <xf numFmtId="11" fontId="22" fillId="4" borderId="0" xfId="0" applyNumberFormat="1" applyFont="1" applyFill="1" applyAlignment="1">
      <alignment horizontal="center"/>
    </xf>
    <xf numFmtId="2" fontId="22" fillId="4" borderId="7" xfId="0" applyNumberFormat="1" applyFont="1" applyFill="1" applyBorder="1" applyAlignment="1">
      <alignment horizontal="right"/>
    </xf>
    <xf numFmtId="166" fontId="22" fillId="4" borderId="0" xfId="0" applyNumberFormat="1" applyFont="1" applyFill="1" applyAlignment="1">
      <alignment horizontal="left"/>
    </xf>
    <xf numFmtId="164" fontId="22" fillId="4" borderId="0" xfId="0" applyNumberFormat="1" applyFont="1" applyFill="1" applyAlignment="1">
      <alignment horizontal="center"/>
    </xf>
    <xf numFmtId="2" fontId="22" fillId="4" borderId="0" xfId="0" applyNumberFormat="1" applyFont="1" applyFill="1" applyAlignment="1">
      <alignment horizontal="left"/>
    </xf>
    <xf numFmtId="11" fontId="22" fillId="4" borderId="8" xfId="0" applyNumberFormat="1" applyFont="1" applyFill="1" applyBorder="1" applyAlignment="1">
      <alignment horizontal="center"/>
    </xf>
    <xf numFmtId="168" fontId="22" fillId="4" borderId="0" xfId="0" applyNumberFormat="1" applyFont="1" applyFill="1" applyAlignment="1">
      <alignment horizontal="left"/>
    </xf>
    <xf numFmtId="11" fontId="22" fillId="4" borderId="7" xfId="0" applyNumberFormat="1" applyFont="1" applyFill="1" applyBorder="1" applyAlignment="1">
      <alignment horizontal="center"/>
    </xf>
    <xf numFmtId="0" fontId="26" fillId="7" borderId="14" xfId="0" applyFont="1" applyFill="1" applyBorder="1" applyAlignment="1">
      <alignment vertical="center"/>
    </xf>
    <xf numFmtId="0" fontId="26" fillId="7" borderId="2" xfId="0" applyFont="1" applyFill="1" applyBorder="1" applyAlignment="1">
      <alignment vertical="center"/>
    </xf>
    <xf numFmtId="11" fontId="26" fillId="7" borderId="2" xfId="0" applyNumberFormat="1" applyFont="1" applyFill="1" applyBorder="1" applyAlignment="1">
      <alignment horizontal="center" vertical="center" wrapText="1"/>
    </xf>
    <xf numFmtId="0" fontId="26" fillId="7" borderId="2" xfId="0" applyFont="1" applyFill="1" applyBorder="1" applyAlignment="1">
      <alignment horizontal="right" vertical="center"/>
    </xf>
    <xf numFmtId="0" fontId="26" fillId="7" borderId="10" xfId="0" applyFont="1" applyFill="1" applyBorder="1" applyAlignment="1">
      <alignment horizontal="center" vertical="center"/>
    </xf>
    <xf numFmtId="11" fontId="26" fillId="4" borderId="0" xfId="0" applyNumberFormat="1" applyFont="1" applyFill="1" applyAlignment="1">
      <alignment horizontal="center" vertical="center"/>
    </xf>
    <xf numFmtId="0" fontId="28" fillId="4" borderId="7" xfId="0" applyFont="1" applyFill="1" applyBorder="1"/>
    <xf numFmtId="14" fontId="26" fillId="4" borderId="0" xfId="0" applyNumberFormat="1" applyFont="1" applyFill="1" applyAlignment="1">
      <alignment horizontal="center" vertical="center"/>
    </xf>
    <xf numFmtId="11" fontId="26" fillId="4" borderId="2" xfId="0" applyNumberFormat="1" applyFont="1" applyFill="1" applyBorder="1" applyAlignment="1">
      <alignment horizontal="right"/>
    </xf>
    <xf numFmtId="0" fontId="21" fillId="4" borderId="0" xfId="0" applyFont="1" applyFill="1" applyAlignment="1">
      <alignment vertical="top" wrapText="1"/>
    </xf>
    <xf numFmtId="0" fontId="23" fillId="4" borderId="0" xfId="0" applyFont="1" applyFill="1" applyAlignment="1">
      <alignment horizontal="center"/>
    </xf>
    <xf numFmtId="0" fontId="28" fillId="4" borderId="0" xfId="0" applyFont="1" applyFill="1" applyAlignment="1">
      <alignment horizontal="left"/>
    </xf>
    <xf numFmtId="0" fontId="26" fillId="4" borderId="21" xfId="0" applyFont="1" applyFill="1" applyBorder="1" applyAlignment="1">
      <alignment horizontal="right"/>
    </xf>
    <xf numFmtId="9" fontId="26" fillId="4" borderId="24" xfId="1" applyFont="1" applyFill="1" applyBorder="1" applyAlignment="1">
      <alignment horizontal="left"/>
    </xf>
    <xf numFmtId="9" fontId="26" fillId="4" borderId="8" xfId="1" applyFont="1" applyFill="1" applyBorder="1" applyAlignment="1">
      <alignment horizontal="left"/>
    </xf>
    <xf numFmtId="9" fontId="26" fillId="4" borderId="10" xfId="1" applyFont="1" applyFill="1" applyBorder="1" applyAlignment="1">
      <alignment horizontal="left"/>
    </xf>
    <xf numFmtId="172" fontId="22" fillId="7" borderId="2" xfId="0" applyNumberFormat="1" applyFont="1" applyFill="1" applyBorder="1" applyAlignment="1">
      <alignment horizontal="center" vertical="center" wrapText="1"/>
    </xf>
    <xf numFmtId="0" fontId="21" fillId="4" borderId="0" xfId="0" applyFont="1" applyFill="1" applyAlignment="1">
      <alignment horizontal="center" vertical="center" wrapText="1"/>
    </xf>
    <xf numFmtId="165" fontId="22" fillId="4" borderId="0" xfId="0" applyNumberFormat="1" applyFont="1" applyFill="1" applyAlignment="1">
      <alignment horizontal="center" vertical="center"/>
    </xf>
    <xf numFmtId="11" fontId="23" fillId="0" borderId="0" xfId="0" applyNumberFormat="1" applyFont="1" applyAlignment="1">
      <alignment horizontal="center"/>
    </xf>
    <xf numFmtId="165" fontId="22" fillId="4" borderId="0" xfId="0" applyNumberFormat="1" applyFont="1" applyFill="1" applyAlignment="1">
      <alignment horizontal="center" vertical="center" wrapText="1"/>
    </xf>
    <xf numFmtId="11" fontId="22" fillId="4" borderId="7" xfId="0" applyNumberFormat="1" applyFont="1" applyFill="1" applyBorder="1" applyAlignment="1">
      <alignment horizontal="center" vertical="center"/>
    </xf>
    <xf numFmtId="11" fontId="22" fillId="4" borderId="8" xfId="0" applyNumberFormat="1" applyFont="1" applyFill="1" applyBorder="1" applyAlignment="1">
      <alignment horizontal="center" vertical="center"/>
    </xf>
    <xf numFmtId="0" fontId="22" fillId="0" borderId="0" xfId="0" applyFont="1"/>
    <xf numFmtId="0" fontId="31" fillId="4" borderId="0" xfId="0" applyFont="1" applyFill="1" applyAlignment="1">
      <alignment horizontal="left" wrapText="1"/>
    </xf>
    <xf numFmtId="11" fontId="31" fillId="4" borderId="0" xfId="0" applyNumberFormat="1" applyFont="1" applyFill="1"/>
    <xf numFmtId="0" fontId="26" fillId="4" borderId="2" xfId="0" applyFont="1" applyFill="1" applyBorder="1" applyAlignment="1">
      <alignment horizontal="center" vertical="center" wrapText="1"/>
    </xf>
    <xf numFmtId="14" fontId="26" fillId="4" borderId="0" xfId="0" applyNumberFormat="1" applyFont="1" applyFill="1" applyAlignment="1">
      <alignment horizontal="center"/>
    </xf>
    <xf numFmtId="14" fontId="26" fillId="0" borderId="0" xfId="0" applyNumberFormat="1" applyFont="1" applyAlignment="1">
      <alignment horizontal="center"/>
    </xf>
    <xf numFmtId="0" fontId="22" fillId="8" borderId="0" xfId="0" applyFont="1" applyFill="1" applyAlignment="1">
      <alignment horizontal="center" vertical="center"/>
    </xf>
    <xf numFmtId="0" fontId="38" fillId="4" borderId="0" xfId="0" applyFont="1" applyFill="1"/>
    <xf numFmtId="2" fontId="38" fillId="4" borderId="0" xfId="0" applyNumberFormat="1" applyFont="1" applyFill="1"/>
    <xf numFmtId="0" fontId="39" fillId="4" borderId="0" xfId="0" applyFont="1" applyFill="1"/>
    <xf numFmtId="9" fontId="26" fillId="4" borderId="24" xfId="1" applyFont="1" applyFill="1" applyBorder="1" applyAlignment="1">
      <alignment horizontal="center"/>
    </xf>
    <xf numFmtId="9" fontId="26" fillId="4" borderId="26" xfId="1" applyFont="1" applyFill="1" applyBorder="1" applyAlignment="1">
      <alignment horizontal="center"/>
    </xf>
    <xf numFmtId="0" fontId="26" fillId="4" borderId="24" xfId="0" applyFont="1" applyFill="1" applyBorder="1" applyAlignment="1">
      <alignment horizontal="center" vertical="center"/>
    </xf>
    <xf numFmtId="9" fontId="26" fillId="4" borderId="8" xfId="1" applyFont="1" applyFill="1" applyBorder="1" applyAlignment="1">
      <alignment horizontal="center"/>
    </xf>
    <xf numFmtId="9" fontId="26" fillId="4" borderId="0" xfId="1" applyFont="1" applyFill="1" applyBorder="1" applyAlignment="1">
      <alignment horizontal="center"/>
    </xf>
    <xf numFmtId="0" fontId="26" fillId="0" borderId="0" xfId="0" applyFont="1" applyAlignment="1">
      <alignment horizontal="left"/>
    </xf>
    <xf numFmtId="9" fontId="26" fillId="4" borderId="10" xfId="1" applyFont="1" applyFill="1" applyBorder="1" applyAlignment="1">
      <alignment horizontal="center"/>
    </xf>
    <xf numFmtId="1" fontId="26" fillId="0" borderId="0" xfId="0" applyNumberFormat="1" applyFont="1" applyAlignment="1">
      <alignment horizontal="center"/>
    </xf>
    <xf numFmtId="9" fontId="26" fillId="4" borderId="0" xfId="1" applyFont="1" applyFill="1" applyBorder="1" applyAlignment="1">
      <alignment horizontal="center" vertical="center"/>
    </xf>
    <xf numFmtId="167" fontId="26" fillId="0" borderId="0" xfId="1" applyNumberFormat="1" applyFont="1" applyFill="1" applyBorder="1" applyAlignment="1">
      <alignment horizontal="center"/>
    </xf>
    <xf numFmtId="178" fontId="26" fillId="4" borderId="0" xfId="0" applyNumberFormat="1" applyFont="1" applyFill="1"/>
    <xf numFmtId="9" fontId="26" fillId="4" borderId="24" xfId="1" applyFont="1" applyFill="1" applyBorder="1" applyAlignment="1">
      <alignment horizontal="center" vertical="center"/>
    </xf>
    <xf numFmtId="168" fontId="26" fillId="0" borderId="0" xfId="0" applyNumberFormat="1" applyFont="1" applyAlignment="1">
      <alignment horizontal="center"/>
    </xf>
    <xf numFmtId="0" fontId="28" fillId="4" borderId="7" xfId="0" applyFont="1" applyFill="1" applyBorder="1" applyAlignment="1">
      <alignment horizontal="center" vertical="center"/>
    </xf>
    <xf numFmtId="10" fontId="26" fillId="4" borderId="0" xfId="1" applyNumberFormat="1" applyFont="1" applyFill="1" applyBorder="1" applyAlignment="1">
      <alignment horizontal="center"/>
    </xf>
    <xf numFmtId="9" fontId="26" fillId="4" borderId="2" xfId="1" applyFont="1" applyFill="1" applyBorder="1" applyAlignment="1">
      <alignment horizontal="center"/>
    </xf>
    <xf numFmtId="9" fontId="26" fillId="4" borderId="8" xfId="1" applyFont="1" applyFill="1" applyBorder="1"/>
    <xf numFmtId="0" fontId="40" fillId="7" borderId="0" xfId="0" applyFont="1" applyFill="1"/>
    <xf numFmtId="0" fontId="29" fillId="7" borderId="0" xfId="0" applyFont="1" applyFill="1"/>
    <xf numFmtId="2" fontId="26" fillId="7" borderId="10" xfId="0" applyNumberFormat="1" applyFont="1" applyFill="1" applyBorder="1" applyAlignment="1">
      <alignment horizontal="center" vertical="center" wrapText="1"/>
    </xf>
    <xf numFmtId="11" fontId="22" fillId="4" borderId="0" xfId="0" applyNumberFormat="1" applyFont="1" applyFill="1" applyAlignment="1">
      <alignment horizontal="center" vertical="center"/>
    </xf>
    <xf numFmtId="11" fontId="22" fillId="4" borderId="21" xfId="0" applyNumberFormat="1" applyFont="1" applyFill="1" applyBorder="1" applyAlignment="1">
      <alignment horizontal="center" vertical="center"/>
    </xf>
    <xf numFmtId="11" fontId="22" fillId="4" borderId="24" xfId="0" applyNumberFormat="1" applyFont="1" applyFill="1" applyBorder="1" applyAlignment="1">
      <alignment horizontal="center" vertical="center"/>
    </xf>
    <xf numFmtId="2" fontId="22" fillId="4" borderId="8" xfId="0" applyNumberFormat="1" applyFont="1" applyFill="1" applyBorder="1" applyAlignment="1">
      <alignment horizontal="center" vertical="center"/>
    </xf>
    <xf numFmtId="11" fontId="22" fillId="4" borderId="0" xfId="0" applyNumberFormat="1" applyFont="1" applyFill="1" applyAlignment="1">
      <alignment horizontal="center" wrapText="1"/>
    </xf>
    <xf numFmtId="11" fontId="22" fillId="4" borderId="8" xfId="0" applyNumberFormat="1" applyFont="1" applyFill="1" applyBorder="1" applyAlignment="1">
      <alignment horizontal="center" wrapText="1"/>
    </xf>
    <xf numFmtId="11" fontId="22" fillId="4" borderId="2" xfId="0" applyNumberFormat="1" applyFont="1" applyFill="1" applyBorder="1" applyAlignment="1">
      <alignment horizontal="center"/>
    </xf>
    <xf numFmtId="11" fontId="22" fillId="4" borderId="10" xfId="0" applyNumberFormat="1" applyFont="1" applyFill="1" applyBorder="1" applyAlignment="1">
      <alignment horizontal="center"/>
    </xf>
    <xf numFmtId="11" fontId="22" fillId="4" borderId="14" xfId="0" applyNumberFormat="1" applyFont="1" applyFill="1" applyBorder="1" applyAlignment="1">
      <alignment horizontal="center" vertical="center"/>
    </xf>
    <xf numFmtId="11" fontId="22" fillId="4" borderId="10" xfId="0" applyNumberFormat="1" applyFont="1" applyFill="1" applyBorder="1" applyAlignment="1">
      <alignment horizontal="center" vertical="center"/>
    </xf>
    <xf numFmtId="11" fontId="22" fillId="4" borderId="2" xfId="0" applyNumberFormat="1" applyFont="1" applyFill="1" applyBorder="1" applyAlignment="1">
      <alignment horizontal="center" vertical="center"/>
    </xf>
    <xf numFmtId="11" fontId="26" fillId="4" borderId="0" xfId="0" applyNumberFormat="1" applyFont="1" applyFill="1" applyAlignment="1">
      <alignment horizontal="center" vertical="center" wrapText="1"/>
    </xf>
    <xf numFmtId="11" fontId="29" fillId="4" borderId="10" xfId="0" applyNumberFormat="1" applyFont="1" applyFill="1" applyBorder="1" applyAlignment="1">
      <alignment horizontal="center" vertical="center"/>
    </xf>
    <xf numFmtId="2" fontId="29" fillId="4" borderId="10" xfId="0" applyNumberFormat="1" applyFont="1" applyFill="1" applyBorder="1" applyAlignment="1">
      <alignment horizontal="center" vertical="center"/>
    </xf>
    <xf numFmtId="172" fontId="26" fillId="0" borderId="0" xfId="0" applyNumberFormat="1" applyFont="1" applyAlignment="1">
      <alignment horizontal="center"/>
    </xf>
    <xf numFmtId="3" fontId="26" fillId="0" borderId="0" xfId="0" applyNumberFormat="1" applyFont="1" applyAlignment="1">
      <alignment horizontal="center"/>
    </xf>
    <xf numFmtId="0" fontId="42" fillId="8" borderId="0" xfId="0" applyFont="1" applyFill="1"/>
    <xf numFmtId="0" fontId="43" fillId="4" borderId="0" xfId="0" applyFont="1" applyFill="1"/>
    <xf numFmtId="0" fontId="22" fillId="7" borderId="14" xfId="0" applyFont="1" applyFill="1" applyBorder="1"/>
    <xf numFmtId="0" fontId="22" fillId="7" borderId="2" xfId="0" applyFont="1" applyFill="1" applyBorder="1"/>
    <xf numFmtId="11" fontId="22" fillId="7" borderId="2" xfId="0" applyNumberFormat="1" applyFont="1" applyFill="1" applyBorder="1"/>
    <xf numFmtId="0" fontId="31" fillId="4" borderId="0" xfId="0" applyFont="1" applyFill="1"/>
    <xf numFmtId="11" fontId="22" fillId="4" borderId="0" xfId="0" applyNumberFormat="1" applyFont="1" applyFill="1"/>
    <xf numFmtId="0" fontId="22" fillId="4" borderId="26" xfId="0" applyFont="1" applyFill="1" applyBorder="1"/>
    <xf numFmtId="11" fontId="22" fillId="4" borderId="26" xfId="0" applyNumberFormat="1" applyFont="1" applyFill="1" applyBorder="1" applyAlignment="1">
      <alignment horizontal="right"/>
    </xf>
    <xf numFmtId="0" fontId="22" fillId="4" borderId="24" xfId="0" applyFont="1" applyFill="1" applyBorder="1" applyAlignment="1">
      <alignment horizontal="center"/>
    </xf>
    <xf numFmtId="11" fontId="22" fillId="4" borderId="0" xfId="0" applyNumberFormat="1" applyFont="1" applyFill="1" applyAlignment="1">
      <alignment horizontal="right"/>
    </xf>
    <xf numFmtId="0" fontId="22" fillId="4" borderId="2" xfId="0" applyFont="1" applyFill="1" applyBorder="1"/>
    <xf numFmtId="0" fontId="22" fillId="4" borderId="10" xfId="0" applyFont="1" applyFill="1" applyBorder="1" applyAlignment="1">
      <alignment horizontal="center"/>
    </xf>
    <xf numFmtId="0" fontId="22" fillId="4" borderId="0" xfId="0" applyFont="1" applyFill="1" applyAlignment="1">
      <alignment horizontal="left" vertical="center"/>
    </xf>
    <xf numFmtId="0" fontId="31" fillId="4" borderId="0" xfId="0" applyFont="1" applyFill="1" applyAlignment="1">
      <alignment vertical="center" wrapText="1"/>
    </xf>
    <xf numFmtId="0" fontId="6" fillId="4" borderId="7" xfId="0" applyFont="1" applyFill="1" applyBorder="1"/>
    <xf numFmtId="0" fontId="22" fillId="4" borderId="21" xfId="0" applyFont="1" applyFill="1" applyBorder="1" applyAlignment="1">
      <alignment horizontal="center"/>
    </xf>
    <xf numFmtId="9" fontId="22" fillId="4" borderId="26" xfId="1" applyFont="1" applyFill="1" applyBorder="1" applyAlignment="1">
      <alignment horizontal="center"/>
    </xf>
    <xf numFmtId="0" fontId="6" fillId="4" borderId="14" xfId="0" applyFont="1" applyFill="1" applyBorder="1"/>
    <xf numFmtId="9" fontId="22" fillId="4" borderId="0" xfId="1" applyFont="1" applyFill="1" applyBorder="1" applyAlignment="1">
      <alignment horizontal="center"/>
    </xf>
    <xf numFmtId="9" fontId="22" fillId="4" borderId="24" xfId="1" applyFont="1" applyFill="1" applyBorder="1" applyAlignment="1">
      <alignment horizontal="center"/>
    </xf>
    <xf numFmtId="9" fontId="22" fillId="4" borderId="8" xfId="1" applyFont="1" applyFill="1" applyBorder="1" applyAlignment="1">
      <alignment horizontal="center"/>
    </xf>
    <xf numFmtId="2" fontId="22" fillId="4" borderId="0" xfId="0" applyNumberFormat="1" applyFont="1" applyFill="1"/>
    <xf numFmtId="0" fontId="22" fillId="4" borderId="14" xfId="0" applyFont="1" applyFill="1" applyBorder="1" applyAlignment="1">
      <alignment horizontal="center"/>
    </xf>
    <xf numFmtId="9" fontId="22" fillId="4" borderId="10" xfId="1" applyFont="1" applyFill="1" applyBorder="1" applyAlignment="1">
      <alignment horizontal="center"/>
    </xf>
    <xf numFmtId="0" fontId="6" fillId="4" borderId="7" xfId="0" applyFont="1" applyFill="1" applyBorder="1" applyAlignment="1">
      <alignment horizontal="left"/>
    </xf>
    <xf numFmtId="9" fontId="22" fillId="4" borderId="13" xfId="1" applyFont="1" applyFill="1" applyBorder="1" applyAlignment="1">
      <alignment horizontal="center"/>
    </xf>
    <xf numFmtId="9" fontId="22" fillId="4" borderId="2" xfId="1" applyFont="1" applyFill="1" applyBorder="1" applyAlignment="1">
      <alignment horizontal="center"/>
    </xf>
    <xf numFmtId="0" fontId="6" fillId="4" borderId="14" xfId="0" applyFont="1" applyFill="1" applyBorder="1" applyAlignment="1">
      <alignment horizontal="left"/>
    </xf>
    <xf numFmtId="9" fontId="22" fillId="4" borderId="0" xfId="1" applyFont="1" applyFill="1"/>
    <xf numFmtId="0" fontId="28" fillId="4" borderId="0" xfId="0" applyFont="1" applyFill="1" applyAlignment="1">
      <alignment horizontal="center" vertical="center"/>
    </xf>
    <xf numFmtId="0" fontId="22" fillId="7" borderId="14" xfId="0" applyFont="1" applyFill="1" applyBorder="1" applyAlignment="1">
      <alignment horizontal="center" vertical="center" wrapText="1"/>
    </xf>
    <xf numFmtId="0" fontId="22" fillId="4" borderId="0" xfId="0" applyFont="1" applyFill="1" applyAlignment="1">
      <alignment horizontal="center" vertical="top"/>
    </xf>
    <xf numFmtId="0" fontId="22" fillId="4" borderId="7" xfId="0" applyFont="1" applyFill="1" applyBorder="1" applyAlignment="1">
      <alignment horizontal="left" vertical="center"/>
    </xf>
    <xf numFmtId="0" fontId="22" fillId="4" borderId="26" xfId="0" applyFont="1" applyFill="1" applyBorder="1" applyAlignment="1">
      <alignment horizontal="center" vertical="center" wrapText="1"/>
    </xf>
    <xf numFmtId="0" fontId="22" fillId="4" borderId="14" xfId="0" applyFont="1" applyFill="1" applyBorder="1" applyAlignment="1">
      <alignment horizontal="center" vertical="center"/>
    </xf>
    <xf numFmtId="11" fontId="31" fillId="4" borderId="14" xfId="0" applyNumberFormat="1" applyFont="1" applyFill="1" applyBorder="1" applyAlignment="1">
      <alignment horizontal="center" vertical="center"/>
    </xf>
    <xf numFmtId="11" fontId="31" fillId="4" borderId="10" xfId="0" applyNumberFormat="1" applyFont="1" applyFill="1" applyBorder="1" applyAlignment="1">
      <alignment horizontal="center" vertical="center"/>
    </xf>
    <xf numFmtId="11" fontId="31" fillId="4" borderId="0" xfId="0" applyNumberFormat="1" applyFont="1" applyFill="1" applyAlignment="1">
      <alignment horizontal="right"/>
    </xf>
    <xf numFmtId="0" fontId="36" fillId="4" borderId="0" xfId="0" applyFont="1" applyFill="1"/>
    <xf numFmtId="2" fontId="36" fillId="4" borderId="0" xfId="0" applyNumberFormat="1" applyFont="1" applyFill="1"/>
    <xf numFmtId="0" fontId="26" fillId="7" borderId="21" xfId="0" applyFont="1" applyFill="1" applyBorder="1"/>
    <xf numFmtId="0" fontId="29" fillId="7" borderId="24" xfId="0" applyFont="1" applyFill="1" applyBorder="1"/>
    <xf numFmtId="3" fontId="22" fillId="4" borderId="0" xfId="0" applyNumberFormat="1" applyFont="1" applyFill="1" applyAlignment="1">
      <alignment horizontal="center"/>
    </xf>
    <xf numFmtId="10" fontId="26" fillId="4" borderId="0" xfId="0" applyNumberFormat="1" applyFont="1" applyFill="1" applyAlignment="1">
      <alignment horizontal="center"/>
    </xf>
    <xf numFmtId="169" fontId="29" fillId="4" borderId="0" xfId="0" applyNumberFormat="1" applyFont="1" applyFill="1" applyAlignment="1">
      <alignment horizontal="center"/>
    </xf>
    <xf numFmtId="0" fontId="29" fillId="7" borderId="26" xfId="0" applyFont="1" applyFill="1" applyBorder="1"/>
    <xf numFmtId="0" fontId="26" fillId="7" borderId="14" xfId="0" applyFont="1" applyFill="1" applyBorder="1" applyAlignment="1">
      <alignment horizontal="center" wrapText="1"/>
    </xf>
    <xf numFmtId="0" fontId="26" fillId="7" borderId="10" xfId="0" applyFont="1" applyFill="1" applyBorder="1" applyAlignment="1">
      <alignment horizontal="center" wrapText="1"/>
    </xf>
    <xf numFmtId="11" fontId="26" fillId="4" borderId="7" xfId="0" applyNumberFormat="1" applyFont="1" applyFill="1" applyBorder="1" applyAlignment="1">
      <alignment horizontal="center" vertical="center"/>
    </xf>
    <xf numFmtId="11" fontId="26" fillId="4" borderId="8" xfId="0" applyNumberFormat="1" applyFont="1" applyFill="1" applyBorder="1" applyAlignment="1">
      <alignment horizontal="center" vertical="center"/>
    </xf>
    <xf numFmtId="1" fontId="22" fillId="4" borderId="0" xfId="0" applyNumberFormat="1" applyFont="1" applyFill="1" applyAlignment="1">
      <alignment horizontal="center"/>
    </xf>
    <xf numFmtId="2" fontId="26" fillId="4" borderId="14" xfId="0" applyNumberFormat="1" applyFont="1" applyFill="1" applyBorder="1" applyAlignment="1">
      <alignment horizontal="center" vertical="center"/>
    </xf>
    <xf numFmtId="2" fontId="26" fillId="4" borderId="10" xfId="0" applyNumberFormat="1" applyFont="1" applyFill="1" applyBorder="1" applyAlignment="1">
      <alignment horizontal="center" vertical="center"/>
    </xf>
    <xf numFmtId="2" fontId="26" fillId="0" borderId="0" xfId="0" applyNumberFormat="1" applyFont="1" applyAlignment="1">
      <alignment horizontal="center"/>
    </xf>
    <xf numFmtId="0" fontId="40" fillId="4" borderId="0" xfId="0" applyFont="1" applyFill="1" applyAlignment="1">
      <alignment vertical="center"/>
    </xf>
    <xf numFmtId="0" fontId="38" fillId="4" borderId="0" xfId="0" applyFont="1" applyFill="1" applyAlignment="1">
      <alignment vertical="center"/>
    </xf>
    <xf numFmtId="0" fontId="22" fillId="4" borderId="0" xfId="0" applyFont="1" applyFill="1" applyAlignment="1">
      <alignment vertical="center"/>
    </xf>
    <xf numFmtId="14" fontId="26" fillId="4" borderId="0" xfId="0" applyNumberFormat="1" applyFont="1" applyFill="1" applyAlignment="1">
      <alignment vertical="center"/>
    </xf>
    <xf numFmtId="0" fontId="27" fillId="4" borderId="0" xfId="0" applyFont="1" applyFill="1" applyAlignment="1">
      <alignment vertical="center"/>
    </xf>
    <xf numFmtId="0" fontId="29" fillId="4" borderId="0" xfId="0" applyFont="1" applyFill="1" applyAlignment="1">
      <alignment vertical="center"/>
    </xf>
    <xf numFmtId="0" fontId="31" fillId="4" borderId="0" xfId="0" applyFont="1" applyFill="1" applyAlignment="1">
      <alignment horizontal="center" vertical="top" wrapText="1"/>
    </xf>
    <xf numFmtId="0" fontId="31" fillId="4" borderId="0" xfId="0" applyFont="1" applyFill="1" applyAlignment="1">
      <alignment vertical="top" wrapText="1"/>
    </xf>
    <xf numFmtId="9" fontId="22" fillId="4" borderId="0" xfId="1" applyFont="1" applyFill="1" applyBorder="1" applyAlignment="1">
      <alignment horizontal="center" vertical="center"/>
    </xf>
    <xf numFmtId="9" fontId="22" fillId="4" borderId="10" xfId="1" applyFont="1" applyFill="1" applyBorder="1" applyAlignment="1">
      <alignment horizontal="center" vertical="center"/>
    </xf>
    <xf numFmtId="3" fontId="22" fillId="4" borderId="0" xfId="0" applyNumberFormat="1" applyFont="1" applyFill="1" applyAlignment="1">
      <alignment horizontal="center" vertical="center"/>
    </xf>
    <xf numFmtId="0" fontId="31" fillId="4" borderId="0" xfId="0" applyFont="1" applyFill="1" applyAlignment="1">
      <alignment horizontal="center" vertical="center"/>
    </xf>
    <xf numFmtId="3" fontId="26" fillId="4" borderId="0" xfId="0" applyNumberFormat="1" applyFont="1" applyFill="1" applyAlignment="1">
      <alignment horizontal="center" vertical="center"/>
    </xf>
    <xf numFmtId="0" fontId="28" fillId="4" borderId="9" xfId="0" applyFont="1" applyFill="1" applyBorder="1" applyAlignment="1">
      <alignment vertical="center"/>
    </xf>
    <xf numFmtId="9" fontId="26" fillId="4" borderId="7" xfId="1" applyFont="1" applyFill="1" applyBorder="1" applyAlignment="1">
      <alignment horizontal="center" vertical="center"/>
    </xf>
    <xf numFmtId="9" fontId="22" fillId="4" borderId="8" xfId="1" applyFont="1" applyFill="1" applyBorder="1" applyAlignment="1">
      <alignment horizontal="center" vertical="center"/>
    </xf>
    <xf numFmtId="171" fontId="22" fillId="4" borderId="14" xfId="0" applyNumberFormat="1" applyFont="1" applyFill="1" applyBorder="1" applyAlignment="1">
      <alignment horizontal="center" vertical="center"/>
    </xf>
    <xf numFmtId="171" fontId="22" fillId="4" borderId="2" xfId="0" applyNumberFormat="1" applyFont="1" applyFill="1" applyBorder="1" applyAlignment="1">
      <alignment horizontal="center" vertical="center"/>
    </xf>
    <xf numFmtId="171" fontId="22" fillId="4" borderId="10" xfId="0" applyNumberFormat="1" applyFont="1" applyFill="1" applyBorder="1" applyAlignment="1">
      <alignment horizontal="center" vertical="center"/>
    </xf>
    <xf numFmtId="171" fontId="22" fillId="4" borderId="0" xfId="0" applyNumberFormat="1" applyFont="1" applyFill="1" applyAlignment="1">
      <alignment horizontal="center" vertical="center"/>
    </xf>
    <xf numFmtId="0" fontId="26" fillId="4" borderId="9" xfId="0" applyFont="1" applyFill="1" applyBorder="1" applyAlignment="1">
      <alignment vertical="center"/>
    </xf>
    <xf numFmtId="2" fontId="26" fillId="4" borderId="7" xfId="0" applyNumberFormat="1" applyFont="1" applyFill="1" applyBorder="1" applyAlignment="1">
      <alignment horizontal="center" vertical="center"/>
    </xf>
    <xf numFmtId="2" fontId="26" fillId="4" borderId="0" xfId="0" applyNumberFormat="1" applyFont="1" applyFill="1" applyAlignment="1">
      <alignment horizontal="center" vertical="center"/>
    </xf>
    <xf numFmtId="2" fontId="26" fillId="4" borderId="8" xfId="0" applyNumberFormat="1" applyFont="1" applyFill="1" applyBorder="1" applyAlignment="1">
      <alignment horizontal="center" vertical="center"/>
    </xf>
    <xf numFmtId="167" fontId="26" fillId="4" borderId="0" xfId="1" applyNumberFormat="1" applyFont="1" applyFill="1" applyBorder="1" applyAlignment="1">
      <alignment horizontal="center" vertical="center"/>
    </xf>
    <xf numFmtId="0" fontId="26" fillId="4" borderId="13" xfId="0" applyFont="1" applyFill="1" applyBorder="1" applyAlignment="1">
      <alignment vertical="center"/>
    </xf>
    <xf numFmtId="2" fontId="26" fillId="4" borderId="2" xfId="0" applyNumberFormat="1" applyFont="1" applyFill="1" applyBorder="1" applyAlignment="1">
      <alignment horizontal="center" vertical="center"/>
    </xf>
    <xf numFmtId="9" fontId="22" fillId="4" borderId="2" xfId="1" applyFont="1" applyFill="1" applyBorder="1" applyAlignment="1">
      <alignment horizontal="center" vertical="center"/>
    </xf>
    <xf numFmtId="0" fontId="22" fillId="4" borderId="10" xfId="0" applyFont="1" applyFill="1" applyBorder="1" applyAlignment="1">
      <alignment horizontal="center" vertical="center"/>
    </xf>
    <xf numFmtId="165" fontId="26" fillId="4" borderId="0" xfId="0" applyNumberFormat="1" applyFont="1" applyFill="1"/>
    <xf numFmtId="0" fontId="46" fillId="4" borderId="0" xfId="0" applyFont="1" applyFill="1"/>
    <xf numFmtId="0" fontId="29" fillId="4" borderId="0" xfId="0" applyFont="1" applyFill="1" applyAlignment="1">
      <alignment horizontal="center" vertical="center"/>
    </xf>
    <xf numFmtId="171" fontId="22" fillId="4" borderId="0" xfId="0" applyNumberFormat="1" applyFont="1" applyFill="1"/>
    <xf numFmtId="171" fontId="31" fillId="4" borderId="0" xfId="0" applyNumberFormat="1" applyFont="1" applyFill="1"/>
    <xf numFmtId="0" fontId="26" fillId="4" borderId="0" xfId="0" applyFont="1" applyFill="1" applyAlignment="1">
      <alignment vertical="top" wrapText="1"/>
    </xf>
    <xf numFmtId="171" fontId="22" fillId="4" borderId="14" xfId="0" applyNumberFormat="1" applyFont="1" applyFill="1" applyBorder="1" applyAlignment="1">
      <alignment horizontal="center" vertical="center" wrapText="1"/>
    </xf>
    <xf numFmtId="9" fontId="26" fillId="4" borderId="7" xfId="0" applyNumberFormat="1" applyFont="1" applyFill="1" applyBorder="1" applyAlignment="1">
      <alignment horizontal="center" vertical="center"/>
    </xf>
    <xf numFmtId="9" fontId="26" fillId="4" borderId="8" xfId="0" applyNumberFormat="1" applyFont="1" applyFill="1" applyBorder="1" applyAlignment="1">
      <alignment horizontal="center" vertical="center"/>
    </xf>
    <xf numFmtId="171" fontId="26" fillId="4" borderId="0" xfId="0" applyNumberFormat="1" applyFont="1" applyFill="1"/>
    <xf numFmtId="171" fontId="26" fillId="4" borderId="0" xfId="0" applyNumberFormat="1" applyFont="1" applyFill="1" applyAlignment="1">
      <alignment horizontal="center" vertical="center"/>
    </xf>
    <xf numFmtId="0" fontId="26" fillId="4" borderId="13" xfId="0" applyFont="1" applyFill="1" applyBorder="1"/>
    <xf numFmtId="2" fontId="26" fillId="4" borderId="10" xfId="0" applyNumberFormat="1" applyFont="1" applyFill="1" applyBorder="1" applyAlignment="1">
      <alignment horizontal="center"/>
    </xf>
    <xf numFmtId="9" fontId="26" fillId="4" borderId="0" xfId="1" applyFont="1" applyFill="1" applyBorder="1" applyAlignment="1">
      <alignment horizontal="left" vertical="top"/>
    </xf>
    <xf numFmtId="11" fontId="26" fillId="7" borderId="14" xfId="0" applyNumberFormat="1" applyFont="1" applyFill="1" applyBorder="1" applyAlignment="1">
      <alignment horizontal="center" vertical="center" wrapText="1"/>
    </xf>
    <xf numFmtId="11" fontId="26" fillId="7" borderId="10" xfId="0" applyNumberFormat="1" applyFont="1" applyFill="1" applyBorder="1" applyAlignment="1">
      <alignment horizontal="center" vertical="center" wrapText="1"/>
    </xf>
    <xf numFmtId="0" fontId="47" fillId="4" borderId="8" xfId="0" applyFont="1" applyFill="1" applyBorder="1" applyAlignment="1">
      <alignment horizontal="center" vertical="center" wrapText="1"/>
    </xf>
    <xf numFmtId="176" fontId="26" fillId="4" borderId="2" xfId="0" applyNumberFormat="1" applyFont="1" applyFill="1" applyBorder="1" applyAlignment="1">
      <alignment horizontal="center"/>
    </xf>
    <xf numFmtId="11" fontId="26" fillId="4" borderId="14" xfId="0" applyNumberFormat="1" applyFont="1" applyFill="1" applyBorder="1" applyAlignment="1">
      <alignment horizontal="center"/>
    </xf>
    <xf numFmtId="173" fontId="26" fillId="4" borderId="0" xfId="0" applyNumberFormat="1" applyFont="1" applyFill="1"/>
    <xf numFmtId="11" fontId="26" fillId="4" borderId="9" xfId="0" applyNumberFormat="1" applyFont="1" applyFill="1" applyBorder="1" applyAlignment="1">
      <alignment horizontal="center"/>
    </xf>
    <xf numFmtId="11" fontId="26" fillId="4" borderId="25" xfId="0" applyNumberFormat="1" applyFont="1" applyFill="1" applyBorder="1" applyAlignment="1">
      <alignment horizontal="center"/>
    </xf>
    <xf numFmtId="0" fontId="44" fillId="4" borderId="0" xfId="0" applyFont="1" applyFill="1" applyAlignment="1">
      <alignment horizontal="center" vertical="center" wrapText="1"/>
    </xf>
    <xf numFmtId="0" fontId="31" fillId="7" borderId="23" xfId="0" applyFont="1" applyFill="1" applyBorder="1" applyAlignment="1">
      <alignment horizontal="center" vertical="center" wrapText="1"/>
    </xf>
    <xf numFmtId="0" fontId="31" fillId="7" borderId="20" xfId="0" applyFont="1" applyFill="1" applyBorder="1" applyAlignment="1">
      <alignment horizontal="center" vertical="center" wrapText="1"/>
    </xf>
    <xf numFmtId="0" fontId="31" fillId="7" borderId="19" xfId="0" applyFont="1" applyFill="1" applyBorder="1" applyAlignment="1">
      <alignment horizontal="center" vertical="center" wrapText="1"/>
    </xf>
    <xf numFmtId="0" fontId="31" fillId="4" borderId="0" xfId="0" applyFont="1" applyFill="1" applyAlignment="1">
      <alignment horizontal="center" vertical="center" wrapText="1"/>
    </xf>
    <xf numFmtId="0" fontId="26" fillId="4" borderId="13" xfId="0" applyFont="1" applyFill="1" applyBorder="1" applyAlignment="1">
      <alignment horizontal="center"/>
    </xf>
    <xf numFmtId="0" fontId="31" fillId="7" borderId="22" xfId="0" applyFont="1" applyFill="1" applyBorder="1" applyAlignment="1">
      <alignment horizontal="center" vertical="center" wrapText="1"/>
    </xf>
    <xf numFmtId="11" fontId="31" fillId="4" borderId="0" xfId="0" applyNumberFormat="1" applyFont="1" applyFill="1" applyAlignment="1">
      <alignment horizontal="center" vertical="center" wrapText="1"/>
    </xf>
    <xf numFmtId="0" fontId="22" fillId="4" borderId="9" xfId="0" applyFont="1" applyFill="1" applyBorder="1" applyAlignment="1">
      <alignment horizontal="center" vertical="center"/>
    </xf>
    <xf numFmtId="11" fontId="22" fillId="4" borderId="9" xfId="0" applyNumberFormat="1" applyFont="1" applyFill="1" applyBorder="1" applyAlignment="1">
      <alignment horizontal="center" vertical="center"/>
    </xf>
    <xf numFmtId="0" fontId="22" fillId="4" borderId="14" xfId="0" applyFont="1" applyFill="1" applyBorder="1" applyAlignment="1">
      <alignment horizontal="left" vertical="center" wrapText="1"/>
    </xf>
    <xf numFmtId="0" fontId="26" fillId="4" borderId="13" xfId="0" applyFont="1" applyFill="1" applyBorder="1" applyAlignment="1">
      <alignment horizontal="center" vertical="center"/>
    </xf>
    <xf numFmtId="11" fontId="22" fillId="4" borderId="13" xfId="0" applyNumberFormat="1" applyFont="1" applyFill="1" applyBorder="1" applyAlignment="1">
      <alignment horizontal="center" vertical="center"/>
    </xf>
    <xf numFmtId="0" fontId="26" fillId="4" borderId="2" xfId="0" applyFont="1" applyFill="1" applyBorder="1" applyAlignment="1">
      <alignment horizontal="left" vertical="center"/>
    </xf>
    <xf numFmtId="9" fontId="22" fillId="4" borderId="9" xfId="1" applyFont="1" applyFill="1" applyBorder="1" applyAlignment="1">
      <alignment horizontal="center" vertical="center"/>
    </xf>
    <xf numFmtId="0" fontId="22" fillId="4" borderId="14" xfId="0" applyFont="1" applyFill="1" applyBorder="1" applyAlignment="1">
      <alignment horizontal="left" vertical="center"/>
    </xf>
    <xf numFmtId="0" fontId="22" fillId="4" borderId="13" xfId="0" applyFont="1" applyFill="1" applyBorder="1" applyAlignment="1">
      <alignment horizontal="center" vertical="center"/>
    </xf>
    <xf numFmtId="9" fontId="22" fillId="4" borderId="13" xfId="1" applyFont="1" applyFill="1" applyBorder="1" applyAlignment="1">
      <alignment horizontal="center" vertical="center"/>
    </xf>
    <xf numFmtId="0" fontId="31" fillId="7" borderId="23" xfId="0" applyFont="1" applyFill="1" applyBorder="1" applyAlignment="1">
      <alignment horizontal="left" vertical="center" wrapText="1"/>
    </xf>
    <xf numFmtId="11" fontId="30" fillId="4" borderId="0" xfId="0" applyNumberFormat="1" applyFont="1" applyFill="1"/>
    <xf numFmtId="0" fontId="22" fillId="4" borderId="9" xfId="0" applyFont="1" applyFill="1" applyBorder="1" applyAlignment="1">
      <alignment horizontal="center" vertical="center" wrapText="1"/>
    </xf>
    <xf numFmtId="0" fontId="22" fillId="0" borderId="7" xfId="0" applyFont="1" applyBorder="1"/>
    <xf numFmtId="9" fontId="22" fillId="4" borderId="0" xfId="0" applyNumberFormat="1" applyFont="1" applyFill="1" applyAlignment="1">
      <alignment horizontal="center" vertical="center"/>
    </xf>
    <xf numFmtId="0" fontId="22" fillId="4" borderId="13" xfId="0" applyFont="1" applyFill="1" applyBorder="1" applyAlignment="1">
      <alignment horizontal="center" vertical="center" wrapText="1"/>
    </xf>
    <xf numFmtId="0" fontId="22" fillId="4" borderId="7" xfId="0" applyFont="1" applyFill="1" applyBorder="1" applyAlignment="1">
      <alignment vertical="center" wrapText="1"/>
    </xf>
    <xf numFmtId="11" fontId="26" fillId="4" borderId="0" xfId="0" applyNumberFormat="1" applyFont="1" applyFill="1" applyAlignment="1">
      <alignment vertical="center"/>
    </xf>
    <xf numFmtId="0" fontId="22" fillId="0" borderId="0" xfId="0" applyFont="1" applyAlignment="1">
      <alignment vertical="center"/>
    </xf>
    <xf numFmtId="0" fontId="22" fillId="4" borderId="14" xfId="0" applyFont="1" applyFill="1" applyBorder="1" applyAlignment="1">
      <alignment vertical="center" wrapText="1"/>
    </xf>
    <xf numFmtId="0" fontId="22" fillId="4" borderId="7" xfId="0" applyFont="1" applyFill="1" applyBorder="1" applyAlignment="1">
      <alignment horizontal="center" vertical="center" wrapText="1"/>
    </xf>
    <xf numFmtId="0" fontId="26" fillId="4" borderId="2" xfId="0" applyFont="1" applyFill="1" applyBorder="1" applyAlignment="1">
      <alignment vertical="center"/>
    </xf>
    <xf numFmtId="0" fontId="23" fillId="4" borderId="0" xfId="0" applyFont="1" applyFill="1"/>
    <xf numFmtId="10" fontId="21" fillId="4" borderId="0" xfId="0" applyNumberFormat="1" applyFont="1" applyFill="1"/>
    <xf numFmtId="10" fontId="21" fillId="0" borderId="0" xfId="0" applyNumberFormat="1" applyFont="1"/>
    <xf numFmtId="0" fontId="26" fillId="4" borderId="23" xfId="0" applyFont="1" applyFill="1" applyBorder="1"/>
    <xf numFmtId="0" fontId="26" fillId="4" borderId="19" xfId="0" applyFont="1" applyFill="1" applyBorder="1"/>
    <xf numFmtId="0" fontId="28" fillId="4" borderId="0" xfId="0" applyFont="1" applyFill="1" applyAlignment="1">
      <alignment horizontal="center"/>
    </xf>
    <xf numFmtId="0" fontId="28" fillId="0" borderId="0" xfId="0" applyFont="1" applyAlignment="1">
      <alignment horizontal="center" vertical="center"/>
    </xf>
    <xf numFmtId="0" fontId="26" fillId="7" borderId="25" xfId="0" applyFont="1" applyFill="1" applyBorder="1" applyAlignment="1">
      <alignment horizontal="center"/>
    </xf>
    <xf numFmtId="0" fontId="29" fillId="7" borderId="14" xfId="0" applyFont="1" applyFill="1" applyBorder="1" applyAlignment="1">
      <alignment horizontal="center" vertical="center"/>
    </xf>
    <xf numFmtId="0" fontId="26" fillId="4" borderId="21" xfId="0" applyFont="1" applyFill="1" applyBorder="1" applyAlignment="1">
      <alignment horizontal="center" vertical="center"/>
    </xf>
    <xf numFmtId="11" fontId="26" fillId="4" borderId="24" xfId="0" applyNumberFormat="1" applyFont="1" applyFill="1" applyBorder="1" applyAlignment="1">
      <alignment horizontal="center" vertical="center"/>
    </xf>
    <xf numFmtId="11" fontId="26" fillId="4" borderId="10" xfId="0" applyNumberFormat="1" applyFont="1" applyFill="1" applyBorder="1" applyAlignment="1">
      <alignment horizontal="center" vertical="center"/>
    </xf>
    <xf numFmtId="11" fontId="26" fillId="7" borderId="2" xfId="0" applyNumberFormat="1" applyFont="1" applyFill="1" applyBorder="1" applyAlignment="1">
      <alignment vertical="center"/>
    </xf>
    <xf numFmtId="0" fontId="26" fillId="7" borderId="10" xfId="0" applyFont="1" applyFill="1" applyBorder="1" applyAlignment="1">
      <alignment vertical="center"/>
    </xf>
    <xf numFmtId="0" fontId="54" fillId="4" borderId="0" xfId="0" applyFont="1" applyFill="1" applyAlignment="1">
      <alignment horizontal="center" wrapText="1" readingOrder="1"/>
    </xf>
    <xf numFmtId="0" fontId="54" fillId="4" borderId="0" xfId="0" applyFont="1" applyFill="1" applyAlignment="1">
      <alignment horizontal="center" vertical="center" wrapText="1" readingOrder="1"/>
    </xf>
    <xf numFmtId="0" fontId="26" fillId="4" borderId="8" xfId="0" applyFont="1" applyFill="1" applyBorder="1" applyAlignment="1">
      <alignment vertical="center"/>
    </xf>
    <xf numFmtId="166" fontId="26" fillId="4" borderId="0" xfId="0" applyNumberFormat="1" applyFont="1" applyFill="1" applyAlignment="1">
      <alignment vertical="center"/>
    </xf>
    <xf numFmtId="165" fontId="26" fillId="4" borderId="0" xfId="0" applyNumberFormat="1" applyFont="1" applyFill="1" applyAlignment="1">
      <alignment vertical="center"/>
    </xf>
    <xf numFmtId="0" fontId="21" fillId="4" borderId="0" xfId="0" applyFont="1" applyFill="1" applyAlignment="1">
      <alignment horizontal="center" wrapText="1" readingOrder="1"/>
    </xf>
    <xf numFmtId="0" fontId="23" fillId="4" borderId="0" xfId="0" applyFont="1" applyFill="1" applyAlignment="1">
      <alignment horizontal="center" wrapText="1" readingOrder="1"/>
    </xf>
    <xf numFmtId="9" fontId="23" fillId="4" borderId="0" xfId="0" applyNumberFormat="1" applyFont="1" applyFill="1" applyAlignment="1">
      <alignment horizontal="center" wrapText="1" readingOrder="1"/>
    </xf>
    <xf numFmtId="164" fontId="26" fillId="4" borderId="0" xfId="0" applyNumberFormat="1" applyFont="1" applyFill="1" applyAlignment="1">
      <alignment vertical="center"/>
    </xf>
    <xf numFmtId="0" fontId="26" fillId="4" borderId="7" xfId="0" applyFont="1" applyFill="1" applyBorder="1" applyAlignment="1">
      <alignment horizontal="left" vertical="center"/>
    </xf>
    <xf numFmtId="0" fontId="26" fillId="4" borderId="7" xfId="0" applyFont="1" applyFill="1" applyBorder="1" applyAlignment="1">
      <alignment horizontal="left" vertical="center" wrapText="1"/>
    </xf>
    <xf numFmtId="3" fontId="21" fillId="4" borderId="0" xfId="0" applyNumberFormat="1" applyFont="1" applyFill="1" applyAlignment="1">
      <alignment horizontal="center" wrapText="1" readingOrder="1"/>
    </xf>
    <xf numFmtId="3" fontId="23" fillId="4" borderId="0" xfId="0" applyNumberFormat="1" applyFont="1" applyFill="1" applyAlignment="1">
      <alignment horizontal="center" wrapText="1" readingOrder="1"/>
    </xf>
    <xf numFmtId="0" fontId="26" fillId="4" borderId="7" xfId="0" applyFont="1" applyFill="1" applyBorder="1" applyAlignment="1">
      <alignment vertical="center"/>
    </xf>
    <xf numFmtId="0" fontId="26" fillId="4" borderId="0" xfId="0" applyFont="1" applyFill="1" applyAlignment="1">
      <alignment horizontal="left" vertical="top"/>
    </xf>
    <xf numFmtId="166" fontId="26" fillId="4" borderId="0" xfId="0" applyNumberFormat="1" applyFont="1" applyFill="1" applyAlignment="1">
      <alignment horizontal="right" vertical="center"/>
    </xf>
    <xf numFmtId="0" fontId="26" fillId="4" borderId="0" xfId="0" applyFont="1" applyFill="1" applyAlignment="1">
      <alignment horizontal="right" vertical="center"/>
    </xf>
    <xf numFmtId="0" fontId="26" fillId="4" borderId="8" xfId="0" applyFont="1" applyFill="1" applyBorder="1" applyAlignment="1">
      <alignment horizontal="left" vertical="center"/>
    </xf>
    <xf numFmtId="0" fontId="26" fillId="4" borderId="14" xfId="0" applyFont="1" applyFill="1" applyBorder="1" applyAlignment="1">
      <alignment vertical="center"/>
    </xf>
    <xf numFmtId="0" fontId="26" fillId="7" borderId="0" xfId="0" applyFont="1" applyFill="1" applyAlignment="1">
      <alignment vertical="center"/>
    </xf>
    <xf numFmtId="11" fontId="26" fillId="7" borderId="0" xfId="0" applyNumberFormat="1" applyFont="1" applyFill="1" applyAlignment="1">
      <alignment vertical="center"/>
    </xf>
    <xf numFmtId="0" fontId="26" fillId="7" borderId="8" xfId="0" applyFont="1" applyFill="1" applyBorder="1" applyAlignment="1">
      <alignment vertical="center"/>
    </xf>
    <xf numFmtId="0" fontId="26" fillId="4" borderId="21" xfId="0" applyFont="1" applyFill="1" applyBorder="1" applyAlignment="1">
      <alignment vertical="center"/>
    </xf>
    <xf numFmtId="0" fontId="26" fillId="4" borderId="26" xfId="0" applyFont="1" applyFill="1" applyBorder="1" applyAlignment="1">
      <alignment vertical="center"/>
    </xf>
    <xf numFmtId="2" fontId="26" fillId="4" borderId="26" xfId="0" applyNumberFormat="1" applyFont="1" applyFill="1" applyBorder="1" applyAlignment="1">
      <alignment vertical="center"/>
    </xf>
    <xf numFmtId="3" fontId="26" fillId="4" borderId="26" xfId="0" applyNumberFormat="1" applyFont="1" applyFill="1" applyBorder="1" applyAlignment="1">
      <alignment vertical="center"/>
    </xf>
    <xf numFmtId="0" fontId="26" fillId="4" borderId="24" xfId="0" applyFont="1" applyFill="1" applyBorder="1" applyAlignment="1">
      <alignment vertical="center"/>
    </xf>
    <xf numFmtId="0" fontId="28" fillId="4" borderId="14" xfId="0" applyFont="1" applyFill="1" applyBorder="1" applyAlignment="1">
      <alignment horizontal="left"/>
    </xf>
    <xf numFmtId="166" fontId="26" fillId="4" borderId="2" xfId="0" applyNumberFormat="1" applyFont="1" applyFill="1" applyBorder="1" applyAlignment="1">
      <alignment vertical="center"/>
    </xf>
    <xf numFmtId="0" fontId="26" fillId="4" borderId="10" xfId="0" applyFont="1" applyFill="1" applyBorder="1" applyAlignment="1">
      <alignment vertical="center"/>
    </xf>
    <xf numFmtId="172" fontId="26" fillId="7" borderId="2" xfId="0" applyNumberFormat="1" applyFont="1" applyFill="1" applyBorder="1" applyAlignment="1">
      <alignment horizontal="center" vertical="center" wrapText="1"/>
    </xf>
    <xf numFmtId="0" fontId="37" fillId="0" borderId="0" xfId="0" applyFont="1"/>
    <xf numFmtId="0" fontId="22" fillId="4" borderId="2" xfId="0" applyFont="1" applyFill="1" applyBorder="1" applyAlignment="1">
      <alignment horizontal="center" vertical="center" wrapText="1"/>
    </xf>
    <xf numFmtId="172" fontId="22" fillId="4" borderId="2" xfId="0" applyNumberFormat="1" applyFont="1" applyFill="1" applyBorder="1" applyAlignment="1">
      <alignment horizontal="center" vertical="center" wrapText="1"/>
    </xf>
    <xf numFmtId="172" fontId="26" fillId="4" borderId="2" xfId="0" applyNumberFormat="1" applyFont="1" applyFill="1" applyBorder="1"/>
    <xf numFmtId="166" fontId="26" fillId="0" borderId="0" xfId="0" applyNumberFormat="1" applyFont="1"/>
    <xf numFmtId="0" fontId="29" fillId="7" borderId="7" xfId="0" applyFont="1" applyFill="1" applyBorder="1" applyAlignment="1">
      <alignment vertical="center"/>
    </xf>
    <xf numFmtId="0" fontId="29" fillId="7" borderId="26" xfId="0" applyFont="1" applyFill="1" applyBorder="1" applyAlignment="1">
      <alignment horizontal="right"/>
    </xf>
    <xf numFmtId="0" fontId="29" fillId="7" borderId="26" xfId="0" applyFont="1" applyFill="1" applyBorder="1" applyAlignment="1">
      <alignment horizontal="left"/>
    </xf>
    <xf numFmtId="0" fontId="26" fillId="7" borderId="2" xfId="0" applyFont="1" applyFill="1" applyBorder="1"/>
    <xf numFmtId="11" fontId="26" fillId="7" borderId="2" xfId="0" applyNumberFormat="1" applyFont="1" applyFill="1" applyBorder="1" applyAlignment="1">
      <alignment horizontal="left"/>
    </xf>
    <xf numFmtId="14" fontId="22" fillId="4" borderId="0" xfId="0" applyNumberFormat="1" applyFont="1" applyFill="1"/>
    <xf numFmtId="14" fontId="30" fillId="4" borderId="0" xfId="0" applyNumberFormat="1" applyFont="1" applyFill="1"/>
    <xf numFmtId="0" fontId="45" fillId="4" borderId="0" xfId="0" applyFont="1" applyFill="1"/>
    <xf numFmtId="9" fontId="26" fillId="4" borderId="0" xfId="1" applyFont="1" applyFill="1" applyAlignment="1">
      <alignment horizontal="center"/>
    </xf>
    <xf numFmtId="14" fontId="26" fillId="4" borderId="0" xfId="0" applyNumberFormat="1" applyFont="1" applyFill="1" applyAlignment="1">
      <alignment horizontal="right"/>
    </xf>
    <xf numFmtId="14" fontId="22" fillId="7" borderId="2" xfId="0" applyNumberFormat="1" applyFont="1" applyFill="1" applyBorder="1" applyAlignment="1">
      <alignment horizontal="center" vertical="center" wrapText="1"/>
    </xf>
    <xf numFmtId="11" fontId="21" fillId="4" borderId="7" xfId="0" applyNumberFormat="1" applyFont="1" applyFill="1" applyBorder="1" applyAlignment="1">
      <alignment horizontal="right"/>
    </xf>
    <xf numFmtId="11" fontId="23" fillId="0" borderId="0" xfId="0" applyNumberFormat="1" applyFont="1" applyAlignment="1">
      <alignment horizontal="right"/>
    </xf>
    <xf numFmtId="11" fontId="21" fillId="4" borderId="7" xfId="0" applyNumberFormat="1" applyFont="1" applyFill="1" applyBorder="1" applyAlignment="1">
      <alignment vertical="center"/>
    </xf>
    <xf numFmtId="0" fontId="30" fillId="0" borderId="0" xfId="0" applyFont="1" applyAlignment="1">
      <alignment horizontal="left"/>
    </xf>
    <xf numFmtId="0" fontId="28" fillId="4" borderId="20" xfId="0" applyFont="1" applyFill="1" applyBorder="1"/>
    <xf numFmtId="0" fontId="26" fillId="4" borderId="22" xfId="0" applyFont="1" applyFill="1" applyBorder="1"/>
    <xf numFmtId="0" fontId="26" fillId="4" borderId="20" xfId="0" applyFont="1" applyFill="1" applyBorder="1"/>
    <xf numFmtId="9" fontId="26" fillId="4" borderId="23" xfId="1" applyFont="1" applyFill="1" applyBorder="1"/>
    <xf numFmtId="9" fontId="26" fillId="4" borderId="0" xfId="0" applyNumberFormat="1" applyFont="1" applyFill="1"/>
    <xf numFmtId="0" fontId="29" fillId="7" borderId="7" xfId="0" applyFont="1" applyFill="1" applyBorder="1"/>
    <xf numFmtId="0" fontId="26" fillId="7" borderId="0" xfId="0" applyFont="1" applyFill="1"/>
    <xf numFmtId="0" fontId="26" fillId="7" borderId="8" xfId="0" applyFont="1" applyFill="1" applyBorder="1"/>
    <xf numFmtId="166" fontId="45" fillId="4" borderId="0" xfId="0" applyNumberFormat="1" applyFont="1" applyFill="1"/>
    <xf numFmtId="2" fontId="45" fillId="4" borderId="0" xfId="0" applyNumberFormat="1" applyFont="1" applyFill="1"/>
    <xf numFmtId="0" fontId="45" fillId="4" borderId="0" xfId="0" applyFont="1" applyFill="1" applyAlignment="1">
      <alignment horizontal="center"/>
    </xf>
    <xf numFmtId="0" fontId="26" fillId="4" borderId="7" xfId="0" applyFont="1" applyFill="1" applyBorder="1" applyAlignment="1">
      <alignment vertical="top"/>
    </xf>
    <xf numFmtId="0" fontId="26" fillId="4" borderId="0" xfId="0" applyFont="1" applyFill="1" applyAlignment="1">
      <alignment vertical="top"/>
    </xf>
    <xf numFmtId="0" fontId="26" fillId="4" borderId="14" xfId="0" applyFont="1" applyFill="1" applyBorder="1" applyAlignment="1">
      <alignment vertical="top"/>
    </xf>
    <xf numFmtId="0" fontId="26" fillId="4" borderId="2" xfId="0" applyFont="1" applyFill="1" applyBorder="1" applyAlignment="1">
      <alignment vertical="top"/>
    </xf>
    <xf numFmtId="0" fontId="45" fillId="4" borderId="0" xfId="0" applyFont="1" applyFill="1" applyAlignment="1">
      <alignment horizontal="left" wrapText="1"/>
    </xf>
    <xf numFmtId="166" fontId="45" fillId="4" borderId="0" xfId="0" applyNumberFormat="1" applyFont="1" applyFill="1" applyAlignment="1">
      <alignment horizontal="left" wrapText="1"/>
    </xf>
    <xf numFmtId="2" fontId="45" fillId="4" borderId="0" xfId="0" applyNumberFormat="1" applyFont="1" applyFill="1" applyAlignment="1">
      <alignment horizontal="left" wrapText="1"/>
    </xf>
    <xf numFmtId="165" fontId="26" fillId="4" borderId="0" xfId="0" applyNumberFormat="1" applyFont="1" applyFill="1" applyAlignment="1">
      <alignment vertical="top"/>
    </xf>
    <xf numFmtId="0" fontId="26" fillId="7" borderId="7" xfId="0" applyFont="1" applyFill="1" applyBorder="1" applyAlignment="1">
      <alignment horizontal="center" vertical="center" wrapText="1"/>
    </xf>
    <xf numFmtId="0" fontId="26" fillId="7" borderId="0" xfId="0" applyFont="1" applyFill="1" applyAlignment="1">
      <alignment horizontal="center" vertical="center" wrapText="1"/>
    </xf>
    <xf numFmtId="0" fontId="22" fillId="7" borderId="0" xfId="0" applyFont="1" applyFill="1" applyAlignment="1">
      <alignment horizontal="center" vertical="center" wrapText="1"/>
    </xf>
    <xf numFmtId="176" fontId="26" fillId="4" borderId="24" xfId="0" applyNumberFormat="1" applyFont="1" applyFill="1" applyBorder="1" applyAlignment="1">
      <alignment horizontal="center" vertical="center"/>
    </xf>
    <xf numFmtId="176" fontId="26" fillId="4" borderId="8" xfId="0" applyNumberFormat="1" applyFont="1" applyFill="1" applyBorder="1" applyAlignment="1">
      <alignment horizontal="center" vertical="center"/>
    </xf>
    <xf numFmtId="0" fontId="26" fillId="4" borderId="15" xfId="0" applyFont="1" applyFill="1" applyBorder="1" applyAlignment="1">
      <alignment horizontal="center"/>
    </xf>
    <xf numFmtId="0" fontId="26" fillId="4" borderId="27" xfId="0" applyFont="1" applyFill="1" applyBorder="1" applyAlignment="1">
      <alignment horizontal="center"/>
    </xf>
    <xf numFmtId="0" fontId="26" fillId="4" borderId="29" xfId="0" applyFont="1" applyFill="1" applyBorder="1" applyAlignment="1">
      <alignment horizontal="center"/>
    </xf>
    <xf numFmtId="0" fontId="26" fillId="4" borderId="28" xfId="0" applyFont="1" applyFill="1" applyBorder="1" applyAlignment="1">
      <alignment horizontal="center"/>
    </xf>
    <xf numFmtId="0" fontId="26" fillId="4" borderId="29" xfId="0" applyFont="1" applyFill="1" applyBorder="1" applyAlignment="1">
      <alignment horizontal="center" vertical="center"/>
    </xf>
    <xf numFmtId="0" fontId="26" fillId="4" borderId="28" xfId="0" applyFont="1" applyFill="1" applyBorder="1" applyAlignment="1">
      <alignment horizontal="center" vertical="center"/>
    </xf>
    <xf numFmtId="171" fontId="26" fillId="4" borderId="30" xfId="0" applyNumberFormat="1" applyFont="1" applyFill="1" applyBorder="1" applyAlignment="1">
      <alignment horizontal="center" vertical="center"/>
    </xf>
    <xf numFmtId="2" fontId="26" fillId="4" borderId="31" xfId="0" applyNumberFormat="1" applyFont="1" applyFill="1" applyBorder="1" applyAlignment="1">
      <alignment horizontal="center" vertical="center"/>
    </xf>
    <xf numFmtId="165" fontId="26" fillId="0" borderId="0" xfId="0" applyNumberFormat="1" applyFont="1" applyAlignment="1">
      <alignment horizontal="center"/>
    </xf>
    <xf numFmtId="11" fontId="26" fillId="0" borderId="0" xfId="0" applyNumberFormat="1" applyFont="1" applyAlignment="1">
      <alignment horizontal="center"/>
    </xf>
    <xf numFmtId="176" fontId="26" fillId="4" borderId="26" xfId="0" applyNumberFormat="1" applyFont="1" applyFill="1" applyBorder="1" applyAlignment="1">
      <alignment horizontal="center"/>
    </xf>
    <xf numFmtId="164" fontId="26" fillId="7" borderId="14" xfId="0" applyNumberFormat="1" applyFont="1" applyFill="1" applyBorder="1" applyAlignment="1">
      <alignment horizontal="center" vertical="center" wrapText="1"/>
    </xf>
    <xf numFmtId="164" fontId="26" fillId="7" borderId="10" xfId="0" applyNumberFormat="1" applyFont="1" applyFill="1" applyBorder="1" applyAlignment="1">
      <alignment horizontal="center" vertical="center" wrapText="1"/>
    </xf>
    <xf numFmtId="0" fontId="22" fillId="4" borderId="21" xfId="0" applyFont="1" applyFill="1" applyBorder="1" applyAlignment="1">
      <alignment horizontal="center" vertical="center"/>
    </xf>
    <xf numFmtId="176" fontId="22" fillId="4" borderId="24" xfId="0" applyNumberFormat="1" applyFont="1" applyFill="1" applyBorder="1" applyAlignment="1">
      <alignment horizontal="center"/>
    </xf>
    <xf numFmtId="11" fontId="22" fillId="4" borderId="21" xfId="0" applyNumberFormat="1" applyFont="1" applyFill="1" applyBorder="1" applyAlignment="1">
      <alignment horizontal="center"/>
    </xf>
    <xf numFmtId="11" fontId="22" fillId="4" borderId="26" xfId="0" applyNumberFormat="1" applyFont="1" applyFill="1" applyBorder="1" applyAlignment="1">
      <alignment horizontal="center"/>
    </xf>
    <xf numFmtId="11" fontId="22" fillId="4" borderId="24" xfId="0" applyNumberFormat="1" applyFont="1" applyFill="1" applyBorder="1" applyAlignment="1">
      <alignment horizontal="center"/>
    </xf>
    <xf numFmtId="176" fontId="22" fillId="4" borderId="8" xfId="0" applyNumberFormat="1" applyFont="1" applyFill="1" applyBorder="1" applyAlignment="1">
      <alignment horizontal="center"/>
    </xf>
    <xf numFmtId="176" fontId="26" fillId="4" borderId="8" xfId="0" applyNumberFormat="1" applyFont="1" applyFill="1" applyBorder="1" applyAlignment="1">
      <alignment horizontal="center"/>
    </xf>
    <xf numFmtId="0" fontId="57" fillId="4" borderId="0" xfId="0" applyFont="1" applyFill="1"/>
    <xf numFmtId="0" fontId="26" fillId="4" borderId="0" xfId="0" applyFont="1" applyFill="1" applyAlignment="1">
      <alignment horizontal="center" vertical="top"/>
    </xf>
    <xf numFmtId="0" fontId="26" fillId="4" borderId="2" xfId="0" applyFont="1" applyFill="1" applyBorder="1" applyAlignment="1">
      <alignment horizontal="center" vertical="top"/>
    </xf>
    <xf numFmtId="0" fontId="21" fillId="4" borderId="21" xfId="0" applyFont="1" applyFill="1" applyBorder="1" applyAlignment="1">
      <alignment vertical="top"/>
    </xf>
    <xf numFmtId="0" fontId="21" fillId="4" borderId="26" xfId="0" applyFont="1" applyFill="1" applyBorder="1" applyAlignment="1">
      <alignment vertical="top"/>
    </xf>
    <xf numFmtId="0" fontId="21" fillId="4" borderId="0" xfId="0" applyFont="1" applyFill="1" applyAlignment="1">
      <alignment vertical="top"/>
    </xf>
    <xf numFmtId="0" fontId="29" fillId="4" borderId="0" xfId="0" applyFont="1" applyFill="1" applyAlignment="1">
      <alignment vertical="top"/>
    </xf>
    <xf numFmtId="0" fontId="29" fillId="4" borderId="0" xfId="0" applyFont="1" applyFill="1" applyAlignment="1">
      <alignment horizontal="center" vertical="top"/>
    </xf>
    <xf numFmtId="0" fontId="29" fillId="4" borderId="2" xfId="0" applyFont="1" applyFill="1" applyBorder="1" applyAlignment="1">
      <alignment vertical="top"/>
    </xf>
    <xf numFmtId="0" fontId="22" fillId="9" borderId="0" xfId="0" applyFont="1" applyFill="1" applyAlignment="1">
      <alignment horizontal="center"/>
    </xf>
    <xf numFmtId="11" fontId="26" fillId="4" borderId="7" xfId="0" applyNumberFormat="1" applyFont="1" applyFill="1" applyBorder="1" applyAlignment="1">
      <alignment horizontal="right"/>
    </xf>
    <xf numFmtId="11" fontId="22" fillId="4" borderId="7" xfId="0" applyNumberFormat="1" applyFont="1" applyFill="1" applyBorder="1" applyAlignment="1">
      <alignment horizontal="right"/>
    </xf>
    <xf numFmtId="0" fontId="26" fillId="4" borderId="10" xfId="0" applyFont="1" applyFill="1" applyBorder="1" applyAlignment="1">
      <alignment horizontal="center" vertical="center" wrapText="1"/>
    </xf>
    <xf numFmtId="0" fontId="21" fillId="4" borderId="21" xfId="0" applyFont="1" applyFill="1" applyBorder="1" applyAlignment="1">
      <alignment horizontal="center"/>
    </xf>
    <xf numFmtId="9" fontId="26" fillId="4" borderId="2" xfId="1" applyFont="1" applyFill="1" applyBorder="1" applyAlignment="1">
      <alignment horizontal="center" vertical="center"/>
    </xf>
    <xf numFmtId="9" fontId="26" fillId="4" borderId="10" xfId="1" applyFont="1" applyFill="1" applyBorder="1" applyAlignment="1">
      <alignment vertical="center"/>
    </xf>
    <xf numFmtId="2" fontId="26" fillId="4" borderId="0" xfId="0" applyNumberFormat="1" applyFont="1" applyFill="1" applyAlignment="1">
      <alignment vertical="center"/>
    </xf>
    <xf numFmtId="3" fontId="26" fillId="4" borderId="0" xfId="0" applyNumberFormat="1" applyFont="1" applyFill="1" applyAlignment="1">
      <alignment vertical="center"/>
    </xf>
    <xf numFmtId="9" fontId="26" fillId="0" borderId="0" xfId="1" applyFont="1" applyFill="1" applyBorder="1" applyAlignment="1">
      <alignment vertical="center"/>
    </xf>
    <xf numFmtId="0" fontId="22" fillId="4" borderId="0" xfId="0" applyFont="1" applyFill="1" applyAlignment="1">
      <alignment horizontal="right" vertical="center"/>
    </xf>
    <xf numFmtId="9" fontId="26" fillId="4" borderId="2" xfId="1" applyFont="1" applyFill="1" applyBorder="1" applyAlignment="1">
      <alignment vertical="center"/>
    </xf>
    <xf numFmtId="9" fontId="26" fillId="4" borderId="0" xfId="1" applyFont="1" applyFill="1" applyBorder="1" applyAlignment="1">
      <alignment vertical="center"/>
    </xf>
    <xf numFmtId="11" fontId="26" fillId="4" borderId="0" xfId="0" applyNumberFormat="1" applyFont="1" applyFill="1" applyAlignment="1">
      <alignment horizontal="left" vertical="center"/>
    </xf>
    <xf numFmtId="167" fontId="21" fillId="4" borderId="0" xfId="1" applyNumberFormat="1" applyFont="1" applyFill="1" applyBorder="1" applyAlignment="1">
      <alignment vertical="center"/>
    </xf>
    <xf numFmtId="0" fontId="22" fillId="4" borderId="21" xfId="0" applyFont="1" applyFill="1" applyBorder="1" applyAlignment="1">
      <alignment vertical="top"/>
    </xf>
    <xf numFmtId="0" fontId="22" fillId="4" borderId="26" xfId="0" applyFont="1" applyFill="1" applyBorder="1" applyAlignment="1">
      <alignment vertical="top"/>
    </xf>
    <xf numFmtId="0" fontId="22" fillId="4" borderId="0" xfId="0" applyFont="1" applyFill="1" applyAlignment="1">
      <alignment vertical="top"/>
    </xf>
    <xf numFmtId="0" fontId="22" fillId="4" borderId="7" xfId="0" applyFont="1" applyFill="1" applyBorder="1" applyAlignment="1">
      <alignment vertical="top"/>
    </xf>
    <xf numFmtId="0" fontId="31" fillId="4" borderId="0" xfId="0" applyFont="1" applyFill="1" applyAlignment="1">
      <alignment vertical="top"/>
    </xf>
    <xf numFmtId="0" fontId="31" fillId="4" borderId="0" xfId="0" applyFont="1" applyFill="1" applyAlignment="1">
      <alignment horizontal="center" vertical="top"/>
    </xf>
    <xf numFmtId="0" fontId="31" fillId="4" borderId="0" xfId="0" applyFont="1" applyFill="1" applyAlignment="1">
      <alignment horizontal="left" vertical="top"/>
    </xf>
    <xf numFmtId="0" fontId="22" fillId="4" borderId="14" xfId="0" applyFont="1" applyFill="1" applyBorder="1" applyAlignment="1">
      <alignment vertical="top"/>
    </xf>
    <xf numFmtId="0" fontId="22" fillId="4" borderId="2" xfId="0" applyFont="1" applyFill="1" applyBorder="1" applyAlignment="1">
      <alignment vertical="top"/>
    </xf>
    <xf numFmtId="0" fontId="31" fillId="4" borderId="2" xfId="0" applyFont="1" applyFill="1" applyBorder="1" applyAlignment="1">
      <alignment vertical="top"/>
    </xf>
    <xf numFmtId="0" fontId="22" fillId="4" borderId="0" xfId="0" applyFont="1" applyFill="1" applyAlignment="1">
      <alignment horizontal="center" wrapText="1"/>
    </xf>
    <xf numFmtId="176" fontId="22" fillId="8" borderId="0" xfId="0" applyNumberFormat="1" applyFont="1" applyFill="1" applyAlignment="1">
      <alignment horizontal="center"/>
    </xf>
    <xf numFmtId="176" fontId="22" fillId="8" borderId="0" xfId="0" applyNumberFormat="1" applyFont="1" applyFill="1" applyAlignment="1">
      <alignment horizontal="center" vertical="center" wrapText="1"/>
    </xf>
    <xf numFmtId="176" fontId="21" fillId="8" borderId="0" xfId="0" applyNumberFormat="1" applyFont="1" applyFill="1" applyAlignment="1">
      <alignment horizontal="center" vertical="center" wrapText="1"/>
    </xf>
    <xf numFmtId="11" fontId="22" fillId="8" borderId="2" xfId="0" applyNumberFormat="1" applyFont="1" applyFill="1" applyBorder="1" applyAlignment="1">
      <alignment horizontal="right"/>
    </xf>
    <xf numFmtId="167" fontId="26" fillId="4" borderId="26" xfId="1" applyNumberFormat="1" applyFont="1" applyFill="1" applyBorder="1" applyAlignment="1">
      <alignment horizontal="center" vertical="center"/>
    </xf>
    <xf numFmtId="165" fontId="29" fillId="4" borderId="0" xfId="0" applyNumberFormat="1" applyFont="1" applyFill="1" applyAlignment="1">
      <alignment horizontal="center"/>
    </xf>
    <xf numFmtId="166" fontId="29" fillId="4" borderId="0" xfId="0" applyNumberFormat="1" applyFont="1" applyFill="1" applyAlignment="1">
      <alignment horizontal="center"/>
    </xf>
    <xf numFmtId="3" fontId="30" fillId="4" borderId="0" xfId="0" applyNumberFormat="1" applyFont="1" applyFill="1" applyAlignment="1">
      <alignment horizontal="center" vertical="center"/>
    </xf>
    <xf numFmtId="2" fontId="30" fillId="4" borderId="0" xfId="0" applyNumberFormat="1" applyFont="1" applyFill="1" applyAlignment="1">
      <alignment horizontal="center" vertical="center"/>
    </xf>
    <xf numFmtId="0" fontId="29" fillId="4" borderId="10" xfId="0" applyFont="1" applyFill="1" applyBorder="1" applyAlignment="1">
      <alignment horizontal="center" vertical="center"/>
    </xf>
    <xf numFmtId="0" fontId="45" fillId="4" borderId="0" xfId="0" applyFont="1" applyFill="1" applyAlignment="1">
      <alignment horizontal="right"/>
    </xf>
    <xf numFmtId="9" fontId="26" fillId="4" borderId="26" xfId="1" applyFont="1" applyFill="1" applyBorder="1" applyAlignment="1">
      <alignment horizontal="center" vertical="center"/>
    </xf>
    <xf numFmtId="0" fontId="45" fillId="4" borderId="7" xfId="0" applyFont="1" applyFill="1" applyBorder="1" applyAlignment="1">
      <alignment horizontal="left"/>
    </xf>
    <xf numFmtId="0" fontId="34" fillId="4" borderId="0" xfId="0" applyFont="1" applyFill="1"/>
    <xf numFmtId="0" fontId="26" fillId="7" borderId="24" xfId="0" applyFont="1" applyFill="1" applyBorder="1" applyAlignment="1">
      <alignment horizontal="right"/>
    </xf>
    <xf numFmtId="0" fontId="29" fillId="7" borderId="14" xfId="0" applyFont="1" applyFill="1" applyBorder="1"/>
    <xf numFmtId="0" fontId="21" fillId="4" borderId="7" xfId="0" applyFont="1" applyFill="1" applyBorder="1"/>
    <xf numFmtId="0" fontId="29" fillId="4" borderId="0" xfId="0" applyFont="1" applyFill="1" applyAlignment="1">
      <alignment vertical="center" wrapText="1"/>
    </xf>
    <xf numFmtId="0" fontId="20" fillId="4" borderId="0" xfId="0" applyFont="1" applyFill="1"/>
    <xf numFmtId="0" fontId="26" fillId="7" borderId="25" xfId="0" applyFont="1" applyFill="1" applyBorder="1" applyAlignment="1">
      <alignment horizontal="center" vertical="center"/>
    </xf>
    <xf numFmtId="9" fontId="26" fillId="4" borderId="13" xfId="1" applyFont="1" applyFill="1" applyBorder="1" applyAlignment="1">
      <alignment horizontal="center" vertical="center"/>
    </xf>
    <xf numFmtId="11" fontId="21" fillId="7" borderId="7" xfId="0" applyNumberFormat="1" applyFont="1" applyFill="1" applyBorder="1" applyAlignment="1">
      <alignment horizontal="center" vertical="center" wrapText="1"/>
    </xf>
    <xf numFmtId="176" fontId="22" fillId="4" borderId="26" xfId="0" applyNumberFormat="1" applyFont="1" applyFill="1" applyBorder="1" applyAlignment="1">
      <alignment horizontal="center" vertical="center" wrapText="1"/>
    </xf>
    <xf numFmtId="11" fontId="21" fillId="4" borderId="21" xfId="0" applyNumberFormat="1" applyFont="1" applyFill="1" applyBorder="1" applyAlignment="1">
      <alignment horizontal="center"/>
    </xf>
    <xf numFmtId="11" fontId="21" fillId="4" borderId="24" xfId="0" applyNumberFormat="1" applyFont="1" applyFill="1" applyBorder="1" applyAlignment="1">
      <alignment horizontal="center"/>
    </xf>
    <xf numFmtId="11" fontId="21" fillId="4" borderId="26" xfId="0" applyNumberFormat="1" applyFont="1" applyFill="1" applyBorder="1" applyAlignment="1">
      <alignment horizontal="center"/>
    </xf>
    <xf numFmtId="0" fontId="23" fillId="0" borderId="0" xfId="0" applyFont="1" applyAlignment="1">
      <alignment horizontal="left" wrapText="1"/>
    </xf>
    <xf numFmtId="11" fontId="23" fillId="0" borderId="0" xfId="0" applyNumberFormat="1" applyFont="1"/>
    <xf numFmtId="0" fontId="21" fillId="4" borderId="7" xfId="0" applyFont="1" applyFill="1" applyBorder="1" applyAlignment="1">
      <alignment vertical="top"/>
    </xf>
    <xf numFmtId="0" fontId="22" fillId="8" borderId="7" xfId="0" applyFont="1" applyFill="1" applyBorder="1"/>
    <xf numFmtId="0" fontId="22" fillId="8" borderId="0" xfId="0" applyFont="1" applyFill="1"/>
    <xf numFmtId="0" fontId="31" fillId="8" borderId="0" xfId="0" applyFont="1" applyFill="1"/>
    <xf numFmtId="0" fontId="33" fillId="8" borderId="2" xfId="0" applyFont="1" applyFill="1" applyBorder="1"/>
    <xf numFmtId="2" fontId="26" fillId="4" borderId="24" xfId="0" applyNumberFormat="1" applyFont="1" applyFill="1" applyBorder="1" applyAlignment="1">
      <alignment horizontal="center"/>
    </xf>
    <xf numFmtId="2" fontId="26" fillId="4" borderId="8" xfId="0" applyNumberFormat="1" applyFont="1" applyFill="1" applyBorder="1" applyAlignment="1">
      <alignment horizontal="center"/>
    </xf>
    <xf numFmtId="0" fontId="28" fillId="0" borderId="0" xfId="0" applyFont="1" applyAlignment="1">
      <alignment horizontal="center"/>
    </xf>
    <xf numFmtId="11" fontId="29" fillId="4" borderId="23" xfId="0" applyNumberFormat="1" applyFont="1" applyFill="1" applyBorder="1" applyAlignment="1">
      <alignment horizontal="center"/>
    </xf>
    <xf numFmtId="11" fontId="29" fillId="4" borderId="22" xfId="0" applyNumberFormat="1" applyFont="1" applyFill="1" applyBorder="1" applyAlignment="1">
      <alignment horizontal="center"/>
    </xf>
    <xf numFmtId="0" fontId="29" fillId="4" borderId="23" xfId="0" applyFont="1" applyFill="1" applyBorder="1"/>
    <xf numFmtId="0" fontId="29" fillId="4" borderId="19" xfId="0" applyFont="1" applyFill="1" applyBorder="1"/>
    <xf numFmtId="0" fontId="23" fillId="8" borderId="19" xfId="0" applyFont="1" applyFill="1" applyBorder="1" applyAlignment="1">
      <alignment horizontal="center"/>
    </xf>
    <xf numFmtId="168" fontId="26" fillId="4" borderId="0" xfId="0" applyNumberFormat="1" applyFont="1" applyFill="1"/>
    <xf numFmtId="165" fontId="26" fillId="7" borderId="2" xfId="0" applyNumberFormat="1" applyFont="1" applyFill="1" applyBorder="1" applyAlignment="1">
      <alignment horizontal="center" vertical="center" wrapText="1"/>
    </xf>
    <xf numFmtId="0" fontId="21" fillId="4" borderId="26" xfId="0" applyFont="1" applyFill="1" applyBorder="1" applyAlignment="1">
      <alignment horizontal="center" wrapText="1"/>
    </xf>
    <xf numFmtId="175" fontId="26" fillId="4" borderId="26" xfId="1" applyNumberFormat="1" applyFont="1" applyFill="1" applyBorder="1" applyAlignment="1">
      <alignment horizontal="center"/>
    </xf>
    <xf numFmtId="175" fontId="26" fillId="4" borderId="0" xfId="1" applyNumberFormat="1" applyFont="1" applyFill="1" applyBorder="1" applyAlignment="1">
      <alignment horizontal="center"/>
    </xf>
    <xf numFmtId="175" fontId="22" fillId="4" borderId="0" xfId="1" applyNumberFormat="1" applyFont="1" applyFill="1" applyBorder="1" applyAlignment="1">
      <alignment horizontal="center"/>
    </xf>
    <xf numFmtId="0" fontId="28" fillId="4" borderId="7" xfId="0" applyFont="1" applyFill="1" applyBorder="1" applyAlignment="1">
      <alignment horizontal="center"/>
    </xf>
    <xf numFmtId="176" fontId="26" fillId="4" borderId="0" xfId="0" applyNumberFormat="1" applyFont="1" applyFill="1" applyAlignment="1">
      <alignment horizontal="center" vertical="center"/>
    </xf>
    <xf numFmtId="175" fontId="26" fillId="4" borderId="2" xfId="1" applyNumberFormat="1" applyFont="1" applyFill="1" applyBorder="1" applyAlignment="1">
      <alignment horizontal="center"/>
    </xf>
    <xf numFmtId="168" fontId="26" fillId="4" borderId="2" xfId="0" applyNumberFormat="1" applyFont="1" applyFill="1" applyBorder="1"/>
    <xf numFmtId="175" fontId="26" fillId="0" borderId="0" xfId="1" applyNumberFormat="1" applyFont="1" applyBorder="1" applyAlignment="1">
      <alignment horizontal="center"/>
    </xf>
    <xf numFmtId="166" fontId="26" fillId="0" borderId="0" xfId="0" applyNumberFormat="1" applyFont="1" applyAlignment="1">
      <alignment horizontal="center"/>
    </xf>
    <xf numFmtId="164" fontId="26" fillId="0" borderId="0" xfId="0" applyNumberFormat="1" applyFont="1" applyAlignment="1">
      <alignment horizontal="center"/>
    </xf>
    <xf numFmtId="165" fontId="26" fillId="0" borderId="0" xfId="0" applyNumberFormat="1" applyFont="1"/>
    <xf numFmtId="168" fontId="26" fillId="0" borderId="0" xfId="0" applyNumberFormat="1" applyFont="1"/>
    <xf numFmtId="175" fontId="26" fillId="4" borderId="0" xfId="1" applyNumberFormat="1" applyFont="1" applyFill="1"/>
    <xf numFmtId="0" fontId="27" fillId="4" borderId="0" xfId="0" applyFont="1" applyFill="1" applyAlignment="1">
      <alignment horizontal="left"/>
    </xf>
    <xf numFmtId="11" fontId="26" fillId="4" borderId="0" xfId="0" applyNumberFormat="1" applyFont="1" applyFill="1" applyAlignment="1">
      <alignment horizontal="left"/>
    </xf>
    <xf numFmtId="0" fontId="26" fillId="7" borderId="8" xfId="0" applyFont="1" applyFill="1" applyBorder="1" applyAlignment="1">
      <alignment horizontal="center" vertical="center" wrapText="1"/>
    </xf>
    <xf numFmtId="0" fontId="26" fillId="7" borderId="13" xfId="0" applyFont="1" applyFill="1" applyBorder="1" applyAlignment="1">
      <alignment horizontal="center"/>
    </xf>
    <xf numFmtId="0" fontId="28" fillId="4" borderId="14" xfId="0" applyFont="1" applyFill="1" applyBorder="1" applyAlignment="1">
      <alignment horizontal="center"/>
    </xf>
    <xf numFmtId="175" fontId="26" fillId="7" borderId="2" xfId="1" applyNumberFormat="1" applyFont="1" applyFill="1" applyBorder="1" applyAlignment="1">
      <alignment horizontal="center" vertical="center" wrapText="1"/>
    </xf>
    <xf numFmtId="1" fontId="26" fillId="4" borderId="24" xfId="0" applyNumberFormat="1" applyFont="1" applyFill="1" applyBorder="1" applyAlignment="1">
      <alignment horizontal="center"/>
    </xf>
    <xf numFmtId="1" fontId="26" fillId="4" borderId="25" xfId="0" applyNumberFormat="1" applyFont="1" applyFill="1" applyBorder="1" applyAlignment="1">
      <alignment horizontal="center"/>
    </xf>
    <xf numFmtId="1" fontId="26" fillId="4" borderId="8" xfId="0" applyNumberFormat="1" applyFont="1" applyFill="1" applyBorder="1" applyAlignment="1">
      <alignment horizontal="center"/>
    </xf>
    <xf numFmtId="1" fontId="26" fillId="4" borderId="9" xfId="0" applyNumberFormat="1" applyFont="1" applyFill="1" applyBorder="1" applyAlignment="1">
      <alignment horizontal="center"/>
    </xf>
    <xf numFmtId="0" fontId="21" fillId="4" borderId="2" xfId="0" applyFont="1" applyFill="1" applyBorder="1" applyAlignment="1">
      <alignment horizontal="center" wrapText="1"/>
    </xf>
    <xf numFmtId="1" fontId="26" fillId="4" borderId="10" xfId="0" applyNumberFormat="1" applyFont="1" applyFill="1" applyBorder="1" applyAlignment="1">
      <alignment horizontal="center"/>
    </xf>
    <xf numFmtId="1" fontId="26" fillId="4" borderId="13" xfId="0" applyNumberFormat="1" applyFont="1" applyFill="1" applyBorder="1" applyAlignment="1">
      <alignment horizontal="center"/>
    </xf>
    <xf numFmtId="175" fontId="26" fillId="0" borderId="0" xfId="1" applyNumberFormat="1" applyFont="1"/>
    <xf numFmtId="0" fontId="26" fillId="7" borderId="23" xfId="0" applyFont="1" applyFill="1" applyBorder="1" applyAlignment="1">
      <alignment horizontal="center" vertical="center"/>
    </xf>
    <xf numFmtId="0" fontId="26" fillId="7" borderId="19" xfId="0" applyFont="1" applyFill="1" applyBorder="1" applyAlignment="1">
      <alignment horizontal="center" vertical="center"/>
    </xf>
    <xf numFmtId="11" fontId="26" fillId="7" borderId="23" xfId="0" applyNumberFormat="1" applyFont="1" applyFill="1" applyBorder="1" applyAlignment="1">
      <alignment horizontal="center" vertical="center" wrapText="1"/>
    </xf>
    <xf numFmtId="11" fontId="26" fillId="7" borderId="22" xfId="0" applyNumberFormat="1" applyFont="1" applyFill="1" applyBorder="1" applyAlignment="1">
      <alignment horizontal="center" vertical="center" wrapText="1"/>
    </xf>
    <xf numFmtId="10" fontId="26" fillId="4" borderId="2" xfId="1" applyNumberFormat="1" applyFont="1" applyFill="1" applyBorder="1" applyAlignment="1">
      <alignment horizontal="center"/>
    </xf>
    <xf numFmtId="176" fontId="26" fillId="4" borderId="24" xfId="0" applyNumberFormat="1" applyFont="1" applyFill="1" applyBorder="1" applyAlignment="1">
      <alignment horizontal="center"/>
    </xf>
    <xf numFmtId="11" fontId="26" fillId="4" borderId="8" xfId="0" applyNumberFormat="1" applyFont="1" applyFill="1" applyBorder="1"/>
    <xf numFmtId="11" fontId="26" fillId="4" borderId="7" xfId="0" applyNumberFormat="1" applyFont="1" applyFill="1" applyBorder="1"/>
    <xf numFmtId="0" fontId="21" fillId="7" borderId="21" xfId="0" applyFont="1" applyFill="1" applyBorder="1" applyAlignment="1">
      <alignment horizontal="center" vertical="center"/>
    </xf>
    <xf numFmtId="0" fontId="21" fillId="7" borderId="26" xfId="0" applyFont="1" applyFill="1" applyBorder="1" applyAlignment="1">
      <alignment horizontal="center" vertical="center"/>
    </xf>
    <xf numFmtId="2" fontId="21" fillId="7" borderId="2" xfId="0" applyNumberFormat="1" applyFont="1" applyFill="1" applyBorder="1" applyAlignment="1">
      <alignment horizontal="center" vertical="center" wrapText="1"/>
    </xf>
    <xf numFmtId="2" fontId="21" fillId="7" borderId="10" xfId="0" applyNumberFormat="1" applyFont="1" applyFill="1" applyBorder="1" applyAlignment="1">
      <alignment horizontal="center" vertical="center" wrapText="1"/>
    </xf>
    <xf numFmtId="11" fontId="22" fillId="4" borderId="7" xfId="0" applyNumberFormat="1" applyFont="1" applyFill="1" applyBorder="1"/>
    <xf numFmtId="11" fontId="22" fillId="4" borderId="8" xfId="0" applyNumberFormat="1" applyFont="1" applyFill="1" applyBorder="1"/>
    <xf numFmtId="2" fontId="22" fillId="4" borderId="7" xfId="0" applyNumberFormat="1" applyFont="1" applyFill="1" applyBorder="1" applyAlignment="1">
      <alignment horizontal="center"/>
    </xf>
    <xf numFmtId="2" fontId="22" fillId="4" borderId="8" xfId="0" applyNumberFormat="1" applyFont="1" applyFill="1" applyBorder="1" applyAlignment="1">
      <alignment horizontal="center"/>
    </xf>
    <xf numFmtId="0" fontId="6" fillId="4" borderId="9" xfId="0" applyFont="1" applyFill="1" applyBorder="1" applyAlignment="1">
      <alignment horizontal="center"/>
    </xf>
    <xf numFmtId="0" fontId="6" fillId="4" borderId="13" xfId="0" applyFont="1" applyFill="1" applyBorder="1" applyAlignment="1">
      <alignment horizontal="center" vertical="center"/>
    </xf>
    <xf numFmtId="0" fontId="21" fillId="7" borderId="23" xfId="0" applyFont="1" applyFill="1" applyBorder="1" applyAlignment="1">
      <alignment horizontal="center" vertical="center" wrapText="1"/>
    </xf>
    <xf numFmtId="174" fontId="26" fillId="4" borderId="0" xfId="0" applyNumberFormat="1" applyFont="1" applyFill="1" applyAlignment="1">
      <alignment horizontal="center"/>
    </xf>
    <xf numFmtId="3" fontId="22" fillId="4" borderId="28" xfId="0" applyNumberFormat="1" applyFont="1" applyFill="1" applyBorder="1" applyAlignment="1">
      <alignment horizontal="center"/>
    </xf>
    <xf numFmtId="0" fontId="21" fillId="7" borderId="23" xfId="0" applyFont="1" applyFill="1" applyBorder="1"/>
    <xf numFmtId="0" fontId="21" fillId="4" borderId="2" xfId="0" applyFont="1" applyFill="1" applyBorder="1"/>
    <xf numFmtId="0" fontId="21" fillId="7" borderId="19" xfId="0" applyFont="1" applyFill="1" applyBorder="1" applyAlignment="1">
      <alignment horizontal="center"/>
    </xf>
    <xf numFmtId="0" fontId="21" fillId="7" borderId="22" xfId="0" applyFont="1" applyFill="1" applyBorder="1" applyAlignment="1">
      <alignment horizontal="center"/>
    </xf>
    <xf numFmtId="1" fontId="21" fillId="4" borderId="8" xfId="0" applyNumberFormat="1" applyFont="1" applyFill="1" applyBorder="1" applyAlignment="1">
      <alignment horizontal="center"/>
    </xf>
    <xf numFmtId="0" fontId="21" fillId="4" borderId="2" xfId="0" applyFont="1" applyFill="1" applyBorder="1" applyAlignment="1">
      <alignment horizontal="center"/>
    </xf>
    <xf numFmtId="1" fontId="21" fillId="4" borderId="10" xfId="0" applyNumberFormat="1" applyFont="1" applyFill="1" applyBorder="1" applyAlignment="1">
      <alignment horizontal="center"/>
    </xf>
    <xf numFmtId="0" fontId="21" fillId="4" borderId="23" xfId="0" applyFont="1" applyFill="1" applyBorder="1"/>
    <xf numFmtId="0" fontId="21" fillId="4" borderId="22" xfId="0" applyFont="1" applyFill="1" applyBorder="1"/>
    <xf numFmtId="2" fontId="26" fillId="4" borderId="11" xfId="0" applyNumberFormat="1" applyFont="1" applyFill="1" applyBorder="1"/>
    <xf numFmtId="2" fontId="26" fillId="4" borderId="11" xfId="0" applyNumberFormat="1" applyFont="1" applyFill="1" applyBorder="1" applyAlignment="1">
      <alignment horizontal="center"/>
    </xf>
    <xf numFmtId="0" fontId="28" fillId="4" borderId="0" xfId="0" applyFont="1" applyFill="1" applyAlignment="1">
      <alignment horizontal="right" vertical="center"/>
    </xf>
    <xf numFmtId="0" fontId="21" fillId="7" borderId="35" xfId="0" applyFont="1" applyFill="1" applyBorder="1" applyAlignment="1">
      <alignment horizontal="center" vertical="center" wrapText="1"/>
    </xf>
    <xf numFmtId="0" fontId="21" fillId="7" borderId="22" xfId="0" applyFont="1" applyFill="1" applyBorder="1" applyAlignment="1">
      <alignment horizontal="center" vertical="center" wrapText="1"/>
    </xf>
    <xf numFmtId="0" fontId="21" fillId="4" borderId="14" xfId="0" applyFont="1" applyFill="1" applyBorder="1" applyAlignment="1">
      <alignment horizontal="center"/>
    </xf>
    <xf numFmtId="0" fontId="21" fillId="4" borderId="9" xfId="0" applyFont="1" applyFill="1" applyBorder="1" applyAlignment="1">
      <alignment horizontal="center"/>
    </xf>
    <xf numFmtId="0" fontId="26" fillId="0" borderId="25" xfId="0" applyFont="1" applyBorder="1" applyAlignment="1">
      <alignment horizontal="center"/>
    </xf>
    <xf numFmtId="11" fontId="21" fillId="4" borderId="0" xfId="0" applyNumberFormat="1" applyFont="1" applyFill="1"/>
    <xf numFmtId="11" fontId="21" fillId="4" borderId="0" xfId="0" applyNumberFormat="1" applyFont="1" applyFill="1" applyAlignment="1">
      <alignment horizontal="center" vertical="center" wrapText="1"/>
    </xf>
    <xf numFmtId="0" fontId="26" fillId="4" borderId="20" xfId="0" applyFont="1" applyFill="1" applyBorder="1" applyAlignment="1">
      <alignment horizontal="center"/>
    </xf>
    <xf numFmtId="11" fontId="26" fillId="4" borderId="20" xfId="0" applyNumberFormat="1" applyFont="1" applyFill="1" applyBorder="1" applyAlignment="1">
      <alignment horizontal="center"/>
    </xf>
    <xf numFmtId="0" fontId="26" fillId="7" borderId="20" xfId="0" applyFont="1" applyFill="1" applyBorder="1" applyAlignment="1">
      <alignment horizontal="center"/>
    </xf>
    <xf numFmtId="0" fontId="26" fillId="7" borderId="20" xfId="0" applyFont="1" applyFill="1" applyBorder="1" applyAlignment="1">
      <alignment horizontal="center" wrapText="1"/>
    </xf>
    <xf numFmtId="0" fontId="26" fillId="4" borderId="25" xfId="0" applyFont="1" applyFill="1" applyBorder="1" applyAlignment="1">
      <alignment horizontal="center"/>
    </xf>
    <xf numFmtId="2" fontId="26" fillId="4" borderId="25" xfId="0" applyNumberFormat="1" applyFont="1" applyFill="1" applyBorder="1" applyAlignment="1">
      <alignment horizontal="center"/>
    </xf>
    <xf numFmtId="0" fontId="26" fillId="4" borderId="9" xfId="0" applyFont="1" applyFill="1" applyBorder="1" applyAlignment="1">
      <alignment horizontal="center"/>
    </xf>
    <xf numFmtId="2" fontId="26" fillId="4" borderId="9" xfId="0" applyNumberFormat="1" applyFont="1" applyFill="1" applyBorder="1" applyAlignment="1">
      <alignment horizontal="center"/>
    </xf>
    <xf numFmtId="0" fontId="29" fillId="4" borderId="19" xfId="0" applyFont="1" applyFill="1" applyBorder="1" applyAlignment="1">
      <alignment horizontal="center" vertical="center"/>
    </xf>
    <xf numFmtId="1" fontId="29" fillId="4" borderId="23" xfId="0" applyNumberFormat="1" applyFont="1" applyFill="1" applyBorder="1" applyAlignment="1">
      <alignment horizontal="center"/>
    </xf>
    <xf numFmtId="1" fontId="29" fillId="4" borderId="20" xfId="0" applyNumberFormat="1" applyFont="1" applyFill="1" applyBorder="1" applyAlignment="1">
      <alignment horizontal="center"/>
    </xf>
    <xf numFmtId="0" fontId="26" fillId="4" borderId="1" xfId="0" applyFont="1" applyFill="1" applyBorder="1"/>
    <xf numFmtId="9" fontId="26" fillId="0" borderId="0" xfId="1" applyFont="1" applyBorder="1" applyAlignment="1">
      <alignment horizontal="center"/>
    </xf>
    <xf numFmtId="9" fontId="26" fillId="0" borderId="3" xfId="1" applyFont="1" applyBorder="1" applyAlignment="1">
      <alignment horizontal="center"/>
    </xf>
    <xf numFmtId="165" fontId="26" fillId="0" borderId="3" xfId="0" applyNumberFormat="1" applyFont="1" applyBorder="1" applyAlignment="1">
      <alignment horizontal="center"/>
    </xf>
    <xf numFmtId="0" fontId="26" fillId="0" borderId="3" xfId="0" applyFont="1" applyBorder="1" applyAlignment="1">
      <alignment horizontal="center"/>
    </xf>
    <xf numFmtId="0" fontId="26" fillId="4" borderId="4" xfId="0" applyFont="1" applyFill="1" applyBorder="1"/>
    <xf numFmtId="0" fontId="26" fillId="0" borderId="5" xfId="0" applyFont="1" applyBorder="1"/>
    <xf numFmtId="0" fontId="26" fillId="0" borderId="5" xfId="0" applyFont="1" applyBorder="1" applyAlignment="1">
      <alignment horizontal="right"/>
    </xf>
    <xf numFmtId="0" fontId="26" fillId="0" borderId="5" xfId="0" applyFont="1" applyBorder="1" applyAlignment="1">
      <alignment horizontal="center"/>
    </xf>
    <xf numFmtId="165" fontId="26" fillId="0" borderId="5" xfId="0" applyNumberFormat="1" applyFont="1" applyBorder="1" applyAlignment="1">
      <alignment horizontal="center"/>
    </xf>
    <xf numFmtId="165" fontId="26" fillId="0" borderId="6" xfId="0" applyNumberFormat="1" applyFont="1" applyBorder="1" applyAlignment="1">
      <alignment horizontal="center"/>
    </xf>
    <xf numFmtId="0" fontId="21" fillId="7" borderId="12" xfId="0" applyFont="1" applyFill="1" applyBorder="1" applyAlignment="1">
      <alignment horizontal="center" vertical="center" wrapText="1"/>
    </xf>
    <xf numFmtId="1" fontId="26" fillId="4" borderId="12" xfId="0" applyNumberFormat="1" applyFont="1" applyFill="1" applyBorder="1" applyAlignment="1">
      <alignment horizontal="center" vertical="center"/>
    </xf>
    <xf numFmtId="3" fontId="22" fillId="4" borderId="12" xfId="0" applyNumberFormat="1" applyFont="1" applyFill="1" applyBorder="1" applyAlignment="1">
      <alignment horizontal="center" vertical="center"/>
    </xf>
    <xf numFmtId="0" fontId="28" fillId="4" borderId="34" xfId="0" applyFont="1" applyFill="1" applyBorder="1" applyAlignment="1">
      <alignment horizontal="center" vertical="center"/>
    </xf>
    <xf numFmtId="3" fontId="22" fillId="4" borderId="34" xfId="0" applyNumberFormat="1" applyFont="1" applyFill="1" applyBorder="1" applyAlignment="1">
      <alignment horizontal="center" vertical="center"/>
    </xf>
    <xf numFmtId="1" fontId="26" fillId="4" borderId="34" xfId="0" applyNumberFormat="1" applyFont="1" applyFill="1" applyBorder="1" applyAlignment="1">
      <alignment horizontal="center" vertical="center"/>
    </xf>
    <xf numFmtId="0" fontId="26" fillId="7" borderId="26" xfId="0" applyFont="1" applyFill="1" applyBorder="1" applyAlignment="1">
      <alignment horizontal="center" wrapText="1"/>
    </xf>
    <xf numFmtId="0" fontId="26" fillId="7" borderId="2" xfId="0" applyFont="1" applyFill="1" applyBorder="1" applyAlignment="1">
      <alignment horizontal="center" wrapText="1"/>
    </xf>
    <xf numFmtId="0" fontId="29" fillId="4" borderId="19" xfId="0" applyFont="1" applyFill="1" applyBorder="1" applyAlignment="1">
      <alignment horizontal="center"/>
    </xf>
    <xf numFmtId="2" fontId="29" fillId="4" borderId="19" xfId="0" applyNumberFormat="1" applyFont="1" applyFill="1" applyBorder="1" applyAlignment="1">
      <alignment horizontal="center"/>
    </xf>
    <xf numFmtId="0" fontId="29" fillId="4" borderId="22" xfId="0" applyFont="1" applyFill="1" applyBorder="1"/>
    <xf numFmtId="0" fontId="22" fillId="7" borderId="12" xfId="0" applyFont="1" applyFill="1" applyBorder="1" applyAlignment="1">
      <alignment horizontal="center" vertical="center"/>
    </xf>
    <xf numFmtId="0" fontId="22" fillId="7" borderId="12" xfId="0" applyFont="1" applyFill="1" applyBorder="1" applyAlignment="1">
      <alignment horizontal="center" vertical="center" wrapText="1"/>
    </xf>
    <xf numFmtId="0" fontId="22" fillId="4" borderId="12" xfId="0" applyFont="1" applyFill="1" applyBorder="1" applyAlignment="1">
      <alignment horizontal="center" vertical="center"/>
    </xf>
    <xf numFmtId="1" fontId="22" fillId="4" borderId="12" xfId="0" applyNumberFormat="1" applyFont="1" applyFill="1" applyBorder="1" applyAlignment="1">
      <alignment horizontal="center" vertical="center"/>
    </xf>
    <xf numFmtId="165" fontId="22" fillId="4" borderId="12" xfId="0" applyNumberFormat="1" applyFont="1" applyFill="1" applyBorder="1" applyAlignment="1">
      <alignment horizontal="center" vertical="center"/>
    </xf>
    <xf numFmtId="0" fontId="22" fillId="4" borderId="34" xfId="0" applyFont="1" applyFill="1" applyBorder="1" applyAlignment="1">
      <alignment horizontal="center" vertical="center"/>
    </xf>
    <xf numFmtId="1" fontId="22" fillId="4" borderId="34" xfId="0" applyNumberFormat="1" applyFont="1" applyFill="1" applyBorder="1" applyAlignment="1">
      <alignment horizontal="center" vertical="center"/>
    </xf>
    <xf numFmtId="165" fontId="22" fillId="4" borderId="34" xfId="0" applyNumberFormat="1" applyFont="1" applyFill="1" applyBorder="1" applyAlignment="1">
      <alignment horizontal="center" vertical="center"/>
    </xf>
    <xf numFmtId="43" fontId="22" fillId="4" borderId="0" xfId="0" applyNumberFormat="1" applyFont="1" applyFill="1" applyAlignment="1">
      <alignment horizontal="center" vertical="center"/>
    </xf>
    <xf numFmtId="174" fontId="22" fillId="4" borderId="20" xfId="0" applyNumberFormat="1" applyFont="1" applyFill="1" applyBorder="1" applyAlignment="1">
      <alignment horizontal="center" vertical="center"/>
    </xf>
    <xf numFmtId="2" fontId="22" fillId="4" borderId="0" xfId="0" applyNumberFormat="1" applyFont="1" applyFill="1" applyAlignment="1">
      <alignment vertical="center"/>
    </xf>
    <xf numFmtId="2" fontId="22" fillId="4" borderId="12" xfId="0" applyNumberFormat="1" applyFont="1" applyFill="1" applyBorder="1" applyAlignment="1">
      <alignment horizontal="center" vertical="center"/>
    </xf>
    <xf numFmtId="0" fontId="26" fillId="4" borderId="17" xfId="0" applyFont="1" applyFill="1" applyBorder="1" applyAlignment="1">
      <alignment horizontal="center" vertical="center"/>
    </xf>
    <xf numFmtId="0" fontId="26" fillId="4" borderId="20" xfId="0" applyFont="1" applyFill="1" applyBorder="1" applyAlignment="1">
      <alignment horizontal="center" vertical="center"/>
    </xf>
    <xf numFmtId="0" fontId="30" fillId="4" borderId="0" xfId="0" applyFont="1" applyFill="1" applyAlignment="1">
      <alignment vertical="center"/>
    </xf>
    <xf numFmtId="166" fontId="22" fillId="4" borderId="20" xfId="0" applyNumberFormat="1" applyFont="1" applyFill="1" applyBorder="1" applyAlignment="1">
      <alignment horizontal="center" vertical="center"/>
    </xf>
    <xf numFmtId="166" fontId="22" fillId="4" borderId="0" xfId="0" applyNumberFormat="1" applyFont="1" applyFill="1" applyAlignment="1">
      <alignment horizontal="center" vertical="center"/>
    </xf>
    <xf numFmtId="9" fontId="26" fillId="4" borderId="20" xfId="0" applyNumberFormat="1" applyFont="1" applyFill="1" applyBorder="1" applyAlignment="1">
      <alignment horizontal="center" vertical="center"/>
    </xf>
    <xf numFmtId="9" fontId="30" fillId="4" borderId="0" xfId="0" applyNumberFormat="1" applyFont="1" applyFill="1" applyAlignment="1">
      <alignment vertical="center"/>
    </xf>
    <xf numFmtId="9" fontId="26" fillId="4" borderId="0" xfId="0" applyNumberFormat="1" applyFont="1" applyFill="1" applyAlignment="1">
      <alignment horizontal="center" vertical="center"/>
    </xf>
    <xf numFmtId="0" fontId="22" fillId="7" borderId="23" xfId="0" applyFont="1" applyFill="1" applyBorder="1" applyAlignment="1">
      <alignment horizontal="center" vertical="center" wrapText="1"/>
    </xf>
    <xf numFmtId="0" fontId="22" fillId="7" borderId="19" xfId="0" applyFont="1" applyFill="1" applyBorder="1" applyAlignment="1">
      <alignment horizontal="center" vertical="center" wrapText="1"/>
    </xf>
    <xf numFmtId="0" fontId="22" fillId="7" borderId="22" xfId="0" applyFont="1" applyFill="1" applyBorder="1" applyAlignment="1">
      <alignment horizontal="center" vertical="center" wrapText="1"/>
    </xf>
    <xf numFmtId="0" fontId="22" fillId="4" borderId="15" xfId="0" applyFont="1" applyFill="1" applyBorder="1" applyAlignment="1">
      <alignment horizontal="center" vertical="center"/>
    </xf>
    <xf numFmtId="11" fontId="22" fillId="4" borderId="26" xfId="0" applyNumberFormat="1" applyFont="1" applyFill="1" applyBorder="1" applyAlignment="1">
      <alignment horizontal="center" vertical="center"/>
    </xf>
    <xf numFmtId="0" fontId="22" fillId="4" borderId="29" xfId="0" applyFont="1" applyFill="1" applyBorder="1" applyAlignment="1">
      <alignment horizontal="center" vertical="center"/>
    </xf>
    <xf numFmtId="11" fontId="31" fillId="4" borderId="2" xfId="0" applyNumberFormat="1" applyFont="1" applyFill="1" applyBorder="1" applyAlignment="1">
      <alignment horizontal="center" vertical="center"/>
    </xf>
    <xf numFmtId="0" fontId="58" fillId="4" borderId="0" xfId="0" applyFont="1" applyFill="1" applyAlignment="1">
      <alignment vertical="center"/>
    </xf>
    <xf numFmtId="0" fontId="31" fillId="4" borderId="19" xfId="0" applyFont="1" applyFill="1" applyBorder="1" applyAlignment="1">
      <alignment horizontal="right"/>
    </xf>
    <xf numFmtId="1" fontId="31" fillId="4" borderId="19" xfId="0" applyNumberFormat="1" applyFont="1" applyFill="1" applyBorder="1" applyAlignment="1">
      <alignment horizontal="center" vertical="center"/>
    </xf>
    <xf numFmtId="2" fontId="31" fillId="4" borderId="19" xfId="0" applyNumberFormat="1" applyFont="1" applyFill="1" applyBorder="1" applyAlignment="1">
      <alignment horizontal="center" vertical="center"/>
    </xf>
    <xf numFmtId="1" fontId="31" fillId="4" borderId="23" xfId="0" applyNumberFormat="1" applyFont="1" applyFill="1" applyBorder="1" applyAlignment="1">
      <alignment horizontal="center" vertical="center"/>
    </xf>
    <xf numFmtId="0" fontId="21" fillId="7" borderId="17" xfId="0" applyFont="1" applyFill="1" applyBorder="1" applyAlignment="1">
      <alignment horizontal="center" vertical="center" wrapText="1"/>
    </xf>
    <xf numFmtId="11" fontId="31" fillId="4" borderId="23" xfId="0" applyNumberFormat="1" applyFont="1" applyFill="1" applyBorder="1" applyAlignment="1">
      <alignment horizontal="center" vertical="center"/>
    </xf>
    <xf numFmtId="11" fontId="31" fillId="4" borderId="19" xfId="0" applyNumberFormat="1" applyFont="1" applyFill="1" applyBorder="1" applyAlignment="1">
      <alignment horizontal="center" vertical="center"/>
    </xf>
    <xf numFmtId="11" fontId="31" fillId="4" borderId="22" xfId="0" applyNumberFormat="1" applyFont="1" applyFill="1" applyBorder="1" applyAlignment="1">
      <alignment horizontal="center" vertical="center"/>
    </xf>
    <xf numFmtId="0" fontId="22" fillId="4" borderId="23" xfId="0" applyFont="1" applyFill="1" applyBorder="1" applyAlignment="1">
      <alignment horizontal="center" vertical="center"/>
    </xf>
    <xf numFmtId="0" fontId="31" fillId="4" borderId="19" xfId="0" applyFont="1" applyFill="1" applyBorder="1" applyAlignment="1">
      <alignment horizontal="right" vertical="center"/>
    </xf>
    <xf numFmtId="0" fontId="6" fillId="4" borderId="36" xfId="0" applyFont="1" applyFill="1" applyBorder="1" applyAlignment="1">
      <alignment horizontal="center" vertical="center"/>
    </xf>
    <xf numFmtId="0" fontId="6" fillId="4" borderId="9" xfId="0" applyFont="1" applyFill="1" applyBorder="1" applyAlignment="1">
      <alignment horizontal="center" vertical="center"/>
    </xf>
    <xf numFmtId="0" fontId="59" fillId="4" borderId="9" xfId="0" applyFont="1" applyFill="1" applyBorder="1" applyAlignment="1">
      <alignment horizontal="center" vertical="center"/>
    </xf>
    <xf numFmtId="0" fontId="26" fillId="7" borderId="23" xfId="0" applyFont="1" applyFill="1" applyBorder="1"/>
    <xf numFmtId="166" fontId="21" fillId="8" borderId="0" xfId="0" applyNumberFormat="1" applyFont="1" applyFill="1"/>
    <xf numFmtId="166" fontId="21" fillId="8" borderId="2" xfId="0" applyNumberFormat="1" applyFont="1" applyFill="1" applyBorder="1"/>
    <xf numFmtId="0" fontId="29" fillId="0" borderId="0" xfId="0" applyFont="1" applyAlignment="1">
      <alignment horizontal="center" vertical="center"/>
    </xf>
    <xf numFmtId="0" fontId="31" fillId="0" borderId="0" xfId="0" applyFont="1" applyAlignment="1">
      <alignment horizontal="center" vertical="center"/>
    </xf>
    <xf numFmtId="0" fontId="29" fillId="0" borderId="0" xfId="0" applyFont="1" applyAlignment="1">
      <alignment horizontal="center" vertical="center" wrapText="1"/>
    </xf>
    <xf numFmtId="0" fontId="32" fillId="0" borderId="0" xfId="0" applyFont="1"/>
    <xf numFmtId="0" fontId="52" fillId="0" borderId="0" xfId="0" applyFont="1"/>
    <xf numFmtId="9" fontId="21" fillId="0" borderId="0" xfId="0" applyNumberFormat="1" applyFont="1"/>
    <xf numFmtId="0" fontId="22" fillId="7" borderId="19" xfId="0" applyFont="1" applyFill="1" applyBorder="1" applyAlignment="1">
      <alignment horizontal="center" vertical="center"/>
    </xf>
    <xf numFmtId="1" fontId="22" fillId="4" borderId="0" xfId="0" applyNumberFormat="1" applyFont="1" applyFill="1" applyAlignment="1">
      <alignment horizontal="center" vertical="center"/>
    </xf>
    <xf numFmtId="174" fontId="22" fillId="4" borderId="0" xfId="0" applyNumberFormat="1" applyFont="1" applyFill="1" applyAlignment="1">
      <alignment horizontal="center" vertical="center"/>
    </xf>
    <xf numFmtId="0" fontId="31" fillId="4" borderId="19" xfId="0" applyFont="1" applyFill="1" applyBorder="1" applyAlignment="1">
      <alignment horizontal="center" vertical="center"/>
    </xf>
    <xf numFmtId="0" fontId="31" fillId="4" borderId="19" xfId="0" applyFont="1" applyFill="1" applyBorder="1" applyAlignment="1">
      <alignment vertical="center"/>
    </xf>
    <xf numFmtId="0" fontId="22" fillId="7" borderId="11" xfId="0" applyFont="1" applyFill="1" applyBorder="1" applyAlignment="1">
      <alignment horizontal="center" vertical="center"/>
    </xf>
    <xf numFmtId="43" fontId="22" fillId="4" borderId="11" xfId="0" applyNumberFormat="1" applyFont="1" applyFill="1" applyBorder="1" applyAlignment="1">
      <alignment horizontal="center" vertical="center"/>
    </xf>
    <xf numFmtId="2" fontId="22" fillId="4" borderId="11" xfId="0" applyNumberFormat="1" applyFont="1" applyFill="1" applyBorder="1" applyAlignment="1">
      <alignment vertical="center"/>
    </xf>
    <xf numFmtId="0" fontId="22" fillId="0" borderId="0" xfId="0" applyFont="1" applyAlignment="1">
      <alignment horizontal="left" vertical="center"/>
    </xf>
    <xf numFmtId="0" fontId="22" fillId="7" borderId="23" xfId="0" applyFont="1" applyFill="1" applyBorder="1" applyAlignment="1">
      <alignment horizontal="center" vertical="center"/>
    </xf>
    <xf numFmtId="0" fontId="22" fillId="7" borderId="22" xfId="0" applyFont="1" applyFill="1" applyBorder="1" applyAlignment="1">
      <alignment horizontal="center" vertical="center"/>
    </xf>
    <xf numFmtId="2" fontId="22" fillId="4" borderId="7" xfId="0" applyNumberFormat="1" applyFont="1" applyFill="1" applyBorder="1" applyAlignment="1">
      <alignment horizontal="center" vertical="center"/>
    </xf>
    <xf numFmtId="2" fontId="22" fillId="4" borderId="7" xfId="0" applyNumberFormat="1" applyFont="1" applyFill="1" applyBorder="1" applyAlignment="1">
      <alignment vertical="center"/>
    </xf>
    <xf numFmtId="2" fontId="22" fillId="4" borderId="14" xfId="0" applyNumberFormat="1" applyFont="1" applyFill="1" applyBorder="1" applyAlignment="1">
      <alignment horizontal="center" vertical="center"/>
    </xf>
    <xf numFmtId="2" fontId="22" fillId="4" borderId="2" xfId="0" applyNumberFormat="1" applyFont="1" applyFill="1" applyBorder="1" applyAlignment="1">
      <alignment horizontal="center" vertical="center"/>
    </xf>
    <xf numFmtId="2" fontId="22" fillId="4" borderId="10" xfId="0" applyNumberFormat="1" applyFont="1" applyFill="1" applyBorder="1" applyAlignment="1">
      <alignment horizontal="center" vertical="center"/>
    </xf>
    <xf numFmtId="2" fontId="22" fillId="4" borderId="14" xfId="0" applyNumberFormat="1" applyFont="1" applyFill="1" applyBorder="1" applyAlignment="1">
      <alignment vertical="center"/>
    </xf>
    <xf numFmtId="0" fontId="22" fillId="7" borderId="33" xfId="0" applyFont="1" applyFill="1" applyBorder="1" applyAlignment="1">
      <alignment horizontal="center" vertical="center" wrapText="1"/>
    </xf>
    <xf numFmtId="0" fontId="22" fillId="4" borderId="32" xfId="0" applyFont="1" applyFill="1" applyBorder="1" applyAlignment="1">
      <alignment horizontal="center" vertical="center"/>
    </xf>
    <xf numFmtId="0" fontId="22" fillId="4" borderId="25" xfId="0" applyFont="1" applyFill="1" applyBorder="1" applyAlignment="1">
      <alignment horizontal="center"/>
    </xf>
    <xf numFmtId="0" fontId="22" fillId="4" borderId="9" xfId="0" applyFont="1" applyFill="1" applyBorder="1" applyAlignment="1">
      <alignment horizontal="center"/>
    </xf>
    <xf numFmtId="0" fontId="22" fillId="4" borderId="14" xfId="0" applyFont="1" applyFill="1" applyBorder="1" applyAlignment="1">
      <alignment vertical="center"/>
    </xf>
    <xf numFmtId="0" fontId="31" fillId="4" borderId="2" xfId="0" applyFont="1" applyFill="1" applyBorder="1" applyAlignment="1">
      <alignment horizontal="right" vertical="center"/>
    </xf>
    <xf numFmtId="0" fontId="26" fillId="4" borderId="23" xfId="0" applyFont="1" applyFill="1" applyBorder="1" applyAlignment="1">
      <alignment horizontal="center"/>
    </xf>
    <xf numFmtId="0" fontId="26" fillId="4" borderId="19" xfId="0" applyFont="1" applyFill="1" applyBorder="1" applyAlignment="1">
      <alignment horizontal="center"/>
    </xf>
    <xf numFmtId="14" fontId="26" fillId="4" borderId="19" xfId="0" applyNumberFormat="1" applyFont="1" applyFill="1" applyBorder="1" applyAlignment="1">
      <alignment horizontal="center"/>
    </xf>
    <xf numFmtId="11" fontId="21" fillId="4" borderId="19" xfId="0" applyNumberFormat="1" applyFont="1" applyFill="1" applyBorder="1" applyAlignment="1">
      <alignment horizontal="center"/>
    </xf>
    <xf numFmtId="11" fontId="23" fillId="4" borderId="19" xfId="0" applyNumberFormat="1" applyFont="1" applyFill="1" applyBorder="1" applyAlignment="1">
      <alignment horizontal="center"/>
    </xf>
    <xf numFmtId="11" fontId="23" fillId="4" borderId="23" xfId="0" applyNumberFormat="1" applyFont="1" applyFill="1" applyBorder="1" applyAlignment="1">
      <alignment horizontal="center"/>
    </xf>
    <xf numFmtId="11" fontId="23" fillId="4" borderId="22" xfId="0" applyNumberFormat="1" applyFont="1" applyFill="1" applyBorder="1" applyAlignment="1">
      <alignment horizontal="center"/>
    </xf>
    <xf numFmtId="2" fontId="21" fillId="8" borderId="0" xfId="0" applyNumberFormat="1" applyFont="1" applyFill="1"/>
    <xf numFmtId="3" fontId="21" fillId="8" borderId="0" xfId="0" applyNumberFormat="1" applyFont="1" applyFill="1"/>
    <xf numFmtId="11" fontId="26" fillId="7" borderId="2" xfId="0" applyNumberFormat="1" applyFont="1" applyFill="1" applyBorder="1"/>
    <xf numFmtId="0" fontId="26" fillId="7" borderId="10" xfId="0" applyFont="1" applyFill="1" applyBorder="1"/>
    <xf numFmtId="170" fontId="26" fillId="0" borderId="0" xfId="0" applyNumberFormat="1" applyFont="1"/>
    <xf numFmtId="0" fontId="26" fillId="0" borderId="0" xfId="0" applyFont="1" applyAlignment="1">
      <alignment horizontal="center" wrapText="1"/>
    </xf>
    <xf numFmtId="0" fontId="26" fillId="0" borderId="0" xfId="0" applyFont="1" applyAlignment="1">
      <alignment wrapText="1"/>
    </xf>
    <xf numFmtId="0" fontId="26" fillId="0" borderId="23" xfId="0" applyFont="1" applyBorder="1"/>
    <xf numFmtId="11" fontId="29" fillId="4" borderId="19" xfId="0" applyNumberFormat="1" applyFont="1" applyFill="1" applyBorder="1" applyAlignment="1">
      <alignment horizontal="center"/>
    </xf>
    <xf numFmtId="0" fontId="26" fillId="0" borderId="19" xfId="0" applyFont="1" applyBorder="1"/>
    <xf numFmtId="2" fontId="26" fillId="0" borderId="23" xfId="0" applyNumberFormat="1" applyFont="1" applyBorder="1"/>
    <xf numFmtId="0" fontId="29" fillId="0" borderId="0" xfId="0" applyFont="1" applyAlignment="1">
      <alignment horizontal="left" vertical="center"/>
    </xf>
    <xf numFmtId="0" fontId="26" fillId="4" borderId="19" xfId="0" applyFont="1" applyFill="1" applyBorder="1" applyAlignment="1">
      <alignment horizontal="center" vertical="center"/>
    </xf>
    <xf numFmtId="11" fontId="21" fillId="4" borderId="19" xfId="0" applyNumberFormat="1" applyFont="1" applyFill="1" applyBorder="1" applyAlignment="1">
      <alignment horizontal="right"/>
    </xf>
    <xf numFmtId="0" fontId="21" fillId="4" borderId="7" xfId="0" applyFont="1" applyFill="1" applyBorder="1" applyAlignment="1">
      <alignment vertical="top" wrapText="1"/>
    </xf>
    <xf numFmtId="0" fontId="5" fillId="8" borderId="0" xfId="0" applyFont="1" applyFill="1"/>
    <xf numFmtId="0" fontId="29" fillId="4" borderId="23" xfId="0" applyFont="1" applyFill="1" applyBorder="1" applyAlignment="1">
      <alignment horizontal="center"/>
    </xf>
    <xf numFmtId="0" fontId="60" fillId="4" borderId="0" xfId="0" applyFont="1" applyFill="1" applyAlignment="1">
      <alignment horizontal="left"/>
    </xf>
    <xf numFmtId="0" fontId="30" fillId="4" borderId="0" xfId="0" applyFont="1" applyFill="1" applyAlignment="1">
      <alignment horizontal="center"/>
    </xf>
    <xf numFmtId="2" fontId="29" fillId="4" borderId="22" xfId="0" applyNumberFormat="1" applyFont="1" applyFill="1" applyBorder="1" applyAlignment="1">
      <alignment horizontal="center" vertical="center"/>
    </xf>
    <xf numFmtId="0" fontId="21" fillId="7" borderId="7" xfId="0" applyFont="1" applyFill="1" applyBorder="1" applyAlignment="1">
      <alignment horizontal="center" vertical="center" wrapText="1"/>
    </xf>
    <xf numFmtId="0" fontId="26" fillId="4" borderId="23" xfId="0" applyFont="1" applyFill="1" applyBorder="1" applyAlignment="1">
      <alignment horizontal="center" vertical="center" wrapText="1"/>
    </xf>
    <xf numFmtId="0" fontId="26" fillId="4" borderId="19" xfId="0" applyFont="1" applyFill="1" applyBorder="1" applyAlignment="1">
      <alignment horizontal="center" vertical="center" wrapText="1"/>
    </xf>
    <xf numFmtId="11" fontId="21" fillId="4" borderId="19" xfId="0" applyNumberFormat="1" applyFont="1" applyFill="1" applyBorder="1" applyAlignment="1">
      <alignment horizontal="center" vertical="center" wrapText="1"/>
    </xf>
    <xf numFmtId="11" fontId="23" fillId="4" borderId="19" xfId="0" applyNumberFormat="1" applyFont="1" applyFill="1" applyBorder="1" applyAlignment="1">
      <alignment horizontal="center" vertical="center" wrapText="1"/>
    </xf>
    <xf numFmtId="11" fontId="23" fillId="4" borderId="23" xfId="0" applyNumberFormat="1" applyFont="1" applyFill="1" applyBorder="1" applyAlignment="1">
      <alignment horizontal="center" vertical="center" wrapText="1"/>
    </xf>
    <xf numFmtId="11" fontId="23" fillId="4" borderId="22" xfId="0" applyNumberFormat="1" applyFont="1" applyFill="1" applyBorder="1" applyAlignment="1">
      <alignment horizontal="center" vertical="center" wrapText="1"/>
    </xf>
    <xf numFmtId="0" fontId="31" fillId="0" borderId="0" xfId="0" applyFont="1" applyAlignment="1">
      <alignment horizontal="left" wrapText="1"/>
    </xf>
    <xf numFmtId="11" fontId="31" fillId="0" borderId="0" xfId="0" applyNumberFormat="1" applyFont="1"/>
    <xf numFmtId="0" fontId="38" fillId="0" borderId="0" xfId="0" applyFont="1"/>
    <xf numFmtId="9" fontId="26" fillId="0" borderId="0" xfId="0" applyNumberFormat="1" applyFont="1" applyAlignment="1">
      <alignment horizontal="right"/>
    </xf>
    <xf numFmtId="0" fontId="21" fillId="0" borderId="0" xfId="0" applyFont="1" applyAlignment="1">
      <alignment vertical="center"/>
    </xf>
    <xf numFmtId="0" fontId="41" fillId="0" borderId="0" xfId="0" applyFont="1"/>
    <xf numFmtId="0" fontId="26" fillId="4" borderId="15" xfId="0" applyFont="1" applyFill="1" applyBorder="1"/>
    <xf numFmtId="0" fontId="26" fillId="4" borderId="32" xfId="0" applyFont="1" applyFill="1" applyBorder="1"/>
    <xf numFmtId="0" fontId="26" fillId="0" borderId="27" xfId="0" applyFont="1" applyBorder="1"/>
    <xf numFmtId="0" fontId="30" fillId="4" borderId="30" xfId="0" applyFont="1" applyFill="1" applyBorder="1" applyAlignment="1">
      <alignment horizontal="left"/>
    </xf>
    <xf numFmtId="0" fontId="26" fillId="4" borderId="33" xfId="0" applyFont="1" applyFill="1" applyBorder="1" applyAlignment="1">
      <alignment horizontal="center"/>
    </xf>
    <xf numFmtId="0" fontId="29" fillId="4" borderId="31" xfId="0" applyFont="1" applyFill="1" applyBorder="1" applyAlignment="1">
      <alignment horizontal="center"/>
    </xf>
    <xf numFmtId="0" fontId="26" fillId="4" borderId="23" xfId="0" applyFont="1" applyFill="1" applyBorder="1" applyAlignment="1">
      <alignment horizontal="center" vertical="center"/>
    </xf>
    <xf numFmtId="11" fontId="29" fillId="4" borderId="23" xfId="0" applyNumberFormat="1" applyFont="1" applyFill="1" applyBorder="1" applyAlignment="1">
      <alignment horizontal="center" vertical="center"/>
    </xf>
    <xf numFmtId="11" fontId="29" fillId="4" borderId="19" xfId="0" applyNumberFormat="1" applyFont="1" applyFill="1" applyBorder="1" applyAlignment="1">
      <alignment horizontal="center" vertical="center"/>
    </xf>
    <xf numFmtId="11" fontId="29" fillId="4" borderId="22" xfId="0" applyNumberFormat="1" applyFont="1" applyFill="1" applyBorder="1" applyAlignment="1">
      <alignment horizontal="center" vertical="center"/>
    </xf>
    <xf numFmtId="11" fontId="31" fillId="0" borderId="0" xfId="0" applyNumberFormat="1" applyFont="1" applyAlignment="1">
      <alignment horizontal="center"/>
    </xf>
    <xf numFmtId="11" fontId="31" fillId="0" borderId="0" xfId="0" applyNumberFormat="1" applyFont="1" applyAlignment="1">
      <alignment horizontal="right"/>
    </xf>
    <xf numFmtId="0" fontId="22" fillId="4" borderId="19" xfId="0" applyFont="1" applyFill="1" applyBorder="1" applyAlignment="1">
      <alignment horizontal="center" vertical="center"/>
    </xf>
    <xf numFmtId="0" fontId="31" fillId="7" borderId="20" xfId="0" applyFont="1" applyFill="1" applyBorder="1" applyAlignment="1">
      <alignment horizontal="center" vertical="center"/>
    </xf>
    <xf numFmtId="0" fontId="26" fillId="7" borderId="13" xfId="0" applyFont="1" applyFill="1" applyBorder="1" applyAlignment="1">
      <alignment horizontal="center" vertical="center"/>
    </xf>
    <xf numFmtId="11" fontId="29" fillId="4" borderId="19" xfId="0" applyNumberFormat="1" applyFont="1" applyFill="1" applyBorder="1"/>
    <xf numFmtId="2" fontId="29" fillId="4" borderId="23" xfId="0" applyNumberFormat="1" applyFont="1" applyFill="1" applyBorder="1" applyAlignment="1">
      <alignment horizontal="center"/>
    </xf>
    <xf numFmtId="2" fontId="29" fillId="4" borderId="22" xfId="0" applyNumberFormat="1" applyFont="1" applyFill="1" applyBorder="1" applyAlignment="1">
      <alignment horizontal="center"/>
    </xf>
    <xf numFmtId="0" fontId="29" fillId="7" borderId="21" xfId="0" applyFont="1" applyFill="1" applyBorder="1"/>
    <xf numFmtId="0" fontId="28" fillId="4" borderId="23" xfId="0" applyFont="1" applyFill="1" applyBorder="1" applyAlignment="1">
      <alignment horizontal="right"/>
    </xf>
    <xf numFmtId="11" fontId="26" fillId="0" borderId="0" xfId="0" applyNumberFormat="1" applyFont="1" applyAlignment="1">
      <alignment horizontal="center" vertical="center" wrapText="1"/>
    </xf>
    <xf numFmtId="9" fontId="26" fillId="0" borderId="0" xfId="1" applyFont="1" applyFill="1" applyBorder="1"/>
    <xf numFmtId="0" fontId="21" fillId="7" borderId="0" xfId="0" applyFont="1" applyFill="1" applyAlignment="1">
      <alignment horizontal="center" vertical="center" wrapText="1"/>
    </xf>
    <xf numFmtId="0" fontId="38" fillId="0" borderId="0" xfId="0" applyFont="1" applyAlignment="1">
      <alignment vertical="center"/>
    </xf>
    <xf numFmtId="0" fontId="22" fillId="0" borderId="0" xfId="0" applyFont="1" applyAlignment="1">
      <alignment horizontal="center"/>
    </xf>
    <xf numFmtId="166" fontId="26" fillId="0" borderId="0" xfId="0" applyNumberFormat="1" applyFont="1" applyAlignment="1">
      <alignment horizontal="center" vertical="center"/>
    </xf>
    <xf numFmtId="3" fontId="26" fillId="0" borderId="0" xfId="0" applyNumberFormat="1" applyFont="1" applyAlignment="1">
      <alignment horizontal="center" vertical="center"/>
    </xf>
    <xf numFmtId="9" fontId="26" fillId="0" borderId="0" xfId="1" applyFont="1" applyFill="1" applyBorder="1" applyAlignment="1">
      <alignment horizontal="center" vertical="center"/>
    </xf>
    <xf numFmtId="165" fontId="26" fillId="0" borderId="0" xfId="0" applyNumberFormat="1" applyFont="1" applyAlignment="1">
      <alignment horizontal="center" vertical="center"/>
    </xf>
    <xf numFmtId="0" fontId="26" fillId="0" borderId="0" xfId="0" applyFont="1" applyAlignment="1">
      <alignment vertical="top" wrapText="1"/>
    </xf>
    <xf numFmtId="0" fontId="22" fillId="0" borderId="0" xfId="0" applyFont="1" applyAlignment="1">
      <alignment horizontal="right"/>
    </xf>
    <xf numFmtId="0" fontId="26" fillId="0" borderId="0" xfId="0" applyFont="1" applyAlignment="1">
      <alignment horizontal="left" vertical="top" wrapText="1"/>
    </xf>
    <xf numFmtId="2" fontId="26" fillId="0" borderId="0" xfId="0" applyNumberFormat="1" applyFont="1" applyAlignment="1">
      <alignment horizontal="center" vertical="center"/>
    </xf>
    <xf numFmtId="0" fontId="40" fillId="0" borderId="0" xfId="0" applyFont="1" applyAlignment="1">
      <alignment vertical="center"/>
    </xf>
    <xf numFmtId="1" fontId="22" fillId="4" borderId="9" xfId="0" applyNumberFormat="1" applyFont="1" applyFill="1" applyBorder="1" applyAlignment="1">
      <alignment horizontal="right"/>
    </xf>
    <xf numFmtId="9" fontId="22" fillId="4" borderId="9" xfId="1" applyFont="1" applyFill="1" applyBorder="1" applyAlignment="1">
      <alignment horizontal="right"/>
    </xf>
    <xf numFmtId="0" fontId="22" fillId="4" borderId="9" xfId="0" applyFont="1" applyFill="1" applyBorder="1" applyAlignment="1">
      <alignment horizontal="right"/>
    </xf>
    <xf numFmtId="2" fontId="26" fillId="4" borderId="23" xfId="0" applyNumberFormat="1" applyFont="1" applyFill="1" applyBorder="1"/>
    <xf numFmtId="2" fontId="26" fillId="4" borderId="19" xfId="0" applyNumberFormat="1" applyFont="1" applyFill="1" applyBorder="1"/>
    <xf numFmtId="11" fontId="4" fillId="0" borderId="0" xfId="0" applyNumberFormat="1" applyFont="1"/>
    <xf numFmtId="11" fontId="0" fillId="0" borderId="0" xfId="0" applyNumberFormat="1"/>
    <xf numFmtId="11" fontId="9" fillId="0" borderId="0" xfId="0" applyNumberFormat="1" applyFont="1"/>
    <xf numFmtId="0" fontId="36" fillId="0" borderId="0" xfId="0" applyFont="1"/>
    <xf numFmtId="171" fontId="26" fillId="0" borderId="0" xfId="0" applyNumberFormat="1" applyFont="1"/>
    <xf numFmtId="0" fontId="29" fillId="4" borderId="22" xfId="0" applyFont="1" applyFill="1" applyBorder="1" applyAlignment="1">
      <alignment horizontal="center"/>
    </xf>
    <xf numFmtId="0" fontId="45" fillId="0" borderId="0" xfId="0" applyFont="1"/>
    <xf numFmtId="0" fontId="30" fillId="0" borderId="0" xfId="0" applyFont="1" applyAlignment="1">
      <alignment horizontal="left" vertical="top"/>
    </xf>
    <xf numFmtId="11" fontId="29" fillId="4" borderId="24" xfId="0" applyNumberFormat="1" applyFont="1" applyFill="1" applyBorder="1" applyAlignment="1">
      <alignment horizontal="center" vertical="center"/>
    </xf>
    <xf numFmtId="0" fontId="29" fillId="4" borderId="22" xfId="0" applyFont="1" applyFill="1" applyBorder="1" applyAlignment="1">
      <alignment horizontal="center" vertical="center"/>
    </xf>
    <xf numFmtId="0" fontId="32" fillId="0" borderId="0" xfId="0" applyFont="1" applyAlignment="1">
      <alignment horizontal="left"/>
    </xf>
    <xf numFmtId="175" fontId="26" fillId="0" borderId="0" xfId="1" applyNumberFormat="1" applyFont="1" applyFill="1" applyBorder="1" applyAlignment="1">
      <alignment horizontal="center"/>
    </xf>
    <xf numFmtId="11" fontId="26" fillId="0" borderId="0" xfId="0" applyNumberFormat="1" applyFont="1" applyAlignment="1">
      <alignment horizontal="left"/>
    </xf>
    <xf numFmtId="175" fontId="26" fillId="0" borderId="0" xfId="1" applyNumberFormat="1" applyFont="1" applyFill="1"/>
    <xf numFmtId="11" fontId="29" fillId="4" borderId="24" xfId="0" applyNumberFormat="1" applyFont="1" applyFill="1" applyBorder="1" applyAlignment="1">
      <alignment horizontal="center"/>
    </xf>
    <xf numFmtId="2" fontId="21" fillId="0" borderId="0" xfId="0" applyNumberFormat="1" applyFont="1" applyAlignment="1">
      <alignment horizontal="right"/>
    </xf>
    <xf numFmtId="179" fontId="22" fillId="4" borderId="0" xfId="0" applyNumberFormat="1" applyFont="1" applyFill="1" applyAlignment="1">
      <alignment horizontal="center"/>
    </xf>
    <xf numFmtId="0" fontId="14" fillId="4" borderId="0" xfId="0" applyFont="1" applyFill="1" applyAlignment="1">
      <alignment horizontal="right" wrapText="1"/>
    </xf>
    <xf numFmtId="2" fontId="29" fillId="4" borderId="19" xfId="0" applyNumberFormat="1" applyFont="1" applyFill="1" applyBorder="1" applyAlignment="1">
      <alignment horizontal="center" vertical="center"/>
    </xf>
    <xf numFmtId="2" fontId="26" fillId="4" borderId="2" xfId="0" applyNumberFormat="1" applyFont="1" applyFill="1" applyBorder="1" applyAlignment="1">
      <alignment horizontal="center"/>
    </xf>
    <xf numFmtId="3" fontId="22" fillId="4" borderId="0" xfId="0" applyNumberFormat="1" applyFont="1" applyFill="1" applyAlignment="1">
      <alignment horizontal="center" vertical="center" wrapText="1"/>
    </xf>
    <xf numFmtId="3" fontId="22" fillId="4" borderId="2" xfId="0" applyNumberFormat="1" applyFont="1" applyFill="1" applyBorder="1" applyAlignment="1">
      <alignment horizontal="center" vertical="center" wrapText="1"/>
    </xf>
    <xf numFmtId="0" fontId="21" fillId="4" borderId="0" xfId="0" applyFont="1" applyFill="1" applyAlignment="1">
      <alignment horizontal="left" vertical="center"/>
    </xf>
    <xf numFmtId="3" fontId="22" fillId="4" borderId="0" xfId="7" applyNumberFormat="1" applyFont="1" applyFill="1" applyBorder="1" applyAlignment="1">
      <alignment horizontal="center" vertical="center" wrapText="1"/>
    </xf>
    <xf numFmtId="3" fontId="22" fillId="4" borderId="26" xfId="0" applyNumberFormat="1" applyFont="1" applyFill="1" applyBorder="1" applyAlignment="1">
      <alignment horizontal="center" vertical="center"/>
    </xf>
    <xf numFmtId="0" fontId="29" fillId="7" borderId="21" xfId="0" applyFont="1" applyFill="1" applyBorder="1" applyAlignment="1">
      <alignment horizontal="left"/>
    </xf>
    <xf numFmtId="0" fontId="26" fillId="4" borderId="14" xfId="0" applyFont="1" applyFill="1" applyBorder="1" applyAlignment="1">
      <alignment horizontal="left"/>
    </xf>
    <xf numFmtId="3" fontId="21" fillId="4" borderId="0" xfId="0" applyNumberFormat="1" applyFont="1" applyFill="1" applyAlignment="1">
      <alignment horizontal="center"/>
    </xf>
    <xf numFmtId="165" fontId="26" fillId="7" borderId="0" xfId="0" applyNumberFormat="1" applyFont="1" applyFill="1" applyAlignment="1">
      <alignment horizontal="center"/>
    </xf>
    <xf numFmtId="165" fontId="26" fillId="7" borderId="26" xfId="0" applyNumberFormat="1" applyFont="1" applyFill="1" applyBorder="1" applyAlignment="1">
      <alignment horizontal="center"/>
    </xf>
    <xf numFmtId="0" fontId="28" fillId="4" borderId="7" xfId="0" applyFont="1" applyFill="1" applyBorder="1" applyAlignment="1">
      <alignment horizontal="right" vertical="center"/>
    </xf>
    <xf numFmtId="0" fontId="26" fillId="4" borderId="14" xfId="0" applyFont="1" applyFill="1" applyBorder="1" applyAlignment="1">
      <alignment horizontal="right" vertical="center"/>
    </xf>
    <xf numFmtId="0" fontId="26" fillId="4" borderId="7" xfId="0" applyFont="1" applyFill="1" applyBorder="1" applyAlignment="1">
      <alignment horizontal="right" vertical="center"/>
    </xf>
    <xf numFmtId="0" fontId="20" fillId="4" borderId="0" xfId="0" applyFont="1" applyFill="1" applyAlignment="1">
      <alignment horizontal="left" vertical="center"/>
    </xf>
    <xf numFmtId="0" fontId="22" fillId="4" borderId="24" xfId="0" applyFont="1" applyFill="1" applyBorder="1" applyAlignment="1">
      <alignment horizontal="left"/>
    </xf>
    <xf numFmtId="0" fontId="26" fillId="0" borderId="9" xfId="0" applyFont="1" applyBorder="1" applyAlignment="1">
      <alignment vertical="center"/>
    </xf>
    <xf numFmtId="3" fontId="26" fillId="4" borderId="2" xfId="0" applyNumberFormat="1" applyFont="1" applyFill="1" applyBorder="1" applyAlignment="1">
      <alignment horizontal="center"/>
    </xf>
    <xf numFmtId="3" fontId="26" fillId="4" borderId="26" xfId="0" applyNumberFormat="1" applyFont="1" applyFill="1" applyBorder="1" applyAlignment="1">
      <alignment horizontal="center"/>
    </xf>
    <xf numFmtId="3" fontId="26" fillId="4" borderId="24" xfId="0" applyNumberFormat="1" applyFont="1" applyFill="1" applyBorder="1" applyAlignment="1">
      <alignment horizontal="center"/>
    </xf>
    <xf numFmtId="3" fontId="26" fillId="4" borderId="8" xfId="0" applyNumberFormat="1" applyFont="1" applyFill="1" applyBorder="1" applyAlignment="1">
      <alignment horizontal="center"/>
    </xf>
    <xf numFmtId="3" fontId="22" fillId="4" borderId="8" xfId="0" applyNumberFormat="1" applyFont="1" applyFill="1" applyBorder="1" applyAlignment="1">
      <alignment horizontal="center"/>
    </xf>
    <xf numFmtId="3" fontId="26" fillId="4" borderId="21" xfId="0" applyNumberFormat="1" applyFont="1" applyFill="1" applyBorder="1" applyAlignment="1">
      <alignment horizontal="center"/>
    </xf>
    <xf numFmtId="3" fontId="26" fillId="4" borderId="7" xfId="0" applyNumberFormat="1" applyFont="1" applyFill="1" applyBorder="1" applyAlignment="1">
      <alignment horizontal="center"/>
    </xf>
    <xf numFmtId="3" fontId="22" fillId="4" borderId="7" xfId="0" applyNumberFormat="1" applyFont="1" applyFill="1" applyBorder="1" applyAlignment="1">
      <alignment horizontal="center"/>
    </xf>
    <xf numFmtId="3" fontId="26" fillId="4" borderId="14" xfId="0" applyNumberFormat="1" applyFont="1" applyFill="1" applyBorder="1" applyAlignment="1">
      <alignment horizontal="center"/>
    </xf>
    <xf numFmtId="0" fontId="26" fillId="4" borderId="26" xfId="0" applyFont="1" applyFill="1" applyBorder="1" applyAlignment="1">
      <alignment horizontal="right"/>
    </xf>
    <xf numFmtId="11" fontId="26" fillId="4" borderId="14" xfId="0" applyNumberFormat="1" applyFont="1" applyFill="1" applyBorder="1"/>
    <xf numFmtId="11" fontId="26" fillId="4" borderId="10" xfId="0" applyNumberFormat="1" applyFont="1" applyFill="1" applyBorder="1"/>
    <xf numFmtId="4" fontId="26" fillId="4" borderId="0" xfId="0" applyNumberFormat="1" applyFont="1" applyFill="1" applyAlignment="1">
      <alignment horizontal="center" vertical="center"/>
    </xf>
    <xf numFmtId="4" fontId="26" fillId="4" borderId="8" xfId="0" applyNumberFormat="1" applyFont="1" applyFill="1" applyBorder="1" applyAlignment="1">
      <alignment horizontal="center" vertical="center"/>
    </xf>
    <xf numFmtId="4" fontId="26" fillId="4" borderId="0" xfId="0" applyNumberFormat="1" applyFont="1" applyFill="1" applyAlignment="1">
      <alignment horizontal="center" vertical="center" wrapText="1"/>
    </xf>
    <xf numFmtId="4" fontId="22" fillId="4" borderId="0" xfId="0" applyNumberFormat="1" applyFont="1" applyFill="1" applyAlignment="1">
      <alignment horizontal="center" vertical="center"/>
    </xf>
    <xf numFmtId="4" fontId="22" fillId="4" borderId="8" xfId="0" applyNumberFormat="1" applyFont="1" applyFill="1" applyBorder="1" applyAlignment="1">
      <alignment horizontal="center" vertical="center"/>
    </xf>
    <xf numFmtId="4" fontId="26" fillId="4" borderId="2" xfId="0" applyNumberFormat="1" applyFont="1" applyFill="1" applyBorder="1" applyAlignment="1">
      <alignment horizontal="center" vertical="center"/>
    </xf>
    <xf numFmtId="4" fontId="26" fillId="4" borderId="10" xfId="0" applyNumberFormat="1" applyFont="1" applyFill="1" applyBorder="1" applyAlignment="1">
      <alignment horizontal="center" vertical="center"/>
    </xf>
    <xf numFmtId="0" fontId="37" fillId="4" borderId="0" xfId="0" applyFont="1" applyFill="1" applyAlignment="1">
      <alignment vertical="center"/>
    </xf>
    <xf numFmtId="11" fontId="29" fillId="4" borderId="0" xfId="0" applyNumberFormat="1" applyFont="1" applyFill="1" applyAlignment="1">
      <alignment horizontal="center" vertical="center"/>
    </xf>
    <xf numFmtId="164" fontId="26" fillId="4" borderId="21" xfId="0" applyNumberFormat="1" applyFont="1" applyFill="1" applyBorder="1" applyAlignment="1">
      <alignment horizontal="center"/>
    </xf>
    <xf numFmtId="164" fontId="26" fillId="4" borderId="7" xfId="0" applyNumberFormat="1" applyFont="1" applyFill="1" applyBorder="1" applyAlignment="1">
      <alignment horizontal="center"/>
    </xf>
    <xf numFmtId="164" fontId="26" fillId="4" borderId="14" xfId="0" applyNumberFormat="1" applyFont="1" applyFill="1" applyBorder="1" applyAlignment="1">
      <alignment horizontal="center"/>
    </xf>
    <xf numFmtId="164" fontId="45" fillId="4" borderId="0" xfId="0" applyNumberFormat="1" applyFont="1" applyFill="1"/>
    <xf numFmtId="1" fontId="45" fillId="4" borderId="0" xfId="0" applyNumberFormat="1" applyFont="1" applyFill="1"/>
    <xf numFmtId="0" fontId="30" fillId="4" borderId="0" xfId="0" applyFont="1" applyFill="1" applyAlignment="1">
      <alignment vertical="top" wrapText="1"/>
    </xf>
    <xf numFmtId="9" fontId="22" fillId="4" borderId="2" xfId="1" applyFont="1" applyFill="1" applyBorder="1" applyAlignment="1">
      <alignment horizontal="center" vertical="top" wrapText="1"/>
    </xf>
    <xf numFmtId="0" fontId="22" fillId="4" borderId="10" xfId="0" applyFont="1" applyFill="1" applyBorder="1" applyAlignment="1">
      <alignment horizontal="center" vertical="top" wrapText="1"/>
    </xf>
    <xf numFmtId="0" fontId="30" fillId="4" borderId="0" xfId="0" applyFont="1" applyFill="1" applyAlignment="1">
      <alignment horizontal="center" vertical="top" wrapText="1"/>
    </xf>
    <xf numFmtId="11" fontId="30" fillId="4" borderId="0" xfId="0" applyNumberFormat="1" applyFont="1" applyFill="1" applyAlignment="1">
      <alignment vertical="top" wrapText="1"/>
    </xf>
    <xf numFmtId="0" fontId="22" fillId="4" borderId="14" xfId="0" applyFont="1" applyFill="1" applyBorder="1" applyAlignment="1">
      <alignment horizontal="left"/>
    </xf>
    <xf numFmtId="1" fontId="22" fillId="4" borderId="14" xfId="0" applyNumberFormat="1" applyFont="1" applyFill="1" applyBorder="1" applyAlignment="1">
      <alignment horizontal="center"/>
    </xf>
    <xf numFmtId="1" fontId="22" fillId="4" borderId="2" xfId="0" applyNumberFormat="1" applyFont="1" applyFill="1" applyBorder="1" applyAlignment="1">
      <alignment horizontal="center"/>
    </xf>
    <xf numFmtId="166" fontId="22" fillId="4" borderId="0" xfId="0" applyNumberFormat="1" applyFont="1" applyFill="1" applyAlignment="1">
      <alignment horizontal="center"/>
    </xf>
    <xf numFmtId="3" fontId="22" fillId="4" borderId="0" xfId="7" applyNumberFormat="1" applyFont="1" applyFill="1" applyBorder="1" applyAlignment="1">
      <alignment horizontal="center" vertical="center"/>
    </xf>
    <xf numFmtId="3" fontId="22" fillId="4" borderId="2" xfId="0" applyNumberFormat="1" applyFont="1" applyFill="1" applyBorder="1" applyAlignment="1">
      <alignment horizontal="center"/>
    </xf>
    <xf numFmtId="168" fontId="26" fillId="4" borderId="2" xfId="0" applyNumberFormat="1" applyFont="1" applyFill="1" applyBorder="1" applyAlignment="1">
      <alignment horizontal="center" vertical="center"/>
    </xf>
    <xf numFmtId="3" fontId="26" fillId="4" borderId="2" xfId="0" applyNumberFormat="1" applyFont="1" applyFill="1" applyBorder="1" applyAlignment="1">
      <alignment horizontal="center" vertical="center"/>
    </xf>
    <xf numFmtId="3" fontId="26" fillId="4" borderId="10" xfId="0" applyNumberFormat="1" applyFont="1" applyFill="1" applyBorder="1" applyAlignment="1">
      <alignment horizontal="center"/>
    </xf>
    <xf numFmtId="11" fontId="26" fillId="7" borderId="21" xfId="0" applyNumberFormat="1" applyFont="1" applyFill="1" applyBorder="1" applyAlignment="1">
      <alignment horizontal="right"/>
    </xf>
    <xf numFmtId="0" fontId="26" fillId="7" borderId="26" xfId="0" applyFont="1" applyFill="1" applyBorder="1" applyAlignment="1">
      <alignment horizontal="left" vertical="center"/>
    </xf>
    <xf numFmtId="11" fontId="26" fillId="7" borderId="7" xfId="0" applyNumberFormat="1" applyFont="1" applyFill="1" applyBorder="1" applyAlignment="1">
      <alignment horizontal="center" wrapText="1"/>
    </xf>
    <xf numFmtId="0" fontId="26" fillId="7" borderId="0" xfId="0" applyFont="1" applyFill="1" applyAlignment="1">
      <alignment horizontal="center" wrapText="1"/>
    </xf>
    <xf numFmtId="0" fontId="26" fillId="7" borderId="8" xfId="0" applyFont="1" applyFill="1" applyBorder="1" applyAlignment="1">
      <alignment horizontal="center" wrapText="1"/>
    </xf>
    <xf numFmtId="3" fontId="26" fillId="4" borderId="7" xfId="0" applyNumberFormat="1" applyFont="1" applyFill="1" applyBorder="1" applyAlignment="1">
      <alignment horizontal="center" vertical="center"/>
    </xf>
    <xf numFmtId="0" fontId="26" fillId="4" borderId="0" xfId="0" applyFont="1" applyFill="1" applyAlignment="1">
      <alignment horizontal="center" vertical="center"/>
    </xf>
    <xf numFmtId="0" fontId="21" fillId="4" borderId="8" xfId="0" applyFont="1" applyFill="1" applyBorder="1" applyAlignment="1">
      <alignment horizontal="center" vertical="center"/>
    </xf>
    <xf numFmtId="164" fontId="26" fillId="4" borderId="2" xfId="0" applyNumberFormat="1" applyFont="1" applyFill="1" applyBorder="1" applyAlignment="1">
      <alignment horizontal="center" vertical="center"/>
    </xf>
    <xf numFmtId="0" fontId="26" fillId="4" borderId="10" xfId="0" applyFont="1" applyFill="1" applyBorder="1" applyAlignment="1">
      <alignment horizontal="center" vertical="center"/>
    </xf>
    <xf numFmtId="0" fontId="26" fillId="7" borderId="21" xfId="0" applyFont="1" applyFill="1" applyBorder="1" applyAlignment="1">
      <alignment horizontal="center" vertical="center"/>
    </xf>
    <xf numFmtId="0" fontId="26" fillId="7" borderId="24" xfId="0" applyFont="1" applyFill="1" applyBorder="1" applyAlignment="1">
      <alignment horizontal="center" vertical="center"/>
    </xf>
    <xf numFmtId="0" fontId="29" fillId="4" borderId="21" xfId="0" applyFont="1" applyFill="1" applyBorder="1" applyAlignment="1">
      <alignment horizontal="right" vertical="center" wrapText="1"/>
    </xf>
    <xf numFmtId="0" fontId="29" fillId="4" borderId="24" xfId="0" applyFont="1" applyFill="1" applyBorder="1" applyAlignment="1">
      <alignment horizontal="right" vertical="center" wrapText="1"/>
    </xf>
    <xf numFmtId="0" fontId="62" fillId="4" borderId="0" xfId="0" applyFont="1" applyFill="1"/>
    <xf numFmtId="11" fontId="29" fillId="4" borderId="8" xfId="0" applyNumberFormat="1" applyFont="1" applyFill="1" applyBorder="1" applyAlignment="1">
      <alignment horizontal="center" vertical="center"/>
    </xf>
    <xf numFmtId="11" fontId="26" fillId="4" borderId="25" xfId="0" applyNumberFormat="1" applyFont="1" applyFill="1" applyBorder="1" applyAlignment="1">
      <alignment horizontal="center" vertical="center"/>
    </xf>
    <xf numFmtId="11" fontId="26" fillId="4" borderId="9" xfId="0" applyNumberFormat="1" applyFont="1" applyFill="1" applyBorder="1" applyAlignment="1">
      <alignment horizontal="center" vertical="center"/>
    </xf>
    <xf numFmtId="11" fontId="26" fillId="4" borderId="13" xfId="0" applyNumberFormat="1" applyFont="1" applyFill="1" applyBorder="1" applyAlignment="1">
      <alignment horizontal="center" vertical="center"/>
    </xf>
    <xf numFmtId="166" fontId="26" fillId="4" borderId="0" xfId="1" applyNumberFormat="1" applyFont="1" applyFill="1" applyBorder="1" applyAlignment="1">
      <alignment horizontal="center" vertical="center"/>
    </xf>
    <xf numFmtId="0" fontId="64" fillId="4" borderId="0" xfId="0" applyFont="1" applyFill="1"/>
    <xf numFmtId="0" fontId="22" fillId="4" borderId="13" xfId="0" applyFont="1" applyFill="1" applyBorder="1" applyAlignment="1">
      <alignment horizontal="right"/>
    </xf>
    <xf numFmtId="0" fontId="22" fillId="4" borderId="2" xfId="0" applyFont="1" applyFill="1" applyBorder="1" applyAlignment="1">
      <alignment horizontal="left"/>
    </xf>
    <xf numFmtId="1" fontId="22" fillId="4" borderId="7" xfId="0" applyNumberFormat="1" applyFont="1" applyFill="1" applyBorder="1" applyAlignment="1">
      <alignment horizontal="right"/>
    </xf>
    <xf numFmtId="9" fontId="22" fillId="4" borderId="7" xfId="1" applyFont="1" applyFill="1" applyBorder="1" applyAlignment="1">
      <alignment horizontal="right"/>
    </xf>
    <xf numFmtId="0" fontId="22" fillId="4" borderId="7" xfId="0" applyFont="1" applyFill="1" applyBorder="1" applyAlignment="1">
      <alignment horizontal="right"/>
    </xf>
    <xf numFmtId="165" fontId="26" fillId="4" borderId="0" xfId="0" applyNumberFormat="1" applyFont="1" applyFill="1" applyAlignment="1">
      <alignment vertical="center" wrapText="1"/>
    </xf>
    <xf numFmtId="0" fontId="26" fillId="4" borderId="8" xfId="0" applyFont="1" applyFill="1" applyBorder="1" applyAlignment="1">
      <alignment vertical="center" wrapText="1"/>
    </xf>
    <xf numFmtId="172" fontId="26" fillId="4" borderId="0" xfId="0" applyNumberFormat="1" applyFont="1" applyFill="1" applyAlignment="1">
      <alignment wrapText="1"/>
    </xf>
    <xf numFmtId="164" fontId="26" fillId="4" borderId="0" xfId="0" applyNumberFormat="1" applyFont="1" applyFill="1" applyAlignment="1">
      <alignment horizontal="center" wrapText="1"/>
    </xf>
    <xf numFmtId="0" fontId="22" fillId="4" borderId="7" xfId="0" applyFont="1" applyFill="1" applyBorder="1" applyAlignment="1">
      <alignment horizontal="left"/>
    </xf>
    <xf numFmtId="0" fontId="22" fillId="4" borderId="0" xfId="0" applyFont="1" applyFill="1" applyAlignment="1">
      <alignment horizontal="left"/>
    </xf>
    <xf numFmtId="0" fontId="22" fillId="4" borderId="8" xfId="0" applyFont="1" applyFill="1" applyBorder="1" applyAlignment="1">
      <alignment horizontal="left"/>
    </xf>
    <xf numFmtId="0" fontId="29" fillId="7" borderId="20" xfId="0" applyFont="1" applyFill="1" applyBorder="1" applyAlignment="1">
      <alignment horizontal="center"/>
    </xf>
    <xf numFmtId="0" fontId="29" fillId="7" borderId="21" xfId="0" applyFont="1" applyFill="1" applyBorder="1" applyAlignment="1">
      <alignment horizontal="center"/>
    </xf>
    <xf numFmtId="0" fontId="29" fillId="7" borderId="26" xfId="0" applyFont="1" applyFill="1" applyBorder="1" applyAlignment="1">
      <alignment horizontal="center"/>
    </xf>
    <xf numFmtId="0" fontId="29" fillId="7" borderId="24" xfId="0" applyFont="1" applyFill="1" applyBorder="1" applyAlignment="1">
      <alignment horizontal="center"/>
    </xf>
    <xf numFmtId="0" fontId="26" fillId="7" borderId="2" xfId="0" applyFont="1" applyFill="1" applyBorder="1" applyAlignment="1">
      <alignment horizontal="center"/>
    </xf>
    <xf numFmtId="0" fontId="26" fillId="7" borderId="10" xfId="0" applyFont="1" applyFill="1" applyBorder="1" applyAlignment="1">
      <alignment horizontal="center"/>
    </xf>
    <xf numFmtId="0" fontId="26" fillId="7" borderId="14" xfId="0" applyFont="1" applyFill="1" applyBorder="1" applyAlignment="1">
      <alignment horizontal="center"/>
    </xf>
    <xf numFmtId="0" fontId="26" fillId="4" borderId="7" xfId="0" applyFont="1" applyFill="1" applyBorder="1" applyAlignment="1">
      <alignment horizontal="left" vertical="top"/>
    </xf>
    <xf numFmtId="0" fontId="28" fillId="4" borderId="7" xfId="0" applyFont="1" applyFill="1" applyBorder="1" applyAlignment="1">
      <alignment horizontal="left" vertical="top"/>
    </xf>
    <xf numFmtId="0" fontId="21" fillId="4" borderId="7" xfId="0" applyFont="1" applyFill="1" applyBorder="1" applyAlignment="1">
      <alignment horizontal="left" vertical="top"/>
    </xf>
    <xf numFmtId="0" fontId="21" fillId="4" borderId="0" xfId="0" applyFont="1" applyFill="1" applyAlignment="1">
      <alignment horizontal="left" vertical="top"/>
    </xf>
    <xf numFmtId="0" fontId="21" fillId="4" borderId="0" xfId="0" applyFont="1" applyFill="1" applyAlignment="1">
      <alignment horizontal="center" vertical="top"/>
    </xf>
    <xf numFmtId="0" fontId="26" fillId="7" borderId="26" xfId="0" applyFont="1" applyFill="1" applyBorder="1" applyAlignment="1">
      <alignment horizontal="center"/>
    </xf>
    <xf numFmtId="0" fontId="26" fillId="7" borderId="24" xfId="0" applyFont="1" applyFill="1" applyBorder="1" applyAlignment="1">
      <alignment horizontal="center"/>
    </xf>
    <xf numFmtId="0" fontId="23" fillId="0" borderId="0" xfId="0" applyFont="1" applyAlignment="1">
      <alignment horizontal="center" vertical="center" wrapText="1"/>
    </xf>
    <xf numFmtId="0" fontId="21" fillId="0" borderId="0" xfId="0" applyFont="1" applyAlignment="1">
      <alignment horizontal="center" vertical="center" wrapText="1"/>
    </xf>
    <xf numFmtId="0" fontId="21" fillId="4" borderId="0" xfId="0" applyFont="1" applyFill="1" applyAlignment="1">
      <alignment horizontal="left" vertical="top" wrapText="1"/>
    </xf>
    <xf numFmtId="0" fontId="22" fillId="7" borderId="2" xfId="0" applyFont="1" applyFill="1" applyBorder="1" applyAlignment="1">
      <alignment horizontal="center"/>
    </xf>
    <xf numFmtId="0" fontId="22" fillId="7" borderId="14" xfId="0" applyFont="1" applyFill="1" applyBorder="1" applyAlignment="1">
      <alignment horizontal="center"/>
    </xf>
    <xf numFmtId="0" fontId="29" fillId="4" borderId="0" xfId="0" applyFont="1" applyFill="1" applyAlignment="1">
      <alignment horizontal="center"/>
    </xf>
    <xf numFmtId="0" fontId="31" fillId="7" borderId="26" xfId="0" applyFont="1" applyFill="1" applyBorder="1" applyAlignment="1">
      <alignment horizontal="center" vertical="center"/>
    </xf>
    <xf numFmtId="0" fontId="29" fillId="7" borderId="26" xfId="0" applyFont="1" applyFill="1" applyBorder="1" applyAlignment="1">
      <alignment horizontal="center" vertical="center" wrapText="1"/>
    </xf>
    <xf numFmtId="0" fontId="26" fillId="7" borderId="14" xfId="0" applyFont="1" applyFill="1" applyBorder="1" applyAlignment="1">
      <alignment horizontal="center" vertical="center" wrapText="1"/>
    </xf>
    <xf numFmtId="0" fontId="26" fillId="7" borderId="2" xfId="0" applyFont="1" applyFill="1" applyBorder="1" applyAlignment="1">
      <alignment horizontal="center" vertical="center" wrapText="1"/>
    </xf>
    <xf numFmtId="0" fontId="26" fillId="4" borderId="0" xfId="0" applyFont="1" applyFill="1" applyAlignment="1">
      <alignment horizontal="left" vertical="top" wrapText="1"/>
    </xf>
    <xf numFmtId="0" fontId="29" fillId="7" borderId="25" xfId="0" applyFont="1" applyFill="1" applyBorder="1" applyAlignment="1">
      <alignment horizontal="center"/>
    </xf>
    <xf numFmtId="0" fontId="26" fillId="4" borderId="7" xfId="0" applyFont="1" applyFill="1" applyBorder="1" applyAlignment="1">
      <alignment horizontal="right"/>
    </xf>
    <xf numFmtId="0" fontId="26" fillId="4" borderId="0" xfId="0" applyFont="1" applyFill="1" applyAlignment="1">
      <alignment horizontal="right"/>
    </xf>
    <xf numFmtId="0" fontId="26" fillId="4" borderId="14" xfId="0" applyFont="1" applyFill="1" applyBorder="1" applyAlignment="1">
      <alignment horizontal="right"/>
    </xf>
    <xf numFmtId="0" fontId="26" fillId="4" borderId="2" xfId="0" applyFont="1" applyFill="1" applyBorder="1" applyAlignment="1">
      <alignment horizontal="right"/>
    </xf>
    <xf numFmtId="0" fontId="26" fillId="7" borderId="22" xfId="0" applyFont="1" applyFill="1" applyBorder="1" applyAlignment="1">
      <alignment horizontal="center"/>
    </xf>
    <xf numFmtId="0" fontId="29" fillId="7" borderId="21" xfId="0" applyFont="1" applyFill="1" applyBorder="1" applyAlignment="1">
      <alignment horizontal="center" vertical="center"/>
    </xf>
    <xf numFmtId="0" fontId="29" fillId="7" borderId="26" xfId="0" applyFont="1" applyFill="1" applyBorder="1" applyAlignment="1">
      <alignment horizontal="center" vertical="center"/>
    </xf>
    <xf numFmtId="0" fontId="29" fillId="7" borderId="7" xfId="0" applyFont="1" applyFill="1" applyBorder="1" applyAlignment="1">
      <alignment horizontal="center"/>
    </xf>
    <xf numFmtId="0" fontId="29" fillId="7" borderId="0" xfId="0" applyFont="1" applyFill="1" applyAlignment="1">
      <alignment horizontal="center"/>
    </xf>
    <xf numFmtId="0" fontId="26" fillId="4" borderId="8" xfId="0" applyFont="1" applyFill="1" applyBorder="1" applyAlignment="1">
      <alignment horizontal="center"/>
    </xf>
    <xf numFmtId="0" fontId="26" fillId="4" borderId="10" xfId="0" applyFont="1" applyFill="1" applyBorder="1" applyAlignment="1">
      <alignment horizontal="center"/>
    </xf>
    <xf numFmtId="0" fontId="31" fillId="4" borderId="0" xfId="0" applyFont="1" applyFill="1" applyAlignment="1">
      <alignment vertical="center"/>
    </xf>
    <xf numFmtId="0" fontId="22" fillId="4" borderId="7" xfId="0" applyFont="1" applyFill="1" applyBorder="1" applyAlignment="1">
      <alignment horizontal="left" vertical="top"/>
    </xf>
    <xf numFmtId="0" fontId="22" fillId="4" borderId="0" xfId="0" applyFont="1" applyFill="1" applyAlignment="1">
      <alignment horizontal="left" vertical="top"/>
    </xf>
    <xf numFmtId="0" fontId="31" fillId="4" borderId="0" xfId="0" applyFont="1" applyFill="1" applyAlignment="1">
      <alignment horizontal="center"/>
    </xf>
    <xf numFmtId="0" fontId="29" fillId="7" borderId="13" xfId="0" applyFont="1" applyFill="1" applyBorder="1" applyAlignment="1">
      <alignment horizontal="center" vertical="center" wrapText="1"/>
    </xf>
    <xf numFmtId="0" fontId="29" fillId="7" borderId="10" xfId="0" applyFont="1" applyFill="1" applyBorder="1" applyAlignment="1">
      <alignment horizontal="center" vertical="center" wrapText="1"/>
    </xf>
    <xf numFmtId="0" fontId="26" fillId="4" borderId="7" xfId="0" applyFont="1" applyFill="1" applyBorder="1" applyAlignment="1">
      <alignment horizontal="center" vertical="center"/>
    </xf>
    <xf numFmtId="0" fontId="26" fillId="4" borderId="8" xfId="0" applyFont="1" applyFill="1" applyBorder="1" applyAlignment="1">
      <alignment horizontal="center" vertical="center"/>
    </xf>
    <xf numFmtId="0" fontId="29" fillId="0" borderId="0" xfId="0" applyFont="1" applyAlignment="1">
      <alignment horizontal="center"/>
    </xf>
    <xf numFmtId="11" fontId="29" fillId="4" borderId="0" xfId="0" applyNumberFormat="1" applyFont="1" applyFill="1" applyAlignment="1">
      <alignment horizontal="center"/>
    </xf>
    <xf numFmtId="0" fontId="29" fillId="7" borderId="24" xfId="0" applyFont="1" applyFill="1" applyBorder="1" applyAlignment="1">
      <alignment horizontal="center" vertical="center"/>
    </xf>
    <xf numFmtId="0" fontId="22" fillId="4" borderId="7" xfId="0" applyFont="1" applyFill="1" applyBorder="1" applyAlignment="1">
      <alignment horizontal="center"/>
    </xf>
    <xf numFmtId="0" fontId="22" fillId="4" borderId="0" xfId="0" applyFont="1" applyFill="1" applyAlignment="1">
      <alignment horizontal="center"/>
    </xf>
    <xf numFmtId="0" fontId="22" fillId="4" borderId="8" xfId="0" applyFont="1" applyFill="1" applyBorder="1" applyAlignment="1">
      <alignment horizontal="center"/>
    </xf>
    <xf numFmtId="0" fontId="22" fillId="4" borderId="7" xfId="0" applyFont="1" applyFill="1" applyBorder="1" applyAlignment="1">
      <alignment horizontal="center" vertical="center"/>
    </xf>
    <xf numFmtId="0" fontId="22" fillId="4" borderId="0" xfId="0" applyFont="1" applyFill="1" applyAlignment="1">
      <alignment horizontal="center" vertical="center"/>
    </xf>
    <xf numFmtId="0" fontId="22" fillId="4" borderId="8" xfId="0" applyFont="1" applyFill="1" applyBorder="1" applyAlignment="1">
      <alignment horizontal="center" vertical="center"/>
    </xf>
    <xf numFmtId="0" fontId="22" fillId="7" borderId="10" xfId="0" applyFont="1" applyFill="1" applyBorder="1" applyAlignment="1">
      <alignment horizontal="center"/>
    </xf>
    <xf numFmtId="0" fontId="22" fillId="7" borderId="25" xfId="0" applyFont="1" applyFill="1" applyBorder="1" applyAlignment="1">
      <alignment horizontal="center" vertical="center" wrapText="1"/>
    </xf>
    <xf numFmtId="0" fontId="26" fillId="4" borderId="21" xfId="0" applyFont="1" applyFill="1" applyBorder="1" applyAlignment="1">
      <alignment horizontal="center"/>
    </xf>
    <xf numFmtId="0" fontId="26" fillId="4" borderId="24" xfId="0" applyFont="1" applyFill="1" applyBorder="1" applyAlignment="1">
      <alignment horizontal="center"/>
    </xf>
    <xf numFmtId="2" fontId="22" fillId="4" borderId="11" xfId="0" applyNumberFormat="1" applyFont="1" applyFill="1" applyBorder="1" applyAlignment="1">
      <alignment horizontal="center" vertical="center"/>
    </xf>
    <xf numFmtId="0" fontId="22" fillId="4" borderId="11" xfId="0" applyFont="1" applyFill="1" applyBorder="1" applyAlignment="1">
      <alignment horizontal="center" vertical="center"/>
    </xf>
    <xf numFmtId="0" fontId="22" fillId="4" borderId="17" xfId="0" applyFont="1" applyFill="1" applyBorder="1" applyAlignment="1">
      <alignment horizontal="center" vertical="center"/>
    </xf>
    <xf numFmtId="0" fontId="22" fillId="4" borderId="11" xfId="0" applyFont="1" applyFill="1" applyBorder="1" applyAlignment="1">
      <alignment horizontal="center"/>
    </xf>
    <xf numFmtId="0" fontId="26" fillId="4" borderId="26" xfId="0" applyFont="1" applyFill="1" applyBorder="1" applyAlignment="1">
      <alignment horizontal="center" vertical="center"/>
    </xf>
    <xf numFmtId="0" fontId="26" fillId="4" borderId="7" xfId="0" applyFont="1" applyFill="1" applyBorder="1" applyAlignment="1">
      <alignment horizontal="center"/>
    </xf>
    <xf numFmtId="0" fontId="22" fillId="7" borderId="2" xfId="0" applyFont="1" applyFill="1" applyBorder="1" applyAlignment="1">
      <alignment horizontal="center" vertical="center" wrapText="1"/>
    </xf>
    <xf numFmtId="0" fontId="21" fillId="7" borderId="26" xfId="0" applyFont="1" applyFill="1" applyBorder="1" applyAlignment="1">
      <alignment horizontal="center"/>
    </xf>
    <xf numFmtId="0" fontId="21" fillId="7" borderId="24" xfId="0" applyFont="1" applyFill="1" applyBorder="1" applyAlignment="1">
      <alignment horizontal="center"/>
    </xf>
    <xf numFmtId="0" fontId="26" fillId="4" borderId="0" xfId="0" applyFont="1" applyFill="1" applyAlignment="1">
      <alignment horizontal="left"/>
    </xf>
    <xf numFmtId="0" fontId="26" fillId="4" borderId="8" xfId="0" applyFont="1" applyFill="1" applyBorder="1" applyAlignment="1">
      <alignment horizontal="left"/>
    </xf>
    <xf numFmtId="0" fontId="26" fillId="7" borderId="26" xfId="0" applyFont="1" applyFill="1" applyBorder="1" applyAlignment="1">
      <alignment horizontal="center" vertical="center" wrapText="1"/>
    </xf>
    <xf numFmtId="0" fontId="26" fillId="7" borderId="24" xfId="0" applyFont="1" applyFill="1" applyBorder="1" applyAlignment="1">
      <alignment horizontal="center" vertical="center" wrapText="1"/>
    </xf>
    <xf numFmtId="0" fontId="26" fillId="7" borderId="10" xfId="0" applyFont="1" applyFill="1" applyBorder="1" applyAlignment="1">
      <alignment horizontal="center" vertical="center" wrapText="1"/>
    </xf>
    <xf numFmtId="0" fontId="26" fillId="4" borderId="2" xfId="0" applyFont="1" applyFill="1" applyBorder="1" applyAlignment="1">
      <alignment horizontal="left"/>
    </xf>
    <xf numFmtId="0" fontId="26" fillId="4" borderId="10" xfId="0" applyFont="1" applyFill="1" applyBorder="1" applyAlignment="1">
      <alignment horizontal="left"/>
    </xf>
    <xf numFmtId="0" fontId="26" fillId="7" borderId="21" xfId="0" applyFont="1" applyFill="1" applyBorder="1" applyAlignment="1">
      <alignment horizontal="center" vertical="center" wrapText="1"/>
    </xf>
    <xf numFmtId="168" fontId="26" fillId="4" borderId="0" xfId="0" applyNumberFormat="1" applyFont="1" applyFill="1" applyAlignment="1">
      <alignment wrapText="1"/>
    </xf>
    <xf numFmtId="165" fontId="22" fillId="4" borderId="2" xfId="0" applyNumberFormat="1" applyFont="1" applyFill="1" applyBorder="1" applyAlignment="1">
      <alignment horizontal="center"/>
    </xf>
    <xf numFmtId="11" fontId="22" fillId="4" borderId="0" xfId="0" applyNumberFormat="1" applyFont="1" applyFill="1" applyAlignment="1">
      <alignment horizontal="left"/>
    </xf>
    <xf numFmtId="0" fontId="31" fillId="4" borderId="0" xfId="0" applyFont="1" applyFill="1" applyAlignment="1">
      <alignment horizontal="left" vertical="center" wrapText="1"/>
    </xf>
    <xf numFmtId="0" fontId="22" fillId="4" borderId="0" xfId="0" applyFont="1" applyFill="1" applyAlignment="1">
      <alignment wrapText="1"/>
    </xf>
    <xf numFmtId="11" fontId="29" fillId="4" borderId="0" xfId="0" applyNumberFormat="1" applyFont="1" applyFill="1" applyAlignment="1">
      <alignment horizontal="left"/>
    </xf>
    <xf numFmtId="0" fontId="26" fillId="4" borderId="24" xfId="0" applyFont="1" applyFill="1" applyBorder="1" applyAlignment="1">
      <alignment horizontal="right" vertical="center"/>
    </xf>
    <xf numFmtId="0" fontId="22" fillId="4" borderId="14" xfId="0" applyFont="1" applyFill="1" applyBorder="1" applyAlignment="1">
      <alignment horizontal="right"/>
    </xf>
    <xf numFmtId="9" fontId="22" fillId="4" borderId="9" xfId="0" applyNumberFormat="1" applyFont="1" applyFill="1" applyBorder="1" applyAlignment="1">
      <alignment horizontal="center" vertical="center"/>
    </xf>
    <xf numFmtId="11" fontId="22" fillId="4" borderId="13" xfId="0" applyNumberFormat="1" applyFont="1" applyFill="1" applyBorder="1" applyAlignment="1">
      <alignment vertical="center"/>
    </xf>
    <xf numFmtId="9" fontId="22" fillId="4" borderId="0" xfId="1" applyFont="1" applyFill="1" applyBorder="1" applyAlignment="1">
      <alignment vertical="center"/>
    </xf>
    <xf numFmtId="11" fontId="22" fillId="4" borderId="0" xfId="0" applyNumberFormat="1" applyFont="1" applyFill="1" applyAlignment="1">
      <alignment vertical="center"/>
    </xf>
    <xf numFmtId="0" fontId="26" fillId="0" borderId="21" xfId="0" applyFont="1" applyBorder="1" applyAlignment="1">
      <alignment horizontal="right"/>
    </xf>
    <xf numFmtId="0" fontId="22" fillId="7" borderId="13" xfId="0" applyFont="1" applyFill="1" applyBorder="1" applyAlignment="1">
      <alignment vertical="center"/>
    </xf>
    <xf numFmtId="0" fontId="26" fillId="0" borderId="25" xfId="0" applyFont="1" applyBorder="1" applyAlignment="1">
      <alignment vertical="center"/>
    </xf>
    <xf numFmtId="0" fontId="22" fillId="7" borderId="22" xfId="0" applyFont="1" applyFill="1" applyBorder="1" applyAlignment="1">
      <alignment vertical="center"/>
    </xf>
    <xf numFmtId="9" fontId="22" fillId="4" borderId="10" xfId="1" applyFont="1" applyFill="1" applyBorder="1" applyAlignment="1">
      <alignment vertical="center"/>
    </xf>
    <xf numFmtId="0" fontId="28" fillId="4" borderId="21" xfId="0" applyFont="1" applyFill="1" applyBorder="1" applyAlignment="1">
      <alignment horizontal="right" vertical="center"/>
    </xf>
    <xf numFmtId="0" fontId="26" fillId="4" borderId="10" xfId="0" applyFont="1" applyFill="1" applyBorder="1" applyAlignment="1">
      <alignment horizontal="right" vertical="center"/>
    </xf>
    <xf numFmtId="0" fontId="23" fillId="8" borderId="2" xfId="0" applyFont="1" applyFill="1" applyBorder="1" applyAlignment="1">
      <alignment horizontal="left" vertical="center"/>
    </xf>
    <xf numFmtId="0" fontId="21" fillId="10" borderId="21" xfId="0" applyFont="1" applyFill="1" applyBorder="1"/>
    <xf numFmtId="0" fontId="21" fillId="10" borderId="26" xfId="0" applyFont="1" applyFill="1" applyBorder="1"/>
    <xf numFmtId="0" fontId="21" fillId="10" borderId="24" xfId="0" applyFont="1" applyFill="1" applyBorder="1"/>
    <xf numFmtId="0" fontId="21" fillId="8" borderId="15" xfId="0" applyFont="1" applyFill="1" applyBorder="1"/>
    <xf numFmtId="0" fontId="21" fillId="8" borderId="32" xfId="0" applyFont="1" applyFill="1" applyBorder="1"/>
    <xf numFmtId="0" fontId="21" fillId="8" borderId="27" xfId="0" applyFont="1" applyFill="1" applyBorder="1"/>
    <xf numFmtId="0" fontId="21" fillId="8" borderId="29" xfId="0" applyFont="1" applyFill="1" applyBorder="1"/>
    <xf numFmtId="0" fontId="21" fillId="8" borderId="28" xfId="0" applyFont="1" applyFill="1" applyBorder="1"/>
    <xf numFmtId="0" fontId="21" fillId="8" borderId="30" xfId="0" applyFont="1" applyFill="1" applyBorder="1"/>
    <xf numFmtId="0" fontId="21" fillId="8" borderId="33" xfId="0" applyFont="1" applyFill="1" applyBorder="1"/>
    <xf numFmtId="0" fontId="21" fillId="8" borderId="31" xfId="0" applyFont="1" applyFill="1" applyBorder="1"/>
    <xf numFmtId="0" fontId="21" fillId="4" borderId="14" xfId="0" applyFont="1" applyFill="1" applyBorder="1"/>
    <xf numFmtId="166" fontId="26" fillId="4" borderId="0" xfId="0" applyNumberFormat="1" applyFont="1" applyFill="1" applyAlignment="1">
      <alignment vertical="center" wrapText="1"/>
    </xf>
    <xf numFmtId="0" fontId="21" fillId="9" borderId="0" xfId="0" applyFont="1" applyFill="1" applyAlignment="1">
      <alignment horizontal="center"/>
    </xf>
    <xf numFmtId="0" fontId="22" fillId="9" borderId="0" xfId="0" applyFont="1" applyFill="1" applyAlignment="1">
      <alignment horizontal="center" vertical="center" wrapText="1"/>
    </xf>
    <xf numFmtId="0" fontId="32" fillId="4" borderId="0" xfId="0" applyFont="1" applyFill="1" applyAlignment="1">
      <alignment vertical="center"/>
    </xf>
    <xf numFmtId="0" fontId="26" fillId="4" borderId="25" xfId="0" applyFont="1" applyFill="1" applyBorder="1" applyAlignment="1">
      <alignment horizontal="left"/>
    </xf>
    <xf numFmtId="165" fontId="26" fillId="4" borderId="9" xfId="0" applyNumberFormat="1" applyFont="1" applyFill="1" applyBorder="1"/>
    <xf numFmtId="4" fontId="26" fillId="4" borderId="26" xfId="0" applyNumberFormat="1" applyFont="1" applyFill="1" applyBorder="1" applyAlignment="1">
      <alignment horizontal="center"/>
    </xf>
    <xf numFmtId="0" fontId="66" fillId="4" borderId="0" xfId="0" applyFont="1" applyFill="1" applyAlignment="1">
      <alignment horizontal="left"/>
    </xf>
    <xf numFmtId="0" fontId="67" fillId="4" borderId="0" xfId="0" applyFont="1" applyFill="1"/>
    <xf numFmtId="0" fontId="20" fillId="0" borderId="0" xfId="0" applyFont="1" applyAlignment="1">
      <alignment horizontal="center"/>
    </xf>
    <xf numFmtId="168" fontId="20" fillId="0" borderId="0" xfId="0" applyNumberFormat="1" applyFont="1" applyAlignment="1">
      <alignment horizontal="center"/>
    </xf>
    <xf numFmtId="180" fontId="20" fillId="0" borderId="0" xfId="0" applyNumberFormat="1" applyFont="1" applyAlignment="1">
      <alignment horizontal="center"/>
    </xf>
    <xf numFmtId="11" fontId="20" fillId="0" borderId="0" xfId="0" applyNumberFormat="1" applyFont="1" applyAlignment="1">
      <alignment horizontal="center"/>
    </xf>
    <xf numFmtId="0" fontId="20" fillId="0" borderId="2" xfId="0" applyFont="1" applyBorder="1" applyAlignment="1">
      <alignment horizontal="center"/>
    </xf>
    <xf numFmtId="2" fontId="20" fillId="0" borderId="0" xfId="0" applyNumberFormat="1" applyFont="1" applyAlignment="1">
      <alignment horizontal="center"/>
    </xf>
    <xf numFmtId="0" fontId="20" fillId="7" borderId="26" xfId="0" applyFont="1" applyFill="1" applyBorder="1" applyAlignment="1">
      <alignment horizontal="center"/>
    </xf>
    <xf numFmtId="0" fontId="20" fillId="7" borderId="0" xfId="0" applyFont="1" applyFill="1" applyAlignment="1">
      <alignment horizontal="center"/>
    </xf>
    <xf numFmtId="0" fontId="39" fillId="7" borderId="0" xfId="0" applyFont="1" applyFill="1"/>
    <xf numFmtId="0" fontId="39" fillId="7" borderId="26" xfId="0" applyFont="1" applyFill="1" applyBorder="1"/>
    <xf numFmtId="168" fontId="20" fillId="7" borderId="26" xfId="0" applyNumberFormat="1" applyFont="1" applyFill="1" applyBorder="1" applyAlignment="1">
      <alignment horizontal="center"/>
    </xf>
    <xf numFmtId="11" fontId="20" fillId="7" borderId="26" xfId="0" applyNumberFormat="1" applyFont="1" applyFill="1" applyBorder="1" applyAlignment="1">
      <alignment horizontal="center"/>
    </xf>
    <xf numFmtId="180" fontId="20" fillId="7" borderId="26" xfId="0" applyNumberFormat="1" applyFont="1" applyFill="1" applyBorder="1" applyAlignment="1">
      <alignment horizontal="center"/>
    </xf>
    <xf numFmtId="168" fontId="20" fillId="7" borderId="24" xfId="0" applyNumberFormat="1" applyFont="1" applyFill="1" applyBorder="1" applyAlignment="1">
      <alignment horizontal="center"/>
    </xf>
    <xf numFmtId="0" fontId="20" fillId="7" borderId="7" xfId="0" applyFont="1" applyFill="1" applyBorder="1" applyAlignment="1">
      <alignment horizontal="center"/>
    </xf>
    <xf numFmtId="11" fontId="20" fillId="7" borderId="0" xfId="0" applyNumberFormat="1" applyFont="1" applyFill="1" applyAlignment="1">
      <alignment horizontal="center"/>
    </xf>
    <xf numFmtId="11" fontId="20" fillId="7" borderId="1" xfId="0" applyNumberFormat="1" applyFont="1" applyFill="1" applyBorder="1" applyAlignment="1">
      <alignment horizontal="center"/>
    </xf>
    <xf numFmtId="0" fontId="20" fillId="7" borderId="8" xfId="0" applyFont="1" applyFill="1" applyBorder="1" applyAlignment="1">
      <alignment horizontal="center"/>
    </xf>
    <xf numFmtId="0" fontId="39" fillId="7" borderId="7" xfId="0" applyFont="1" applyFill="1" applyBorder="1" applyAlignment="1">
      <alignment horizontal="center"/>
    </xf>
    <xf numFmtId="0" fontId="39" fillId="7" borderId="0" xfId="0" applyFont="1" applyFill="1" applyAlignment="1">
      <alignment horizontal="center"/>
    </xf>
    <xf numFmtId="0" fontId="20" fillId="7" borderId="1" xfId="0" applyFont="1" applyFill="1" applyBorder="1" applyAlignment="1">
      <alignment horizontal="center"/>
    </xf>
    <xf numFmtId="2" fontId="20" fillId="7" borderId="0" xfId="0" applyNumberFormat="1" applyFont="1" applyFill="1" applyAlignment="1">
      <alignment horizontal="center"/>
    </xf>
    <xf numFmtId="2" fontId="20" fillId="7" borderId="0" xfId="0" applyNumberFormat="1" applyFont="1" applyFill="1"/>
    <xf numFmtId="11" fontId="20" fillId="7" borderId="7" xfId="0" applyNumberFormat="1" applyFont="1" applyFill="1" applyBorder="1" applyAlignment="1">
      <alignment horizontal="center"/>
    </xf>
    <xf numFmtId="11" fontId="39" fillId="7" borderId="8" xfId="0" applyNumberFormat="1" applyFont="1" applyFill="1" applyBorder="1" applyAlignment="1">
      <alignment horizontal="center"/>
    </xf>
    <xf numFmtId="0" fontId="39" fillId="7" borderId="9" xfId="0" applyFont="1" applyFill="1" applyBorder="1" applyAlignment="1">
      <alignment horizontal="center"/>
    </xf>
    <xf numFmtId="0" fontId="20" fillId="7" borderId="41" xfId="0" applyFont="1" applyFill="1" applyBorder="1" applyAlignment="1">
      <alignment horizontal="center"/>
    </xf>
    <xf numFmtId="0" fontId="20" fillId="7" borderId="9" xfId="0" applyFont="1" applyFill="1" applyBorder="1" applyAlignment="1">
      <alignment horizontal="center"/>
    </xf>
    <xf numFmtId="2" fontId="20" fillId="7" borderId="7" xfId="0" applyNumberFormat="1" applyFont="1" applyFill="1" applyBorder="1" applyAlignment="1">
      <alignment horizontal="center"/>
    </xf>
    <xf numFmtId="11" fontId="20" fillId="7" borderId="41" xfId="0" applyNumberFormat="1" applyFont="1" applyFill="1" applyBorder="1" applyAlignment="1">
      <alignment horizontal="center"/>
    </xf>
    <xf numFmtId="168" fontId="20" fillId="7" borderId="9" xfId="0" applyNumberFormat="1" applyFont="1" applyFill="1" applyBorder="1" applyAlignment="1">
      <alignment horizontal="center"/>
    </xf>
    <xf numFmtId="11" fontId="20" fillId="7" borderId="9" xfId="0" applyNumberFormat="1" applyFont="1" applyFill="1" applyBorder="1" applyAlignment="1">
      <alignment horizontal="center"/>
    </xf>
    <xf numFmtId="168" fontId="20" fillId="7" borderId="42" xfId="0" applyNumberFormat="1" applyFont="1" applyFill="1" applyBorder="1" applyAlignment="1">
      <alignment horizontal="center"/>
    </xf>
    <xf numFmtId="180" fontId="20" fillId="7" borderId="41" xfId="0" applyNumberFormat="1" applyFont="1" applyFill="1" applyBorder="1" applyAlignment="1">
      <alignment horizontal="center"/>
    </xf>
    <xf numFmtId="180" fontId="20" fillId="7" borderId="9" xfId="0" applyNumberFormat="1" applyFont="1" applyFill="1" applyBorder="1" applyAlignment="1">
      <alignment horizontal="center"/>
    </xf>
    <xf numFmtId="11" fontId="20" fillId="7" borderId="42" xfId="0" applyNumberFormat="1" applyFont="1" applyFill="1" applyBorder="1" applyAlignment="1">
      <alignment horizontal="center"/>
    </xf>
    <xf numFmtId="11" fontId="39" fillId="7" borderId="41" xfId="0" applyNumberFormat="1" applyFont="1" applyFill="1" applyBorder="1" applyAlignment="1">
      <alignment horizontal="center"/>
    </xf>
    <xf numFmtId="0" fontId="20" fillId="0" borderId="7" xfId="0" applyFont="1" applyBorder="1" applyAlignment="1">
      <alignment horizontal="center"/>
    </xf>
    <xf numFmtId="0" fontId="20" fillId="0" borderId="1" xfId="0" applyFont="1" applyBorder="1" applyAlignment="1">
      <alignment horizontal="center"/>
    </xf>
    <xf numFmtId="4" fontId="20" fillId="0" borderId="0" xfId="0" applyNumberFormat="1" applyFont="1" applyAlignment="1">
      <alignment horizontal="center"/>
    </xf>
    <xf numFmtId="168" fontId="20" fillId="0" borderId="1" xfId="0" applyNumberFormat="1" applyFont="1" applyBorder="1" applyAlignment="1">
      <alignment horizontal="center"/>
    </xf>
    <xf numFmtId="180" fontId="20" fillId="0" borderId="1" xfId="0" applyNumberFormat="1" applyFont="1" applyBorder="1" applyAlignment="1">
      <alignment horizontal="center"/>
    </xf>
    <xf numFmtId="181" fontId="20" fillId="0" borderId="1" xfId="0" applyNumberFormat="1" applyFont="1" applyBorder="1" applyAlignment="1">
      <alignment horizontal="center"/>
    </xf>
    <xf numFmtId="11" fontId="20" fillId="0" borderId="1" xfId="0" applyNumberFormat="1" applyFont="1" applyBorder="1" applyAlignment="1">
      <alignment horizontal="center"/>
    </xf>
    <xf numFmtId="11" fontId="20" fillId="0" borderId="8" xfId="0" applyNumberFormat="1" applyFont="1" applyBorder="1" applyAlignment="1">
      <alignment horizontal="center"/>
    </xf>
    <xf numFmtId="168" fontId="39" fillId="0" borderId="0" xfId="0" applyNumberFormat="1" applyFont="1" applyAlignment="1">
      <alignment horizontal="center"/>
    </xf>
    <xf numFmtId="0" fontId="20" fillId="0" borderId="14" xfId="0" applyFont="1" applyBorder="1" applyAlignment="1">
      <alignment horizontal="center"/>
    </xf>
    <xf numFmtId="0" fontId="20" fillId="0" borderId="43" xfId="0" applyFont="1" applyBorder="1" applyAlignment="1">
      <alignment horizontal="center"/>
    </xf>
    <xf numFmtId="4" fontId="20" fillId="0" borderId="2" xfId="0" applyNumberFormat="1" applyFont="1" applyBorder="1" applyAlignment="1">
      <alignment horizontal="center"/>
    </xf>
    <xf numFmtId="2" fontId="20" fillId="0" borderId="43" xfId="0" applyNumberFormat="1" applyFont="1" applyBorder="1" applyAlignment="1">
      <alignment horizontal="center"/>
    </xf>
    <xf numFmtId="168" fontId="20" fillId="0" borderId="2" xfId="0" applyNumberFormat="1" applyFont="1" applyBorder="1" applyAlignment="1">
      <alignment horizontal="center"/>
    </xf>
    <xf numFmtId="2" fontId="20" fillId="0" borderId="2" xfId="0" applyNumberFormat="1" applyFont="1" applyBorder="1" applyAlignment="1">
      <alignment horizontal="center"/>
    </xf>
    <xf numFmtId="180" fontId="20" fillId="0" borderId="43" xfId="0" applyNumberFormat="1" applyFont="1" applyBorder="1" applyAlignment="1">
      <alignment horizontal="center"/>
    </xf>
    <xf numFmtId="11" fontId="20" fillId="0" borderId="2" xfId="0" applyNumberFormat="1" applyFont="1" applyBorder="1" applyAlignment="1">
      <alignment horizontal="center"/>
    </xf>
    <xf numFmtId="11" fontId="20" fillId="0" borderId="43" xfId="0" applyNumberFormat="1" applyFont="1" applyBorder="1" applyAlignment="1">
      <alignment horizontal="center"/>
    </xf>
    <xf numFmtId="11" fontId="20" fillId="0" borderId="10" xfId="0" applyNumberFormat="1" applyFont="1" applyBorder="1" applyAlignment="1">
      <alignment horizontal="center"/>
    </xf>
    <xf numFmtId="0" fontId="20" fillId="7" borderId="21" xfId="0" applyFont="1" applyFill="1" applyBorder="1" applyAlignment="1">
      <alignment horizontal="left"/>
    </xf>
    <xf numFmtId="0" fontId="20" fillId="11" borderId="0" xfId="0" applyFont="1" applyFill="1" applyAlignment="1">
      <alignment horizontal="center"/>
    </xf>
    <xf numFmtId="0" fontId="20" fillId="7" borderId="7" xfId="0" applyFont="1" applyFill="1" applyBorder="1" applyAlignment="1">
      <alignment horizontal="left"/>
    </xf>
    <xf numFmtId="11" fontId="39" fillId="11" borderId="1" xfId="0" applyNumberFormat="1" applyFont="1" applyFill="1" applyBorder="1" applyAlignment="1">
      <alignment horizontal="center"/>
    </xf>
    <xf numFmtId="11" fontId="39" fillId="11" borderId="1" xfId="0" applyNumberFormat="1" applyFont="1" applyFill="1" applyBorder="1"/>
    <xf numFmtId="0" fontId="20" fillId="11" borderId="1" xfId="0" applyFont="1" applyFill="1" applyBorder="1" applyAlignment="1">
      <alignment horizontal="center"/>
    </xf>
    <xf numFmtId="0" fontId="20" fillId="11" borderId="7" xfId="0" applyFont="1" applyFill="1" applyBorder="1" applyAlignment="1">
      <alignment horizontal="center"/>
    </xf>
    <xf numFmtId="0" fontId="20" fillId="11" borderId="3" xfId="0" applyFont="1" applyFill="1" applyBorder="1" applyAlignment="1">
      <alignment horizontal="center"/>
    </xf>
    <xf numFmtId="180" fontId="68" fillId="11" borderId="7" xfId="0" applyNumberFormat="1" applyFont="1" applyFill="1" applyBorder="1" applyAlignment="1">
      <alignment horizontal="center"/>
    </xf>
    <xf numFmtId="0" fontId="20" fillId="11" borderId="9" xfId="0" applyFont="1" applyFill="1" applyBorder="1" applyAlignment="1">
      <alignment horizontal="center"/>
    </xf>
    <xf numFmtId="2" fontId="20" fillId="11" borderId="7" xfId="0" applyNumberFormat="1" applyFont="1" applyFill="1" applyBorder="1" applyAlignment="1">
      <alignment horizontal="center"/>
    </xf>
    <xf numFmtId="11" fontId="20" fillId="11" borderId="41" xfId="0" applyNumberFormat="1" applyFont="1" applyFill="1" applyBorder="1" applyAlignment="1">
      <alignment horizontal="center"/>
    </xf>
    <xf numFmtId="168" fontId="20" fillId="11" borderId="7" xfId="0" applyNumberFormat="1" applyFont="1" applyFill="1" applyBorder="1" applyAlignment="1">
      <alignment horizontal="center"/>
    </xf>
    <xf numFmtId="180" fontId="20" fillId="11" borderId="1" xfId="0" applyNumberFormat="1" applyFont="1" applyFill="1" applyBorder="1" applyAlignment="1">
      <alignment horizontal="center"/>
    </xf>
    <xf numFmtId="11" fontId="68" fillId="11" borderId="7" xfId="0" applyNumberFormat="1" applyFont="1" applyFill="1" applyBorder="1" applyAlignment="1">
      <alignment horizontal="center"/>
    </xf>
    <xf numFmtId="180" fontId="20" fillId="12" borderId="1" xfId="0" applyNumberFormat="1" applyFont="1" applyFill="1" applyBorder="1" applyAlignment="1">
      <alignment horizontal="center"/>
    </xf>
    <xf numFmtId="168" fontId="20" fillId="0" borderId="7" xfId="0" applyNumberFormat="1" applyFont="1" applyBorder="1" applyAlignment="1">
      <alignment horizontal="center"/>
    </xf>
    <xf numFmtId="168" fontId="20" fillId="0" borderId="3" xfId="0" applyNumberFormat="1" applyFont="1" applyBorder="1" applyAlignment="1">
      <alignment horizontal="center"/>
    </xf>
    <xf numFmtId="180" fontId="20" fillId="14" borderId="7" xfId="0" applyNumberFormat="1" applyFont="1" applyFill="1" applyBorder="1" applyAlignment="1">
      <alignment horizontal="center"/>
    </xf>
    <xf numFmtId="180" fontId="20" fillId="14" borderId="3" xfId="0" applyNumberFormat="1" applyFont="1" applyFill="1" applyBorder="1" applyAlignment="1">
      <alignment horizontal="center"/>
    </xf>
    <xf numFmtId="180" fontId="20" fillId="12" borderId="43" xfId="0" applyNumberFormat="1" applyFont="1" applyFill="1" applyBorder="1" applyAlignment="1">
      <alignment horizontal="center"/>
    </xf>
    <xf numFmtId="180" fontId="20" fillId="12" borderId="2" xfId="0" applyNumberFormat="1" applyFont="1" applyFill="1" applyBorder="1" applyAlignment="1">
      <alignment horizontal="center"/>
    </xf>
    <xf numFmtId="168" fontId="20" fillId="0" borderId="14" xfId="0" applyNumberFormat="1" applyFont="1" applyBorder="1" applyAlignment="1">
      <alignment horizontal="center"/>
    </xf>
    <xf numFmtId="180" fontId="20" fillId="14" borderId="0" xfId="0" applyNumberFormat="1" applyFont="1" applyFill="1" applyAlignment="1">
      <alignment horizontal="center"/>
    </xf>
    <xf numFmtId="168" fontId="39" fillId="14" borderId="0" xfId="0" applyNumberFormat="1" applyFont="1" applyFill="1" applyAlignment="1">
      <alignment horizontal="center"/>
    </xf>
    <xf numFmtId="0" fontId="62" fillId="4" borderId="0" xfId="0" applyFont="1" applyFill="1" applyAlignment="1">
      <alignment vertical="top"/>
    </xf>
    <xf numFmtId="11" fontId="62" fillId="4" borderId="0" xfId="0" applyNumberFormat="1" applyFont="1" applyFill="1" applyAlignment="1">
      <alignment horizontal="left"/>
    </xf>
    <xf numFmtId="0" fontId="31" fillId="4" borderId="2" xfId="0" applyFont="1" applyFill="1" applyBorder="1"/>
    <xf numFmtId="0" fontId="20" fillId="0" borderId="0" xfId="0" applyFont="1"/>
    <xf numFmtId="0" fontId="69" fillId="0" borderId="0" xfId="0" applyFont="1" applyAlignment="1">
      <alignment horizontal="center"/>
    </xf>
    <xf numFmtId="0" fontId="34" fillId="11" borderId="21" xfId="0" applyFont="1" applyFill="1" applyBorder="1"/>
    <xf numFmtId="0" fontId="20" fillId="11" borderId="26" xfId="0" applyFont="1" applyFill="1" applyBorder="1" applyAlignment="1">
      <alignment horizontal="center"/>
    </xf>
    <xf numFmtId="0" fontId="20" fillId="11" borderId="26" xfId="0" applyFont="1" applyFill="1" applyBorder="1"/>
    <xf numFmtId="0" fontId="69" fillId="11" borderId="26" xfId="0" applyFont="1" applyFill="1" applyBorder="1" applyAlignment="1">
      <alignment horizontal="center"/>
    </xf>
    <xf numFmtId="0" fontId="20" fillId="11" borderId="24" xfId="0" applyFont="1" applyFill="1" applyBorder="1"/>
    <xf numFmtId="0" fontId="34" fillId="11" borderId="0" xfId="0" applyFont="1" applyFill="1" applyAlignment="1">
      <alignment horizontal="left"/>
    </xf>
    <xf numFmtId="0" fontId="69" fillId="11" borderId="0" xfId="0" applyFont="1" applyFill="1" applyAlignment="1">
      <alignment horizontal="center"/>
    </xf>
    <xf numFmtId="0" fontId="20" fillId="11" borderId="8" xfId="0" applyFont="1" applyFill="1" applyBorder="1" applyAlignment="1">
      <alignment horizontal="center"/>
    </xf>
    <xf numFmtId="0" fontId="20" fillId="11" borderId="14" xfId="0" applyFont="1" applyFill="1" applyBorder="1" applyAlignment="1">
      <alignment horizontal="center"/>
    </xf>
    <xf numFmtId="0" fontId="20" fillId="11" borderId="2" xfId="0" applyFont="1" applyFill="1" applyBorder="1" applyAlignment="1">
      <alignment horizontal="center"/>
    </xf>
    <xf numFmtId="0" fontId="20" fillId="0" borderId="7" xfId="0" applyFont="1" applyBorder="1"/>
    <xf numFmtId="180" fontId="20" fillId="2" borderId="0" xfId="0" applyNumberFormat="1" applyFont="1" applyFill="1"/>
    <xf numFmtId="0" fontId="20" fillId="0" borderId="8" xfId="0" applyFont="1" applyBorder="1"/>
    <xf numFmtId="180" fontId="20" fillId="0" borderId="0" xfId="0" applyNumberFormat="1" applyFont="1"/>
    <xf numFmtId="0" fontId="20" fillId="0" borderId="14" xfId="0" applyFont="1" applyBorder="1"/>
    <xf numFmtId="0" fontId="20" fillId="0" borderId="2" xfId="0" applyFont="1" applyBorder="1"/>
    <xf numFmtId="180" fontId="20" fillId="0" borderId="2" xfId="0" applyNumberFormat="1" applyFont="1" applyBorder="1"/>
    <xf numFmtId="0" fontId="20" fillId="0" borderId="10" xfId="0" applyFont="1" applyBorder="1"/>
    <xf numFmtId="0" fontId="70" fillId="0" borderId="0" xfId="0" applyFont="1"/>
    <xf numFmtId="0" fontId="71" fillId="0" borderId="0" xfId="0" applyFont="1"/>
    <xf numFmtId="0" fontId="72" fillId="0" borderId="0" xfId="0" applyFont="1"/>
    <xf numFmtId="0" fontId="21" fillId="0" borderId="0" xfId="0" applyFont="1" applyAlignment="1">
      <alignment horizontal="center"/>
    </xf>
    <xf numFmtId="0" fontId="26" fillId="4" borderId="9" xfId="0" applyFont="1" applyFill="1" applyBorder="1" applyAlignment="1">
      <alignment horizontal="left"/>
    </xf>
    <xf numFmtId="4" fontId="26" fillId="4" borderId="0" xfId="0" applyNumberFormat="1" applyFont="1" applyFill="1" applyAlignment="1">
      <alignment horizontal="center"/>
    </xf>
    <xf numFmtId="11" fontId="26" fillId="0" borderId="21" xfId="0" applyNumberFormat="1" applyFont="1" applyBorder="1" applyAlignment="1">
      <alignment horizontal="center"/>
    </xf>
    <xf numFmtId="11" fontId="26" fillId="0" borderId="24" xfId="0" applyNumberFormat="1" applyFont="1" applyBorder="1" applyAlignment="1">
      <alignment horizontal="center"/>
    </xf>
    <xf numFmtId="11" fontId="26" fillId="0" borderId="7" xfId="0" applyNumberFormat="1" applyFont="1" applyBorder="1" applyAlignment="1">
      <alignment horizontal="center"/>
    </xf>
    <xf numFmtId="11" fontId="26" fillId="0" borderId="8" xfId="0" applyNumberFormat="1" applyFont="1" applyBorder="1" applyAlignment="1">
      <alignment horizontal="center"/>
    </xf>
    <xf numFmtId="11" fontId="26" fillId="0" borderId="14" xfId="0" applyNumberFormat="1" applyFont="1" applyBorder="1" applyAlignment="1">
      <alignment horizontal="center"/>
    </xf>
    <xf numFmtId="11" fontId="26" fillId="0" borderId="10" xfId="0" applyNumberFormat="1" applyFont="1" applyBorder="1" applyAlignment="1">
      <alignment horizontal="center"/>
    </xf>
    <xf numFmtId="11" fontId="29" fillId="0" borderId="14" xfId="0" applyNumberFormat="1" applyFont="1" applyBorder="1" applyAlignment="1">
      <alignment horizontal="center"/>
    </xf>
    <xf numFmtId="11" fontId="29" fillId="0" borderId="10" xfId="0" applyNumberFormat="1" applyFont="1" applyBorder="1" applyAlignment="1">
      <alignment horizontal="center"/>
    </xf>
    <xf numFmtId="11" fontId="26" fillId="0" borderId="26" xfId="0" applyNumberFormat="1" applyFont="1" applyBorder="1" applyAlignment="1">
      <alignment horizontal="center" vertical="center"/>
    </xf>
    <xf numFmtId="11" fontId="26" fillId="0" borderId="24" xfId="0" applyNumberFormat="1" applyFont="1" applyBorder="1" applyAlignment="1">
      <alignment horizontal="center" vertical="center"/>
    </xf>
    <xf numFmtId="11" fontId="26" fillId="0" borderId="21" xfId="0" applyNumberFormat="1" applyFont="1" applyBorder="1" applyAlignment="1">
      <alignment horizontal="center" vertical="center"/>
    </xf>
    <xf numFmtId="11" fontId="26" fillId="0" borderId="0" xfId="0" applyNumberFormat="1" applyFont="1" applyAlignment="1">
      <alignment horizontal="center" vertical="center"/>
    </xf>
    <xf numFmtId="11" fontId="26" fillId="0" borderId="8" xfId="0" applyNumberFormat="1" applyFont="1" applyBorder="1" applyAlignment="1">
      <alignment horizontal="center" vertical="center"/>
    </xf>
    <xf numFmtId="11" fontId="26" fillId="0" borderId="7" xfId="0" applyNumberFormat="1" applyFont="1" applyBorder="1" applyAlignment="1">
      <alignment horizontal="center" vertical="center"/>
    </xf>
    <xf numFmtId="11" fontId="26" fillId="0" borderId="2" xfId="0" applyNumberFormat="1" applyFont="1" applyBorder="1" applyAlignment="1">
      <alignment horizontal="center" vertical="center"/>
    </xf>
    <xf numFmtId="11" fontId="26" fillId="0" borderId="10" xfId="0" applyNumberFormat="1" applyFont="1" applyBorder="1" applyAlignment="1">
      <alignment horizontal="center" vertical="center"/>
    </xf>
    <xf numFmtId="11" fontId="26" fillId="0" borderId="14" xfId="0" applyNumberFormat="1" applyFont="1" applyBorder="1" applyAlignment="1">
      <alignment horizontal="center"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1" fontId="21" fillId="0" borderId="0" xfId="0" applyNumberFormat="1" applyFont="1" applyAlignment="1">
      <alignment horizontal="center"/>
    </xf>
    <xf numFmtId="0" fontId="26" fillId="0" borderId="0" xfId="0" applyFont="1" applyAlignment="1">
      <alignment horizontal="left" vertical="center"/>
    </xf>
    <xf numFmtId="0" fontId="26" fillId="0" borderId="21" xfId="0" applyFont="1" applyBorder="1" applyAlignment="1">
      <alignment horizontal="center"/>
    </xf>
    <xf numFmtId="0" fontId="22" fillId="0" borderId="26" xfId="0" applyFont="1" applyBorder="1" applyAlignment="1">
      <alignment horizontal="center" vertical="center" wrapText="1"/>
    </xf>
    <xf numFmtId="172" fontId="22" fillId="0" borderId="26" xfId="0" applyNumberFormat="1" applyFont="1" applyBorder="1" applyAlignment="1">
      <alignment horizontal="center" vertical="center" wrapText="1"/>
    </xf>
    <xf numFmtId="2" fontId="26" fillId="0" borderId="24" xfId="0" applyNumberFormat="1" applyFont="1" applyBorder="1" applyAlignment="1">
      <alignment horizontal="center"/>
    </xf>
    <xf numFmtId="0" fontId="26" fillId="0" borderId="7" xfId="0" applyFont="1" applyBorder="1" applyAlignment="1">
      <alignment horizontal="center"/>
    </xf>
    <xf numFmtId="0" fontId="22" fillId="0" borderId="0" xfId="0" applyFont="1" applyAlignment="1">
      <alignment horizontal="center" vertical="center" wrapText="1"/>
    </xf>
    <xf numFmtId="172" fontId="22" fillId="0" borderId="0" xfId="0" applyNumberFormat="1" applyFont="1" applyAlignment="1">
      <alignment horizontal="center" vertical="center" wrapText="1"/>
    </xf>
    <xf numFmtId="2" fontId="26" fillId="0" borderId="8" xfId="0" applyNumberFormat="1" applyFont="1" applyBorder="1" applyAlignment="1">
      <alignment horizontal="center"/>
    </xf>
    <xf numFmtId="0" fontId="26" fillId="0" borderId="7" xfId="0" applyFont="1" applyBorder="1" applyAlignment="1">
      <alignment horizontal="center" vertical="center"/>
    </xf>
    <xf numFmtId="0" fontId="26" fillId="0" borderId="14" xfId="0" applyFont="1" applyBorder="1" applyAlignment="1">
      <alignment horizontal="center"/>
    </xf>
    <xf numFmtId="0" fontId="22" fillId="0" borderId="2" xfId="0" applyFont="1" applyBorder="1" applyAlignment="1">
      <alignment horizontal="center" vertical="center" wrapText="1"/>
    </xf>
    <xf numFmtId="172" fontId="22" fillId="0" borderId="2" xfId="0" applyNumberFormat="1" applyFont="1" applyBorder="1" applyAlignment="1">
      <alignment horizontal="center" vertical="center" wrapText="1"/>
    </xf>
    <xf numFmtId="2" fontId="26" fillId="0" borderId="10" xfId="0" applyNumberFormat="1" applyFont="1" applyBorder="1" applyAlignment="1">
      <alignment horizontal="center"/>
    </xf>
    <xf numFmtId="0" fontId="26" fillId="0" borderId="20" xfId="0" applyFont="1" applyBorder="1" applyAlignment="1">
      <alignment horizontal="center"/>
    </xf>
    <xf numFmtId="0" fontId="21" fillId="0" borderId="20" xfId="0" applyFont="1" applyBorder="1" applyAlignment="1">
      <alignment horizontal="center"/>
    </xf>
    <xf numFmtId="3" fontId="26" fillId="0" borderId="20" xfId="0" applyNumberFormat="1" applyFont="1" applyBorder="1" applyAlignment="1">
      <alignment horizontal="center"/>
    </xf>
    <xf numFmtId="165" fontId="26" fillId="0" borderId="20" xfId="0" applyNumberFormat="1" applyFont="1" applyBorder="1" applyAlignment="1">
      <alignment horizontal="center"/>
    </xf>
    <xf numFmtId="0" fontId="26" fillId="0" borderId="20" xfId="0" applyFont="1" applyBorder="1" applyAlignment="1">
      <alignment horizontal="center" vertical="center"/>
    </xf>
    <xf numFmtId="0" fontId="22" fillId="0" borderId="20" xfId="0" applyFont="1" applyBorder="1" applyAlignment="1">
      <alignment horizontal="center" vertical="center" wrapText="1"/>
    </xf>
    <xf numFmtId="0" fontId="22" fillId="0" borderId="20" xfId="0" applyFont="1" applyBorder="1" applyAlignment="1">
      <alignment horizontal="center"/>
    </xf>
    <xf numFmtId="3" fontId="22" fillId="0" borderId="20" xfId="0" applyNumberFormat="1" applyFont="1" applyBorder="1" applyAlignment="1">
      <alignment horizontal="center"/>
    </xf>
    <xf numFmtId="165" fontId="22" fillId="0" borderId="20" xfId="0" applyNumberFormat="1" applyFont="1" applyBorder="1" applyAlignment="1">
      <alignment horizontal="center"/>
    </xf>
    <xf numFmtId="3" fontId="21" fillId="0" borderId="20" xfId="0" applyNumberFormat="1" applyFont="1" applyBorder="1" applyAlignment="1">
      <alignment horizontal="center"/>
    </xf>
    <xf numFmtId="0" fontId="73" fillId="4" borderId="0" xfId="0" applyFont="1" applyFill="1"/>
    <xf numFmtId="0" fontId="74" fillId="0" borderId="0" xfId="0" applyFont="1"/>
    <xf numFmtId="0" fontId="39" fillId="11" borderId="26" xfId="0" applyFont="1" applyFill="1" applyBorder="1" applyAlignment="1">
      <alignment horizontal="center"/>
    </xf>
    <xf numFmtId="0" fontId="21" fillId="4" borderId="25" xfId="0" applyFont="1" applyFill="1" applyBorder="1" applyAlignment="1">
      <alignment horizontal="left"/>
    </xf>
    <xf numFmtId="0" fontId="21" fillId="4" borderId="24" xfId="0" applyFont="1" applyFill="1" applyBorder="1"/>
    <xf numFmtId="0" fontId="21" fillId="4" borderId="9" xfId="0" applyFont="1" applyFill="1" applyBorder="1" applyAlignment="1">
      <alignment horizontal="left"/>
    </xf>
    <xf numFmtId="0" fontId="21" fillId="4" borderId="8" xfId="0" applyFont="1" applyFill="1" applyBorder="1"/>
    <xf numFmtId="0" fontId="21" fillId="4" borderId="13" xfId="0" applyFont="1" applyFill="1" applyBorder="1" applyAlignment="1">
      <alignment horizontal="left"/>
    </xf>
    <xf numFmtId="0" fontId="39" fillId="11" borderId="44" xfId="0" applyFont="1" applyFill="1" applyBorder="1" applyAlignment="1">
      <alignment horizontal="center"/>
    </xf>
    <xf numFmtId="0" fontId="20" fillId="11" borderId="24" xfId="0" applyFont="1" applyFill="1" applyBorder="1" applyAlignment="1">
      <alignment horizontal="center"/>
    </xf>
    <xf numFmtId="11" fontId="39" fillId="11" borderId="0" xfId="0" applyNumberFormat="1" applyFont="1" applyFill="1" applyAlignment="1">
      <alignment horizontal="center"/>
    </xf>
    <xf numFmtId="11" fontId="39" fillId="11" borderId="0" xfId="0" applyNumberFormat="1" applyFont="1" applyFill="1"/>
    <xf numFmtId="2" fontId="20" fillId="11" borderId="0" xfId="0" applyNumberFormat="1" applyFont="1" applyFill="1" applyAlignment="1">
      <alignment horizontal="center"/>
    </xf>
    <xf numFmtId="2" fontId="20" fillId="11" borderId="0" xfId="0" applyNumberFormat="1" applyFont="1" applyFill="1"/>
    <xf numFmtId="180" fontId="68" fillId="11" borderId="0" xfId="0" applyNumberFormat="1" applyFont="1" applyFill="1"/>
    <xf numFmtId="180" fontId="68" fillId="11" borderId="8" xfId="0" applyNumberFormat="1" applyFont="1" applyFill="1" applyBorder="1"/>
    <xf numFmtId="180" fontId="20" fillId="11" borderId="0" xfId="0" applyNumberFormat="1" applyFont="1" applyFill="1" applyAlignment="1">
      <alignment horizontal="center"/>
    </xf>
    <xf numFmtId="11" fontId="68" fillId="11" borderId="0" xfId="0" applyNumberFormat="1" applyFont="1" applyFill="1" applyAlignment="1">
      <alignment horizontal="center"/>
    </xf>
    <xf numFmtId="180" fontId="20" fillId="12" borderId="0" xfId="0" applyNumberFormat="1" applyFont="1" applyFill="1" applyAlignment="1">
      <alignment horizontal="center"/>
    </xf>
    <xf numFmtId="0" fontId="20" fillId="0" borderId="8" xfId="0" applyFont="1" applyBorder="1" applyAlignment="1">
      <alignment horizontal="center"/>
    </xf>
    <xf numFmtId="0" fontId="68" fillId="0" borderId="0" xfId="0" applyFont="1" applyAlignment="1">
      <alignment horizontal="center"/>
    </xf>
    <xf numFmtId="180" fontId="68" fillId="0" borderId="0" xfId="0" applyNumberFormat="1" applyFont="1" applyAlignment="1">
      <alignment horizontal="center"/>
    </xf>
    <xf numFmtId="168" fontId="68" fillId="0" borderId="8" xfId="0" applyNumberFormat="1" applyFont="1" applyBorder="1" applyAlignment="1">
      <alignment horizontal="center"/>
    </xf>
    <xf numFmtId="168" fontId="20" fillId="7" borderId="0" xfId="0" applyNumberFormat="1" applyFont="1" applyFill="1" applyAlignment="1">
      <alignment horizontal="center"/>
    </xf>
    <xf numFmtId="180" fontId="68" fillId="13" borderId="0" xfId="0" applyNumberFormat="1" applyFont="1" applyFill="1" applyAlignment="1">
      <alignment horizontal="center"/>
    </xf>
    <xf numFmtId="168" fontId="68" fillId="13" borderId="8" xfId="0" applyNumberFormat="1" applyFont="1" applyFill="1" applyBorder="1" applyAlignment="1">
      <alignment horizontal="center"/>
    </xf>
    <xf numFmtId="168" fontId="20" fillId="0" borderId="0" xfId="0" applyNumberFormat="1" applyFont="1" applyAlignment="1">
      <alignment horizontal="left"/>
    </xf>
    <xf numFmtId="168" fontId="20" fillId="0" borderId="45" xfId="0" applyNumberFormat="1" applyFont="1" applyBorder="1" applyAlignment="1">
      <alignment horizontal="center"/>
    </xf>
    <xf numFmtId="0" fontId="20" fillId="0" borderId="10" xfId="0" applyFont="1" applyBorder="1" applyAlignment="1">
      <alignment horizontal="center"/>
    </xf>
    <xf numFmtId="0" fontId="29" fillId="7" borderId="25" xfId="0" applyFont="1" applyFill="1" applyBorder="1" applyAlignment="1">
      <alignment horizontal="center" vertical="center" wrapText="1"/>
    </xf>
    <xf numFmtId="0" fontId="29" fillId="7" borderId="13" xfId="0" applyFont="1" applyFill="1" applyBorder="1" applyAlignment="1">
      <alignment horizontal="center" vertical="center" wrapText="1"/>
    </xf>
    <xf numFmtId="0" fontId="26" fillId="4" borderId="0" xfId="0" applyFont="1" applyFill="1" applyAlignment="1">
      <alignment horizontal="left" vertical="center" wrapText="1"/>
    </xf>
    <xf numFmtId="0" fontId="31" fillId="7" borderId="23" xfId="0" applyFont="1" applyFill="1" applyBorder="1" applyAlignment="1">
      <alignment horizontal="center"/>
    </xf>
    <xf numFmtId="0" fontId="31" fillId="7" borderId="19" xfId="0" applyFont="1" applyFill="1" applyBorder="1" applyAlignment="1">
      <alignment horizontal="center"/>
    </xf>
    <xf numFmtId="0" fontId="31" fillId="7" borderId="22" xfId="0" applyFont="1" applyFill="1" applyBorder="1" applyAlignment="1">
      <alignment horizontal="center"/>
    </xf>
    <xf numFmtId="0" fontId="22" fillId="4" borderId="14" xfId="0" applyFont="1" applyFill="1" applyBorder="1" applyAlignment="1">
      <alignment horizontal="left"/>
    </xf>
    <xf numFmtId="0" fontId="22" fillId="4" borderId="2" xfId="0" applyFont="1" applyFill="1" applyBorder="1" applyAlignment="1">
      <alignment horizontal="left"/>
    </xf>
    <xf numFmtId="0" fontId="22" fillId="4" borderId="10" xfId="0" applyFont="1" applyFill="1" applyBorder="1" applyAlignment="1">
      <alignment horizontal="left"/>
    </xf>
    <xf numFmtId="0" fontId="22" fillId="4" borderId="7" xfId="0" applyFont="1" applyFill="1" applyBorder="1" applyAlignment="1">
      <alignment horizontal="left"/>
    </xf>
    <xf numFmtId="0" fontId="22" fillId="4" borderId="0" xfId="0" applyFont="1" applyFill="1" applyAlignment="1">
      <alignment horizontal="left"/>
    </xf>
    <xf numFmtId="0" fontId="22" fillId="4" borderId="8" xfId="0" applyFont="1" applyFill="1" applyBorder="1" applyAlignment="1">
      <alignment horizontal="left"/>
    </xf>
    <xf numFmtId="0" fontId="22" fillId="9" borderId="2" xfId="0" applyFont="1" applyFill="1" applyBorder="1" applyAlignment="1">
      <alignment horizontal="center" vertical="center"/>
    </xf>
    <xf numFmtId="0" fontId="29" fillId="7" borderId="23" xfId="0" applyFont="1" applyFill="1" applyBorder="1" applyAlignment="1">
      <alignment horizontal="center"/>
    </xf>
    <xf numFmtId="0" fontId="29" fillId="7" borderId="19" xfId="0" applyFont="1" applyFill="1" applyBorder="1" applyAlignment="1">
      <alignment horizontal="center"/>
    </xf>
    <xf numFmtId="0" fontId="29" fillId="7" borderId="22" xfId="0" applyFont="1" applyFill="1" applyBorder="1" applyAlignment="1">
      <alignment horizontal="center"/>
    </xf>
    <xf numFmtId="0" fontId="29" fillId="4" borderId="14" xfId="0" applyFont="1" applyFill="1" applyBorder="1" applyAlignment="1">
      <alignment horizontal="right" vertical="center" wrapText="1"/>
    </xf>
    <xf numFmtId="0" fontId="29" fillId="4" borderId="10" xfId="0" applyFont="1" applyFill="1" applyBorder="1" applyAlignment="1">
      <alignment horizontal="right" vertical="center" wrapText="1"/>
    </xf>
    <xf numFmtId="0" fontId="26" fillId="4" borderId="14" xfId="0" applyFont="1" applyFill="1" applyBorder="1" applyAlignment="1">
      <alignment horizontal="right" vertical="center" wrapText="1"/>
    </xf>
    <xf numFmtId="0" fontId="26" fillId="4" borderId="10" xfId="0" applyFont="1" applyFill="1" applyBorder="1" applyAlignment="1">
      <alignment horizontal="right" vertical="center" wrapText="1"/>
    </xf>
    <xf numFmtId="0" fontId="22" fillId="9" borderId="0" xfId="0" applyFont="1" applyFill="1" applyAlignment="1">
      <alignment horizontal="left" vertical="center"/>
    </xf>
    <xf numFmtId="0" fontId="26" fillId="4" borderId="21" xfId="0" applyFont="1" applyFill="1" applyBorder="1" applyAlignment="1">
      <alignment horizontal="right" vertical="center"/>
    </xf>
    <xf numFmtId="0" fontId="26" fillId="4" borderId="24" xfId="0" applyFont="1" applyFill="1" applyBorder="1" applyAlignment="1">
      <alignment horizontal="right" vertical="center"/>
    </xf>
    <xf numFmtId="0" fontId="26" fillId="4" borderId="7" xfId="0" applyFont="1" applyFill="1" applyBorder="1" applyAlignment="1">
      <alignment horizontal="right" vertical="center" wrapText="1"/>
    </xf>
    <xf numFmtId="0" fontId="26" fillId="4" borderId="8" xfId="0" applyFont="1" applyFill="1" applyBorder="1" applyAlignment="1">
      <alignment horizontal="right" vertical="center" wrapText="1"/>
    </xf>
    <xf numFmtId="0" fontId="22" fillId="4" borderId="7" xfId="0" applyFont="1" applyFill="1" applyBorder="1" applyAlignment="1">
      <alignment horizontal="center"/>
    </xf>
    <xf numFmtId="0" fontId="22" fillId="4" borderId="0" xfId="0" applyFont="1" applyFill="1" applyAlignment="1">
      <alignment horizontal="center"/>
    </xf>
    <xf numFmtId="0" fontId="22" fillId="4" borderId="8" xfId="0" applyFont="1" applyFill="1" applyBorder="1" applyAlignment="1">
      <alignment horizontal="center"/>
    </xf>
    <xf numFmtId="11" fontId="29" fillId="7" borderId="21" xfId="0" applyNumberFormat="1" applyFont="1" applyFill="1" applyBorder="1" applyAlignment="1">
      <alignment horizontal="center"/>
    </xf>
    <xf numFmtId="11" fontId="29" fillId="7" borderId="24" xfId="0" applyNumberFormat="1" applyFont="1" applyFill="1" applyBorder="1" applyAlignment="1">
      <alignment horizontal="center"/>
    </xf>
    <xf numFmtId="11" fontId="29" fillId="7" borderId="26" xfId="0" applyNumberFormat="1" applyFont="1" applyFill="1" applyBorder="1" applyAlignment="1">
      <alignment horizontal="center"/>
    </xf>
    <xf numFmtId="0" fontId="29" fillId="7" borderId="21" xfId="0" applyFont="1" applyFill="1" applyBorder="1" applyAlignment="1">
      <alignment horizontal="center" vertical="center"/>
    </xf>
    <xf numFmtId="0" fontId="29" fillId="7" borderId="26" xfId="0" applyFont="1" applyFill="1" applyBorder="1" applyAlignment="1">
      <alignment horizontal="center" vertical="center"/>
    </xf>
    <xf numFmtId="0" fontId="29" fillId="7" borderId="24" xfId="0" applyFont="1" applyFill="1" applyBorder="1" applyAlignment="1">
      <alignment horizontal="center" vertical="center"/>
    </xf>
    <xf numFmtId="11" fontId="29" fillId="7" borderId="23" xfId="0" applyNumberFormat="1" applyFont="1" applyFill="1" applyBorder="1" applyAlignment="1">
      <alignment horizontal="center" vertical="center"/>
    </xf>
    <xf numFmtId="11" fontId="29" fillId="7" borderId="19" xfId="0" applyNumberFormat="1" applyFont="1" applyFill="1" applyBorder="1" applyAlignment="1">
      <alignment horizontal="center" vertical="center"/>
    </xf>
    <xf numFmtId="11" fontId="29" fillId="7" borderId="22" xfId="0" applyNumberFormat="1" applyFont="1" applyFill="1" applyBorder="1" applyAlignment="1">
      <alignment horizontal="center" vertical="center"/>
    </xf>
    <xf numFmtId="0" fontId="29" fillId="7" borderId="21" xfId="0" applyFont="1" applyFill="1" applyBorder="1" applyAlignment="1">
      <alignment horizontal="center"/>
    </xf>
    <xf numFmtId="0" fontId="29" fillId="7" borderId="24" xfId="0" applyFont="1" applyFill="1" applyBorder="1" applyAlignment="1">
      <alignment horizontal="center"/>
    </xf>
    <xf numFmtId="0" fontId="29" fillId="7" borderId="26" xfId="0" applyFont="1" applyFill="1" applyBorder="1" applyAlignment="1">
      <alignment horizontal="center"/>
    </xf>
    <xf numFmtId="0" fontId="31" fillId="7" borderId="23" xfId="0" applyFont="1" applyFill="1" applyBorder="1" applyAlignment="1">
      <alignment horizontal="center" vertical="center"/>
    </xf>
    <xf numFmtId="0" fontId="31" fillId="7" borderId="22" xfId="0" applyFont="1" applyFill="1" applyBorder="1" applyAlignment="1">
      <alignment horizontal="center" vertical="center"/>
    </xf>
    <xf numFmtId="0" fontId="31" fillId="4" borderId="0" xfId="0" applyFont="1" applyFill="1" applyAlignment="1">
      <alignment horizontal="center"/>
    </xf>
    <xf numFmtId="0" fontId="21" fillId="8" borderId="0" xfId="0" applyFont="1" applyFill="1" applyAlignment="1">
      <alignment horizontal="left" vertical="center"/>
    </xf>
    <xf numFmtId="0" fontId="29" fillId="7" borderId="23" xfId="0" applyFont="1" applyFill="1" applyBorder="1" applyAlignment="1">
      <alignment horizontal="center" vertical="center"/>
    </xf>
    <xf numFmtId="0" fontId="29" fillId="7" borderId="22" xfId="0" applyFont="1" applyFill="1" applyBorder="1" applyAlignment="1">
      <alignment horizontal="center" vertical="center"/>
    </xf>
    <xf numFmtId="0" fontId="31" fillId="7" borderId="23" xfId="0" applyFont="1" applyFill="1" applyBorder="1" applyAlignment="1">
      <alignment horizontal="center" vertical="top" wrapText="1"/>
    </xf>
    <xf numFmtId="0" fontId="31" fillId="7" borderId="19" xfId="0" applyFont="1" applyFill="1" applyBorder="1" applyAlignment="1">
      <alignment horizontal="center" vertical="top" wrapText="1"/>
    </xf>
    <xf numFmtId="0" fontId="31" fillId="7" borderId="22" xfId="0" applyFont="1" applyFill="1" applyBorder="1" applyAlignment="1">
      <alignment horizontal="center" vertical="top" wrapText="1"/>
    </xf>
    <xf numFmtId="0" fontId="29" fillId="7" borderId="25" xfId="0" applyFont="1" applyFill="1" applyBorder="1" applyAlignment="1">
      <alignment horizontal="center" wrapText="1"/>
    </xf>
    <xf numFmtId="0" fontId="29" fillId="7" borderId="13" xfId="0" applyFont="1" applyFill="1" applyBorder="1" applyAlignment="1">
      <alignment horizontal="center" wrapText="1"/>
    </xf>
    <xf numFmtId="0" fontId="22" fillId="4" borderId="7" xfId="0" applyFont="1" applyFill="1" applyBorder="1" applyAlignment="1">
      <alignment horizontal="center" vertical="center"/>
    </xf>
    <xf numFmtId="0" fontId="22" fillId="4" borderId="0" xfId="0" applyFont="1" applyFill="1" applyAlignment="1">
      <alignment horizontal="center" vertical="center"/>
    </xf>
    <xf numFmtId="0" fontId="22" fillId="4" borderId="8" xfId="0" applyFont="1" applyFill="1" applyBorder="1" applyAlignment="1">
      <alignment horizontal="center" vertical="center"/>
    </xf>
    <xf numFmtId="0" fontId="26" fillId="4" borderId="0" xfId="0" applyFont="1" applyFill="1" applyAlignment="1">
      <alignment horizontal="left" vertical="top" wrapText="1"/>
    </xf>
    <xf numFmtId="0" fontId="31" fillId="4" borderId="2" xfId="0" applyFont="1" applyFill="1" applyBorder="1" applyAlignment="1">
      <alignment horizontal="left" vertical="top" wrapText="1"/>
    </xf>
    <xf numFmtId="0" fontId="31" fillId="7" borderId="21" xfId="0" applyFont="1" applyFill="1" applyBorder="1" applyAlignment="1">
      <alignment horizontal="center"/>
    </xf>
    <xf numFmtId="0" fontId="31" fillId="7" borderId="26" xfId="0" applyFont="1" applyFill="1" applyBorder="1" applyAlignment="1">
      <alignment horizontal="center"/>
    </xf>
    <xf numFmtId="0" fontId="31" fillId="7" borderId="24" xfId="0" applyFont="1" applyFill="1" applyBorder="1" applyAlignment="1">
      <alignment horizontal="center"/>
    </xf>
    <xf numFmtId="164" fontId="29" fillId="7" borderId="23" xfId="0" applyNumberFormat="1" applyFont="1" applyFill="1" applyBorder="1" applyAlignment="1">
      <alignment horizontal="center"/>
    </xf>
    <xf numFmtId="164" fontId="29" fillId="7" borderId="19" xfId="0" applyNumberFormat="1" applyFont="1" applyFill="1" applyBorder="1" applyAlignment="1">
      <alignment horizontal="center"/>
    </xf>
    <xf numFmtId="164" fontId="29" fillId="7" borderId="22" xfId="0" applyNumberFormat="1" applyFont="1" applyFill="1" applyBorder="1" applyAlignment="1">
      <alignment horizontal="center"/>
    </xf>
    <xf numFmtId="164" fontId="29" fillId="7" borderId="21" xfId="0" applyNumberFormat="1" applyFont="1" applyFill="1" applyBorder="1" applyAlignment="1">
      <alignment horizontal="center" vertical="center"/>
    </xf>
    <xf numFmtId="164" fontId="29" fillId="7" borderId="24" xfId="0" applyNumberFormat="1" applyFont="1" applyFill="1" applyBorder="1" applyAlignment="1">
      <alignment horizontal="center" vertical="center"/>
    </xf>
    <xf numFmtId="2" fontId="29" fillId="7" borderId="21" xfId="0" applyNumberFormat="1" applyFont="1" applyFill="1" applyBorder="1" applyAlignment="1">
      <alignment horizontal="center"/>
    </xf>
    <xf numFmtId="2" fontId="29" fillId="7" borderId="24" xfId="0" applyNumberFormat="1" applyFont="1" applyFill="1" applyBorder="1" applyAlignment="1">
      <alignment horizontal="center"/>
    </xf>
    <xf numFmtId="2" fontId="29" fillId="7" borderId="23" xfId="0" applyNumberFormat="1" applyFont="1" applyFill="1" applyBorder="1" applyAlignment="1">
      <alignment horizontal="center"/>
    </xf>
    <xf numFmtId="2" fontId="29" fillId="7" borderId="19" xfId="0" applyNumberFormat="1" applyFont="1" applyFill="1" applyBorder="1" applyAlignment="1">
      <alignment horizontal="center"/>
    </xf>
    <xf numFmtId="2" fontId="29" fillId="7" borderId="22" xfId="0" applyNumberFormat="1" applyFont="1" applyFill="1" applyBorder="1" applyAlignment="1">
      <alignment horizontal="center"/>
    </xf>
    <xf numFmtId="0" fontId="26" fillId="4" borderId="0" xfId="0" applyFont="1" applyFill="1" applyAlignment="1">
      <alignment horizontal="center"/>
    </xf>
    <xf numFmtId="0" fontId="26" fillId="4" borderId="8" xfId="0" applyFont="1" applyFill="1" applyBorder="1" applyAlignment="1">
      <alignment horizontal="center"/>
    </xf>
    <xf numFmtId="0" fontId="26" fillId="4" borderId="2" xfId="0" applyFont="1" applyFill="1" applyBorder="1" applyAlignment="1">
      <alignment horizontal="center"/>
    </xf>
    <xf numFmtId="0" fontId="26" fillId="4" borderId="10" xfId="0" applyFont="1" applyFill="1" applyBorder="1" applyAlignment="1">
      <alignment horizontal="center"/>
    </xf>
    <xf numFmtId="0" fontId="26" fillId="0" borderId="0" xfId="0" applyFont="1" applyAlignment="1">
      <alignment horizontal="center"/>
    </xf>
    <xf numFmtId="0" fontId="29" fillId="7" borderId="21" xfId="0" applyFont="1" applyFill="1" applyBorder="1" applyAlignment="1">
      <alignment horizontal="center" vertical="center" wrapText="1"/>
    </xf>
    <xf numFmtId="0" fontId="29" fillId="7" borderId="14" xfId="0" applyFont="1" applyFill="1" applyBorder="1" applyAlignment="1">
      <alignment horizontal="center" vertical="center" wrapText="1"/>
    </xf>
    <xf numFmtId="0" fontId="31" fillId="4" borderId="0" xfId="0" applyFont="1" applyFill="1" applyAlignment="1">
      <alignment vertical="center"/>
    </xf>
    <xf numFmtId="0" fontId="26" fillId="4" borderId="26" xfId="0" applyFont="1" applyFill="1" applyBorder="1" applyAlignment="1">
      <alignment horizontal="center"/>
    </xf>
    <xf numFmtId="0" fontId="26" fillId="4" borderId="24" xfId="0" applyFont="1" applyFill="1" applyBorder="1" applyAlignment="1">
      <alignment horizontal="center"/>
    </xf>
    <xf numFmtId="0" fontId="22" fillId="4" borderId="0" xfId="0" applyFont="1" applyFill="1" applyAlignment="1">
      <alignment horizontal="left" vertical="top" wrapText="1"/>
    </xf>
    <xf numFmtId="0" fontId="22" fillId="7" borderId="19" xfId="0" applyFont="1" applyFill="1" applyBorder="1" applyAlignment="1">
      <alignment horizontal="center"/>
    </xf>
    <xf numFmtId="0" fontId="22" fillId="7" borderId="22" xfId="0" applyFont="1" applyFill="1" applyBorder="1" applyAlignment="1">
      <alignment horizontal="center"/>
    </xf>
    <xf numFmtId="0" fontId="31" fillId="7" borderId="21" xfId="0" applyFont="1" applyFill="1" applyBorder="1" applyAlignment="1">
      <alignment horizontal="center" vertical="center"/>
    </xf>
    <xf numFmtId="0" fontId="31" fillId="7" borderId="26" xfId="0" applyFont="1" applyFill="1" applyBorder="1" applyAlignment="1">
      <alignment horizontal="center" vertical="center"/>
    </xf>
    <xf numFmtId="0" fontId="31" fillId="7" borderId="24" xfId="0" applyFont="1" applyFill="1" applyBorder="1" applyAlignment="1">
      <alignment horizontal="center" vertical="center"/>
    </xf>
    <xf numFmtId="0" fontId="44" fillId="7" borderId="21" xfId="0" applyFont="1" applyFill="1" applyBorder="1" applyAlignment="1">
      <alignment horizontal="left"/>
    </xf>
    <xf numFmtId="0" fontId="44" fillId="7" borderId="26" xfId="0" applyFont="1" applyFill="1" applyBorder="1" applyAlignment="1">
      <alignment horizontal="left"/>
    </xf>
    <xf numFmtId="0" fontId="44" fillId="7" borderId="24" xfId="0" applyFont="1" applyFill="1" applyBorder="1" applyAlignment="1">
      <alignment horizontal="left"/>
    </xf>
    <xf numFmtId="0" fontId="33" fillId="8" borderId="0" xfId="0" applyFont="1" applyFill="1" applyAlignment="1">
      <alignment horizontal="left" vertical="top" wrapText="1"/>
    </xf>
    <xf numFmtId="0" fontId="22" fillId="4" borderId="7" xfId="0" applyFont="1" applyFill="1" applyBorder="1" applyAlignment="1">
      <alignment horizontal="left" vertical="top"/>
    </xf>
    <xf numFmtId="0" fontId="22" fillId="4" borderId="0" xfId="0" applyFont="1" applyFill="1" applyAlignment="1">
      <alignment horizontal="left" vertical="top"/>
    </xf>
    <xf numFmtId="0" fontId="31" fillId="7" borderId="21" xfId="0" applyFont="1" applyFill="1" applyBorder="1" applyAlignment="1">
      <alignment horizontal="center" vertical="center" wrapText="1"/>
    </xf>
    <xf numFmtId="0" fontId="31" fillId="7" borderId="24" xfId="0" applyFont="1" applyFill="1" applyBorder="1" applyAlignment="1">
      <alignment horizontal="center" vertical="center" wrapText="1"/>
    </xf>
    <xf numFmtId="0" fontId="31" fillId="7" borderId="19" xfId="0" applyFont="1" applyFill="1" applyBorder="1" applyAlignment="1">
      <alignment horizontal="center" vertical="center"/>
    </xf>
    <xf numFmtId="0" fontId="8" fillId="7" borderId="21" xfId="0" applyFont="1" applyFill="1" applyBorder="1" applyAlignment="1">
      <alignment horizontal="center" vertical="center" wrapText="1"/>
    </xf>
    <xf numFmtId="0" fontId="8" fillId="7" borderId="24" xfId="0" applyFont="1" applyFill="1" applyBorder="1" applyAlignment="1">
      <alignment horizontal="center" vertical="center" wrapText="1"/>
    </xf>
    <xf numFmtId="0" fontId="23" fillId="10" borderId="21" xfId="0" applyFont="1" applyFill="1" applyBorder="1" applyAlignment="1">
      <alignment horizontal="center"/>
    </xf>
    <xf numFmtId="0" fontId="23" fillId="10" borderId="26" xfId="0" applyFont="1" applyFill="1" applyBorder="1" applyAlignment="1">
      <alignment horizontal="center"/>
    </xf>
    <xf numFmtId="0" fontId="23" fillId="10" borderId="24" xfId="0" applyFont="1" applyFill="1" applyBorder="1" applyAlignment="1">
      <alignment horizontal="center"/>
    </xf>
    <xf numFmtId="0" fontId="26" fillId="7" borderId="14" xfId="0" applyFont="1" applyFill="1" applyBorder="1" applyAlignment="1">
      <alignment horizontal="center"/>
    </xf>
    <xf numFmtId="0" fontId="26" fillId="7" borderId="2" xfId="0" applyFont="1" applyFill="1" applyBorder="1" applyAlignment="1">
      <alignment horizontal="center"/>
    </xf>
    <xf numFmtId="0" fontId="26" fillId="4" borderId="21" xfId="0" applyFont="1" applyFill="1" applyBorder="1" applyAlignment="1">
      <alignment horizontal="left" vertical="top"/>
    </xf>
    <xf numFmtId="0" fontId="26" fillId="4" borderId="7" xfId="0" applyFont="1" applyFill="1" applyBorder="1" applyAlignment="1">
      <alignment horizontal="left" vertical="top"/>
    </xf>
    <xf numFmtId="0" fontId="20" fillId="4" borderId="0" xfId="0" applyFont="1" applyFill="1" applyAlignment="1">
      <alignment horizontal="left" vertical="center" wrapText="1"/>
    </xf>
    <xf numFmtId="0" fontId="26" fillId="7" borderId="10" xfId="0" applyFont="1" applyFill="1" applyBorder="1" applyAlignment="1">
      <alignment horizontal="center"/>
    </xf>
    <xf numFmtId="0" fontId="23" fillId="7" borderId="21" xfId="0" applyFont="1" applyFill="1" applyBorder="1" applyAlignment="1">
      <alignment horizontal="center" vertical="center" wrapText="1"/>
    </xf>
    <xf numFmtId="0" fontId="23" fillId="7" borderId="24" xfId="0" applyFont="1" applyFill="1" applyBorder="1" applyAlignment="1">
      <alignment horizontal="center" vertical="center" wrapText="1"/>
    </xf>
    <xf numFmtId="0" fontId="56" fillId="7" borderId="21" xfId="0" applyFont="1" applyFill="1" applyBorder="1" applyAlignment="1">
      <alignment horizontal="center" vertical="center" wrapText="1"/>
    </xf>
    <xf numFmtId="0" fontId="56" fillId="7" borderId="24" xfId="0" applyFont="1" applyFill="1" applyBorder="1" applyAlignment="1">
      <alignment horizontal="center" vertical="center" wrapText="1"/>
    </xf>
    <xf numFmtId="0" fontId="21" fillId="4" borderId="0" xfId="0" applyFont="1" applyFill="1" applyAlignment="1">
      <alignment horizontal="center" vertical="top"/>
    </xf>
    <xf numFmtId="0" fontId="21" fillId="4" borderId="7" xfId="0" applyFont="1" applyFill="1" applyBorder="1" applyAlignment="1">
      <alignment horizontal="left" vertical="top"/>
    </xf>
    <xf numFmtId="0" fontId="21" fillId="4" borderId="0" xfId="0" applyFont="1" applyFill="1" applyAlignment="1">
      <alignment horizontal="left" vertical="top"/>
    </xf>
    <xf numFmtId="0" fontId="21" fillId="4" borderId="7" xfId="0" applyFont="1" applyFill="1" applyBorder="1" applyAlignment="1">
      <alignment horizontal="left" vertical="top" wrapText="1"/>
    </xf>
    <xf numFmtId="0" fontId="21" fillId="4" borderId="0" xfId="0" applyFont="1" applyFill="1" applyAlignment="1">
      <alignment horizontal="left" vertical="top" wrapText="1"/>
    </xf>
    <xf numFmtId="0" fontId="21" fillId="4" borderId="14" xfId="0" applyFont="1" applyFill="1" applyBorder="1" applyAlignment="1">
      <alignment horizontal="left" vertical="top"/>
    </xf>
    <xf numFmtId="0" fontId="21" fillId="4" borderId="2" xfId="0" applyFont="1" applyFill="1" applyBorder="1" applyAlignment="1">
      <alignment horizontal="left" vertical="top"/>
    </xf>
    <xf numFmtId="0" fontId="55" fillId="7" borderId="21" xfId="0" applyFont="1" applyFill="1" applyBorder="1" applyAlignment="1">
      <alignment horizontal="center" vertical="center" wrapText="1"/>
    </xf>
    <xf numFmtId="0" fontId="55" fillId="7" borderId="26" xfId="0" applyFont="1" applyFill="1" applyBorder="1" applyAlignment="1">
      <alignment horizontal="center" vertical="center" wrapText="1"/>
    </xf>
    <xf numFmtId="0" fontId="55" fillId="7" borderId="24" xfId="0" applyFont="1" applyFill="1" applyBorder="1" applyAlignment="1">
      <alignment horizontal="center" vertical="center" wrapText="1"/>
    </xf>
    <xf numFmtId="0" fontId="26" fillId="7" borderId="21" xfId="0" applyFont="1" applyFill="1" applyBorder="1" applyAlignment="1">
      <alignment horizontal="center"/>
    </xf>
    <xf numFmtId="0" fontId="26" fillId="7" borderId="26" xfId="0" applyFont="1" applyFill="1" applyBorder="1" applyAlignment="1">
      <alignment horizontal="center"/>
    </xf>
    <xf numFmtId="0" fontId="26" fillId="7" borderId="24" xfId="0" applyFont="1" applyFill="1" applyBorder="1" applyAlignment="1">
      <alignment horizontal="center"/>
    </xf>
    <xf numFmtId="0" fontId="28" fillId="4" borderId="7" xfId="0" applyFont="1" applyFill="1" applyBorder="1" applyAlignment="1">
      <alignment horizontal="left" vertical="top"/>
    </xf>
    <xf numFmtId="0" fontId="28" fillId="4" borderId="0" xfId="0" applyFont="1" applyFill="1" applyAlignment="1">
      <alignment horizontal="left" vertical="top"/>
    </xf>
    <xf numFmtId="0" fontId="21" fillId="4" borderId="21" xfId="0" applyFont="1" applyFill="1" applyBorder="1" applyAlignment="1">
      <alignment horizontal="left" vertical="top"/>
    </xf>
    <xf numFmtId="0" fontId="21" fillId="4" borderId="26" xfId="0" applyFont="1" applyFill="1" applyBorder="1" applyAlignment="1">
      <alignment horizontal="left" vertical="top"/>
    </xf>
    <xf numFmtId="0" fontId="29" fillId="7" borderId="21" xfId="0" applyFont="1" applyFill="1" applyBorder="1" applyAlignment="1">
      <alignment horizontal="left" vertical="center"/>
    </xf>
    <xf numFmtId="0" fontId="29" fillId="7" borderId="26" xfId="0" applyFont="1" applyFill="1" applyBorder="1" applyAlignment="1">
      <alignment horizontal="left" vertical="center"/>
    </xf>
    <xf numFmtId="0" fontId="29" fillId="7" borderId="24" xfId="0" applyFont="1" applyFill="1" applyBorder="1" applyAlignment="1">
      <alignment horizontal="left" vertical="center"/>
    </xf>
    <xf numFmtId="9" fontId="26" fillId="4" borderId="0" xfId="1" applyFont="1" applyFill="1" applyBorder="1" applyAlignment="1">
      <alignment horizontal="right" vertical="center"/>
    </xf>
    <xf numFmtId="2" fontId="31" fillId="7" borderId="21" xfId="0" applyNumberFormat="1" applyFont="1" applyFill="1" applyBorder="1" applyAlignment="1">
      <alignment horizontal="center"/>
    </xf>
    <xf numFmtId="2" fontId="31" fillId="7" borderId="26" xfId="0" applyNumberFormat="1" applyFont="1" applyFill="1" applyBorder="1" applyAlignment="1">
      <alignment horizontal="center"/>
    </xf>
    <xf numFmtId="2" fontId="31" fillId="7" borderId="24" xfId="0" applyNumberFormat="1" applyFont="1" applyFill="1" applyBorder="1" applyAlignment="1">
      <alignment horizontal="center"/>
    </xf>
    <xf numFmtId="0" fontId="31" fillId="7" borderId="7" xfId="0" applyFont="1" applyFill="1" applyBorder="1" applyAlignment="1">
      <alignment horizontal="center" vertical="center"/>
    </xf>
    <xf numFmtId="0" fontId="31" fillId="7" borderId="0" xfId="0" applyFont="1" applyFill="1" applyAlignment="1">
      <alignment horizontal="center" vertical="center"/>
    </xf>
    <xf numFmtId="0" fontId="31" fillId="7" borderId="8" xfId="0" applyFont="1" applyFill="1" applyBorder="1" applyAlignment="1">
      <alignment horizontal="center" vertical="center"/>
    </xf>
    <xf numFmtId="0" fontId="22" fillId="7" borderId="2" xfId="0" applyFont="1" applyFill="1" applyBorder="1" applyAlignment="1">
      <alignment horizontal="center"/>
    </xf>
    <xf numFmtId="0" fontId="22" fillId="7" borderId="10" xfId="0" applyFont="1" applyFill="1" applyBorder="1" applyAlignment="1">
      <alignment horizontal="center"/>
    </xf>
    <xf numFmtId="0" fontId="22" fillId="7" borderId="14" xfId="0" applyFont="1" applyFill="1" applyBorder="1" applyAlignment="1">
      <alignment horizontal="center"/>
    </xf>
    <xf numFmtId="0" fontId="29" fillId="4" borderId="0" xfId="0" applyFont="1" applyFill="1" applyAlignment="1">
      <alignment horizontal="center"/>
    </xf>
    <xf numFmtId="2" fontId="29" fillId="4" borderId="0" xfId="0" applyNumberFormat="1" applyFont="1" applyFill="1" applyAlignment="1">
      <alignment horizontal="center"/>
    </xf>
    <xf numFmtId="0" fontId="29" fillId="7" borderId="23" xfId="0" applyFont="1" applyFill="1" applyBorder="1" applyAlignment="1">
      <alignment horizontal="center" wrapText="1"/>
    </xf>
    <xf numFmtId="0" fontId="29" fillId="7" borderId="19" xfId="0" applyFont="1" applyFill="1" applyBorder="1" applyAlignment="1">
      <alignment horizontal="center" wrapText="1"/>
    </xf>
    <xf numFmtId="0" fontId="29" fillId="7" borderId="22" xfId="0" applyFont="1" applyFill="1" applyBorder="1" applyAlignment="1">
      <alignment horizontal="center" wrapText="1"/>
    </xf>
    <xf numFmtId="0" fontId="29" fillId="4" borderId="0" xfId="0" applyFont="1" applyFill="1" applyAlignment="1">
      <alignment horizontal="center" vertical="center" wrapText="1"/>
    </xf>
    <xf numFmtId="0" fontId="20" fillId="4" borderId="0" xfId="0" applyFont="1" applyFill="1" applyAlignment="1">
      <alignment horizontal="left"/>
    </xf>
    <xf numFmtId="0" fontId="29" fillId="7" borderId="26" xfId="0" applyFont="1" applyFill="1" applyBorder="1" applyAlignment="1">
      <alignment horizontal="center" vertical="center" wrapText="1"/>
    </xf>
    <xf numFmtId="0" fontId="29" fillId="7" borderId="24" xfId="0" applyFont="1" applyFill="1" applyBorder="1" applyAlignment="1">
      <alignment horizontal="center" vertical="center" wrapText="1"/>
    </xf>
    <xf numFmtId="0" fontId="8" fillId="5" borderId="20" xfId="5" applyFont="1" applyFill="1" applyBorder="1" applyAlignment="1">
      <alignment horizontal="center" vertical="center" wrapText="1"/>
    </xf>
    <xf numFmtId="0" fontId="8" fillId="5" borderId="23" xfId="5" applyFont="1" applyFill="1" applyBorder="1" applyAlignment="1">
      <alignment horizontal="center" vertical="center" wrapText="1"/>
    </xf>
    <xf numFmtId="0" fontId="8" fillId="0" borderId="0" xfId="5" applyFont="1" applyAlignment="1">
      <alignment horizontal="center" vertical="center" wrapText="1"/>
    </xf>
    <xf numFmtId="0" fontId="9" fillId="4" borderId="0" xfId="0" applyFont="1" applyFill="1" applyAlignment="1">
      <alignment horizontal="center"/>
    </xf>
    <xf numFmtId="0" fontId="14" fillId="3" borderId="21" xfId="0" applyFont="1" applyFill="1" applyBorder="1" applyAlignment="1">
      <alignment horizontal="center"/>
    </xf>
    <xf numFmtId="0" fontId="14" fillId="3" borderId="26" xfId="0" applyFont="1" applyFill="1" applyBorder="1" applyAlignment="1">
      <alignment horizontal="center"/>
    </xf>
    <xf numFmtId="0" fontId="14" fillId="3" borderId="24" xfId="0" applyFont="1" applyFill="1" applyBorder="1" applyAlignment="1">
      <alignment horizontal="center"/>
    </xf>
    <xf numFmtId="0" fontId="9" fillId="7" borderId="7" xfId="0" applyFont="1" applyFill="1" applyBorder="1" applyAlignment="1">
      <alignment horizontal="center" vertical="center"/>
    </xf>
    <xf numFmtId="0" fontId="9" fillId="7" borderId="0" xfId="0" applyFont="1" applyFill="1" applyAlignment="1">
      <alignment horizontal="center" vertical="center"/>
    </xf>
    <xf numFmtId="0" fontId="14" fillId="7" borderId="21" xfId="0" applyFont="1" applyFill="1" applyBorder="1" applyAlignment="1">
      <alignment horizontal="center"/>
    </xf>
    <xf numFmtId="0" fontId="14" fillId="7" borderId="26" xfId="0" applyFont="1" applyFill="1" applyBorder="1" applyAlignment="1">
      <alignment horizontal="center"/>
    </xf>
    <xf numFmtId="0" fontId="14" fillId="7" borderId="24" xfId="0" applyFont="1" applyFill="1" applyBorder="1" applyAlignment="1">
      <alignment horizontal="center"/>
    </xf>
    <xf numFmtId="0" fontId="29" fillId="7" borderId="10" xfId="0" applyFont="1" applyFill="1" applyBorder="1" applyAlignment="1">
      <alignment horizontal="center" vertical="center" wrapText="1"/>
    </xf>
    <xf numFmtId="0" fontId="26" fillId="4" borderId="7" xfId="0" applyFont="1" applyFill="1" applyBorder="1" applyAlignment="1">
      <alignment horizontal="center" vertical="center"/>
    </xf>
    <xf numFmtId="0" fontId="26" fillId="4" borderId="8" xfId="0" applyFont="1" applyFill="1" applyBorder="1" applyAlignment="1">
      <alignment horizontal="center" vertical="center"/>
    </xf>
    <xf numFmtId="0" fontId="23" fillId="8" borderId="2" xfId="0" applyFont="1" applyFill="1" applyBorder="1" applyAlignment="1">
      <alignment horizontal="left" vertical="center"/>
    </xf>
    <xf numFmtId="0" fontId="29" fillId="0" borderId="0" xfId="0" applyFont="1" applyAlignment="1">
      <alignment horizontal="center"/>
    </xf>
    <xf numFmtId="11" fontId="29" fillId="4" borderId="0" xfId="0" applyNumberFormat="1" applyFont="1" applyFill="1" applyAlignment="1">
      <alignment horizontal="center"/>
    </xf>
    <xf numFmtId="0" fontId="39" fillId="7" borderId="21" xfId="0" applyFont="1" applyFill="1" applyBorder="1" applyAlignment="1">
      <alignment horizontal="center" vertical="center" wrapText="1"/>
    </xf>
    <xf numFmtId="0" fontId="39" fillId="7" borderId="14" xfId="0" applyFont="1" applyFill="1" applyBorder="1" applyAlignment="1">
      <alignment horizontal="center" vertical="center" wrapText="1"/>
    </xf>
    <xf numFmtId="0" fontId="39" fillId="7" borderId="26" xfId="0" applyFont="1" applyFill="1" applyBorder="1" applyAlignment="1">
      <alignment horizontal="center" vertical="center" wrapText="1"/>
    </xf>
    <xf numFmtId="0" fontId="39" fillId="7" borderId="2" xfId="0" applyFont="1" applyFill="1" applyBorder="1" applyAlignment="1">
      <alignment horizontal="center" vertical="center" wrapText="1"/>
    </xf>
    <xf numFmtId="0" fontId="39" fillId="7" borderId="24" xfId="0" applyFont="1" applyFill="1" applyBorder="1" applyAlignment="1">
      <alignment horizontal="center" vertical="center" wrapText="1"/>
    </xf>
    <xf numFmtId="0" fontId="39" fillId="7" borderId="10" xfId="0" applyFont="1" applyFill="1" applyBorder="1" applyAlignment="1">
      <alignment horizontal="center" vertical="center" wrapText="1"/>
    </xf>
    <xf numFmtId="0" fontId="29" fillId="7" borderId="17" xfId="0" applyFont="1" applyFill="1" applyBorder="1" applyAlignment="1">
      <alignment horizontal="center" vertical="center" wrapText="1"/>
    </xf>
    <xf numFmtId="0" fontId="29" fillId="7" borderId="16" xfId="0" applyFont="1" applyFill="1" applyBorder="1" applyAlignment="1">
      <alignment horizontal="center" vertical="center" wrapText="1"/>
    </xf>
    <xf numFmtId="0" fontId="26" fillId="4" borderId="29" xfId="0" applyFont="1" applyFill="1" applyBorder="1" applyAlignment="1">
      <alignment horizontal="left"/>
    </xf>
    <xf numFmtId="0" fontId="26" fillId="4" borderId="28" xfId="0" applyFont="1" applyFill="1" applyBorder="1" applyAlignment="1">
      <alignment horizontal="left"/>
    </xf>
    <xf numFmtId="0" fontId="26" fillId="4" borderId="29" xfId="0" applyFont="1" applyFill="1" applyBorder="1" applyAlignment="1">
      <alignment horizontal="left" vertical="center"/>
    </xf>
    <xf numFmtId="0" fontId="26" fillId="4" borderId="28" xfId="0" applyFont="1" applyFill="1" applyBorder="1" applyAlignment="1">
      <alignment horizontal="left" vertical="center"/>
    </xf>
    <xf numFmtId="0" fontId="29" fillId="7" borderId="23" xfId="0" applyFont="1" applyFill="1" applyBorder="1" applyAlignment="1">
      <alignment horizontal="center" vertical="center" wrapText="1"/>
    </xf>
    <xf numFmtId="0" fontId="29" fillId="7" borderId="19" xfId="0" applyFont="1" applyFill="1" applyBorder="1" applyAlignment="1">
      <alignment horizontal="center" vertical="center" wrapText="1"/>
    </xf>
    <xf numFmtId="0" fontId="29" fillId="7" borderId="22" xfId="0" applyFont="1" applyFill="1" applyBorder="1" applyAlignment="1">
      <alignment horizontal="center" vertical="center" wrapText="1"/>
    </xf>
    <xf numFmtId="0" fontId="26" fillId="7" borderId="14" xfId="0" applyFont="1" applyFill="1" applyBorder="1" applyAlignment="1">
      <alignment horizontal="center" vertical="center" wrapText="1"/>
    </xf>
    <xf numFmtId="0" fontId="26" fillId="7" borderId="2" xfId="0" applyFont="1" applyFill="1" applyBorder="1" applyAlignment="1">
      <alignment horizontal="center" vertical="center" wrapText="1"/>
    </xf>
    <xf numFmtId="0" fontId="23" fillId="7" borderId="21" xfId="0" applyFont="1" applyFill="1" applyBorder="1" applyAlignment="1">
      <alignment horizontal="center"/>
    </xf>
    <xf numFmtId="0" fontId="23" fillId="7" borderId="24" xfId="0" applyFont="1" applyFill="1" applyBorder="1" applyAlignment="1">
      <alignment horizontal="center"/>
    </xf>
    <xf numFmtId="0" fontId="22" fillId="4" borderId="8" xfId="0" applyFont="1" applyFill="1" applyBorder="1" applyAlignment="1">
      <alignment horizontal="left" vertical="top" wrapText="1"/>
    </xf>
    <xf numFmtId="0" fontId="26" fillId="4" borderId="21" xfId="0" applyFont="1" applyFill="1" applyBorder="1" applyAlignment="1">
      <alignment horizontal="right"/>
    </xf>
    <xf numFmtId="0" fontId="26" fillId="4" borderId="26" xfId="0" applyFont="1" applyFill="1" applyBorder="1" applyAlignment="1">
      <alignment horizontal="right"/>
    </xf>
    <xf numFmtId="0" fontId="26" fillId="4" borderId="14" xfId="0" applyFont="1" applyFill="1" applyBorder="1" applyAlignment="1">
      <alignment horizontal="right"/>
    </xf>
    <xf numFmtId="0" fontId="26" fillId="4" borderId="2" xfId="0" applyFont="1" applyFill="1" applyBorder="1" applyAlignment="1">
      <alignment horizontal="right"/>
    </xf>
    <xf numFmtId="0" fontId="26" fillId="7" borderId="23" xfId="0" applyFont="1" applyFill="1" applyBorder="1" applyAlignment="1">
      <alignment horizontal="center"/>
    </xf>
    <xf numFmtId="0" fontId="26" fillId="7" borderId="19" xfId="0" applyFont="1" applyFill="1" applyBorder="1" applyAlignment="1">
      <alignment horizontal="center"/>
    </xf>
    <xf numFmtId="0" fontId="26" fillId="7" borderId="22" xfId="0" applyFont="1" applyFill="1" applyBorder="1" applyAlignment="1">
      <alignment horizontal="center"/>
    </xf>
    <xf numFmtId="0" fontId="23" fillId="7" borderId="26" xfId="0" applyFont="1" applyFill="1" applyBorder="1" applyAlignment="1">
      <alignment horizontal="center"/>
    </xf>
    <xf numFmtId="0" fontId="26" fillId="0" borderId="2" xfId="0" applyFont="1" applyBorder="1" applyAlignment="1">
      <alignment horizontal="center"/>
    </xf>
    <xf numFmtId="0" fontId="23"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0" xfId="0" applyFont="1" applyAlignment="1">
      <alignment horizontal="center" vertical="center" wrapText="1"/>
    </xf>
    <xf numFmtId="0" fontId="31" fillId="0" borderId="0" xfId="0" applyFont="1" applyAlignment="1">
      <alignment horizontal="center"/>
    </xf>
    <xf numFmtId="0" fontId="31" fillId="0" borderId="7" xfId="0" applyFont="1" applyBorder="1" applyAlignment="1">
      <alignment horizontal="center"/>
    </xf>
    <xf numFmtId="0" fontId="29" fillId="7" borderId="7" xfId="0" applyFont="1" applyFill="1" applyBorder="1" applyAlignment="1">
      <alignment horizontal="center"/>
    </xf>
    <xf numFmtId="0" fontId="29" fillId="7" borderId="0" xfId="0" applyFont="1" applyFill="1" applyAlignment="1">
      <alignment horizontal="center"/>
    </xf>
    <xf numFmtId="0" fontId="55" fillId="7" borderId="21" xfId="0" applyFont="1" applyFill="1" applyBorder="1" applyAlignment="1">
      <alignment horizontal="center"/>
    </xf>
    <xf numFmtId="0" fontId="55" fillId="7" borderId="26" xfId="0" applyFont="1" applyFill="1" applyBorder="1" applyAlignment="1">
      <alignment horizontal="center"/>
    </xf>
    <xf numFmtId="0" fontId="55" fillId="7" borderId="24" xfId="0" applyFont="1" applyFill="1" applyBorder="1" applyAlignment="1">
      <alignment horizontal="center"/>
    </xf>
    <xf numFmtId="166" fontId="22" fillId="7" borderId="21" xfId="0" applyNumberFormat="1" applyFont="1" applyFill="1" applyBorder="1" applyAlignment="1">
      <alignment horizontal="center"/>
    </xf>
    <xf numFmtId="166" fontId="22" fillId="7" borderId="26" xfId="0" applyNumberFormat="1" applyFont="1" applyFill="1" applyBorder="1" applyAlignment="1">
      <alignment horizontal="center"/>
    </xf>
    <xf numFmtId="166" fontId="22" fillId="7" borderId="24" xfId="0" applyNumberFormat="1" applyFont="1" applyFill="1" applyBorder="1" applyAlignment="1">
      <alignment horizontal="center"/>
    </xf>
    <xf numFmtId="0" fontId="26" fillId="4" borderId="2" xfId="0" applyFont="1" applyFill="1" applyBorder="1" applyAlignment="1">
      <alignment horizontal="left" vertical="top" wrapText="1"/>
    </xf>
    <xf numFmtId="0" fontId="26" fillId="4" borderId="10" xfId="0" applyFont="1" applyFill="1" applyBorder="1" applyAlignment="1">
      <alignment horizontal="left" vertical="top" wrapText="1"/>
    </xf>
    <xf numFmtId="0" fontId="26" fillId="4" borderId="8" xfId="0" applyFont="1" applyFill="1" applyBorder="1" applyAlignment="1">
      <alignment horizontal="left" vertical="top" wrapText="1"/>
    </xf>
    <xf numFmtId="0" fontId="54" fillId="7" borderId="21" xfId="0" applyFont="1" applyFill="1" applyBorder="1" applyAlignment="1">
      <alignment horizontal="center" vertical="center" wrapText="1"/>
    </xf>
    <xf numFmtId="0" fontId="54" fillId="7" borderId="24" xfId="0" applyFont="1" applyFill="1" applyBorder="1" applyAlignment="1">
      <alignment horizontal="center" vertical="center" wrapText="1"/>
    </xf>
    <xf numFmtId="0" fontId="23" fillId="0" borderId="0" xfId="0" applyFont="1" applyAlignment="1">
      <alignment horizontal="center"/>
    </xf>
    <xf numFmtId="0" fontId="21" fillId="0" borderId="0" xfId="0" applyFont="1" applyAlignment="1">
      <alignment horizontal="center"/>
    </xf>
    <xf numFmtId="0" fontId="21" fillId="8" borderId="0" xfId="0" applyFont="1" applyFill="1" applyAlignment="1">
      <alignment horizontal="left" vertical="center" wrapText="1"/>
    </xf>
    <xf numFmtId="0" fontId="23" fillId="10" borderId="21" xfId="0" applyFont="1" applyFill="1" applyBorder="1" applyAlignment="1">
      <alignment horizontal="center" vertical="center"/>
    </xf>
    <xf numFmtId="0" fontId="23" fillId="10" borderId="24" xfId="0" applyFont="1" applyFill="1" applyBorder="1" applyAlignment="1">
      <alignment horizontal="center" vertical="center"/>
    </xf>
    <xf numFmtId="0" fontId="55" fillId="7" borderId="21" xfId="0" applyFont="1" applyFill="1" applyBorder="1" applyAlignment="1">
      <alignment horizontal="center" vertical="center"/>
    </xf>
    <xf numFmtId="0" fontId="55" fillId="7" borderId="26" xfId="0" applyFont="1" applyFill="1" applyBorder="1" applyAlignment="1">
      <alignment horizontal="center" vertical="center"/>
    </xf>
    <xf numFmtId="0" fontId="55" fillId="7" borderId="24" xfId="0" applyFont="1" applyFill="1" applyBorder="1" applyAlignment="1">
      <alignment horizontal="center" vertical="center"/>
    </xf>
    <xf numFmtId="0" fontId="29" fillId="0" borderId="0" xfId="0" applyFont="1" applyAlignment="1">
      <alignment horizontal="center" wrapText="1"/>
    </xf>
    <xf numFmtId="0" fontId="26" fillId="4" borderId="21" xfId="0" applyFont="1" applyFill="1" applyBorder="1" applyAlignment="1">
      <alignment horizontal="center"/>
    </xf>
    <xf numFmtId="0" fontId="26" fillId="4" borderId="14" xfId="0" applyFont="1" applyFill="1" applyBorder="1" applyAlignment="1">
      <alignment horizontal="center"/>
    </xf>
    <xf numFmtId="0" fontId="21" fillId="7" borderId="19" xfId="0" applyFont="1" applyFill="1" applyBorder="1" applyAlignment="1">
      <alignment horizontal="center" vertical="center"/>
    </xf>
    <xf numFmtId="0" fontId="26" fillId="4" borderId="26" xfId="0" applyFont="1" applyFill="1" applyBorder="1" applyAlignment="1">
      <alignment horizontal="center" vertical="center"/>
    </xf>
    <xf numFmtId="0" fontId="26" fillId="4" borderId="0" xfId="0" applyFont="1" applyFill="1" applyAlignment="1">
      <alignment horizontal="center" vertical="center"/>
    </xf>
    <xf numFmtId="0" fontId="22" fillId="4" borderId="17" xfId="0" applyFont="1" applyFill="1" applyBorder="1" applyAlignment="1">
      <alignment horizontal="center" vertical="center"/>
    </xf>
    <xf numFmtId="0" fontId="22" fillId="4" borderId="18" xfId="0" applyFont="1" applyFill="1" applyBorder="1" applyAlignment="1">
      <alignment horizontal="center" vertical="center"/>
    </xf>
    <xf numFmtId="0" fontId="22" fillId="4" borderId="16" xfId="0" applyFont="1" applyFill="1" applyBorder="1" applyAlignment="1">
      <alignment horizontal="center" vertical="center"/>
    </xf>
    <xf numFmtId="0" fontId="31" fillId="7" borderId="40" xfId="0" applyFont="1" applyFill="1" applyBorder="1" applyAlignment="1">
      <alignment horizontal="center" vertical="center"/>
    </xf>
    <xf numFmtId="0" fontId="31" fillId="7" borderId="38" xfId="0" applyFont="1" applyFill="1" applyBorder="1" applyAlignment="1">
      <alignment horizontal="center" vertical="center"/>
    </xf>
    <xf numFmtId="0" fontId="31" fillId="7" borderId="39" xfId="0" applyFont="1" applyFill="1" applyBorder="1" applyAlignment="1">
      <alignment horizontal="center" vertical="center"/>
    </xf>
    <xf numFmtId="0" fontId="31" fillId="7" borderId="37" xfId="0" applyFont="1" applyFill="1" applyBorder="1" applyAlignment="1">
      <alignment horizontal="center" vertical="center"/>
    </xf>
    <xf numFmtId="0" fontId="22" fillId="7" borderId="25" xfId="0" applyFont="1" applyFill="1" applyBorder="1" applyAlignment="1">
      <alignment horizontal="center" vertical="center" wrapText="1"/>
    </xf>
    <xf numFmtId="0" fontId="22" fillId="7" borderId="13" xfId="0" applyFont="1" applyFill="1" applyBorder="1" applyAlignment="1">
      <alignment horizontal="center" vertical="center" wrapText="1"/>
    </xf>
    <xf numFmtId="0" fontId="26" fillId="0" borderId="0" xfId="0" applyFont="1" applyAlignment="1">
      <alignment horizontal="center" vertical="center"/>
    </xf>
    <xf numFmtId="0" fontId="21" fillId="0" borderId="0" xfId="0" applyFont="1" applyAlignment="1">
      <alignment horizontal="center" vertical="center"/>
    </xf>
    <xf numFmtId="9" fontId="22" fillId="4" borderId="23" xfId="0" applyNumberFormat="1" applyFont="1" applyFill="1" applyBorder="1" applyAlignment="1">
      <alignment horizontal="center" vertical="center"/>
    </xf>
    <xf numFmtId="9" fontId="22" fillId="4" borderId="19" xfId="0" applyNumberFormat="1" applyFont="1" applyFill="1" applyBorder="1" applyAlignment="1">
      <alignment horizontal="center" vertical="center"/>
    </xf>
    <xf numFmtId="9" fontId="22" fillId="4" borderId="22" xfId="0" applyNumberFormat="1" applyFont="1" applyFill="1" applyBorder="1" applyAlignment="1">
      <alignment horizontal="center" vertical="center"/>
    </xf>
    <xf numFmtId="2" fontId="22" fillId="4" borderId="17" xfId="0" applyNumberFormat="1" applyFont="1" applyFill="1" applyBorder="1" applyAlignment="1">
      <alignment horizontal="center" vertical="center"/>
    </xf>
    <xf numFmtId="2" fontId="22" fillId="4" borderId="18" xfId="0" applyNumberFormat="1" applyFont="1" applyFill="1" applyBorder="1" applyAlignment="1">
      <alignment horizontal="center" vertical="center"/>
    </xf>
    <xf numFmtId="2" fontId="22" fillId="4" borderId="16" xfId="0" applyNumberFormat="1" applyFont="1" applyFill="1" applyBorder="1" applyAlignment="1">
      <alignment horizontal="center" vertical="center"/>
    </xf>
    <xf numFmtId="0" fontId="31" fillId="7" borderId="17" xfId="0" applyFont="1" applyFill="1" applyBorder="1" applyAlignment="1">
      <alignment horizontal="center" vertical="center"/>
    </xf>
    <xf numFmtId="0" fontId="31" fillId="7" borderId="18" xfId="0" applyFont="1" applyFill="1" applyBorder="1" applyAlignment="1">
      <alignment horizontal="center" vertical="center"/>
    </xf>
    <xf numFmtId="0" fontId="31" fillId="7" borderId="16" xfId="0" applyFont="1" applyFill="1" applyBorder="1" applyAlignment="1">
      <alignment horizontal="center" vertical="center"/>
    </xf>
    <xf numFmtId="0" fontId="22" fillId="4" borderId="17" xfId="0" applyFont="1" applyFill="1" applyBorder="1" applyAlignment="1">
      <alignment horizontal="center"/>
    </xf>
    <xf numFmtId="0" fontId="22" fillId="4" borderId="18" xfId="0" applyFont="1" applyFill="1" applyBorder="1" applyAlignment="1">
      <alignment horizontal="center"/>
    </xf>
    <xf numFmtId="0" fontId="22" fillId="4" borderId="16" xfId="0" applyFont="1" applyFill="1" applyBorder="1" applyAlignment="1">
      <alignment horizontal="center"/>
    </xf>
    <xf numFmtId="0" fontId="22" fillId="7" borderId="26" xfId="0" applyFont="1" applyFill="1" applyBorder="1" applyAlignment="1">
      <alignment horizontal="center" vertical="center" wrapText="1"/>
    </xf>
    <xf numFmtId="0" fontId="22" fillId="7" borderId="2" xfId="0" applyFont="1" applyFill="1" applyBorder="1" applyAlignment="1">
      <alignment horizontal="center" vertical="center" wrapText="1"/>
    </xf>
    <xf numFmtId="0" fontId="21" fillId="10" borderId="26" xfId="0" applyFont="1" applyFill="1" applyBorder="1" applyAlignment="1">
      <alignment horizontal="center"/>
    </xf>
    <xf numFmtId="0" fontId="21" fillId="10" borderId="24" xfId="0" applyFont="1" applyFill="1" applyBorder="1" applyAlignment="1">
      <alignment horizontal="center"/>
    </xf>
    <xf numFmtId="0" fontId="21" fillId="8" borderId="0" xfId="0" applyFont="1" applyFill="1" applyAlignment="1">
      <alignment horizontal="left" vertical="top" wrapText="1"/>
    </xf>
    <xf numFmtId="0" fontId="21" fillId="8" borderId="8" xfId="0" applyFont="1" applyFill="1" applyBorder="1" applyAlignment="1">
      <alignment horizontal="left" vertical="top" wrapText="1"/>
    </xf>
    <xf numFmtId="0" fontId="21" fillId="8" borderId="2" xfId="0" applyFont="1" applyFill="1" applyBorder="1" applyAlignment="1">
      <alignment horizontal="left" vertical="top" wrapText="1"/>
    </xf>
    <xf numFmtId="0" fontId="21" fillId="8" borderId="10" xfId="0" applyFont="1" applyFill="1" applyBorder="1" applyAlignment="1">
      <alignment horizontal="left" vertical="top" wrapText="1"/>
    </xf>
    <xf numFmtId="0" fontId="26" fillId="0" borderId="0" xfId="0" applyFont="1" applyAlignment="1">
      <alignment horizontal="left"/>
    </xf>
    <xf numFmtId="0" fontId="21" fillId="0" borderId="0" xfId="0" applyFont="1" applyAlignment="1">
      <alignment horizontal="left" vertical="top" wrapText="1"/>
    </xf>
    <xf numFmtId="0" fontId="26" fillId="7" borderId="26" xfId="0" applyFont="1" applyFill="1" applyBorder="1" applyAlignment="1">
      <alignment horizontal="center" vertical="center" wrapText="1"/>
    </xf>
    <xf numFmtId="0" fontId="26" fillId="7" borderId="24" xfId="0" applyFont="1" applyFill="1" applyBorder="1" applyAlignment="1">
      <alignment horizontal="center" vertical="center" wrapText="1"/>
    </xf>
    <xf numFmtId="0" fontId="26" fillId="7" borderId="10" xfId="0" applyFont="1" applyFill="1" applyBorder="1" applyAlignment="1">
      <alignment horizontal="center" vertical="center" wrapText="1"/>
    </xf>
    <xf numFmtId="0" fontId="26" fillId="7" borderId="21" xfId="0" applyFont="1" applyFill="1" applyBorder="1" applyAlignment="1">
      <alignment horizontal="center" vertical="center" wrapText="1"/>
    </xf>
    <xf numFmtId="2" fontId="21" fillId="7" borderId="26" xfId="0" applyNumberFormat="1" applyFont="1" applyFill="1" applyBorder="1" applyAlignment="1">
      <alignment horizontal="center" vertical="center"/>
    </xf>
    <xf numFmtId="11" fontId="26" fillId="7" borderId="21" xfId="0" applyNumberFormat="1" applyFont="1" applyFill="1" applyBorder="1" applyAlignment="1">
      <alignment horizontal="center"/>
    </xf>
    <xf numFmtId="11" fontId="26" fillId="7" borderId="26" xfId="0" applyNumberFormat="1" applyFont="1" applyFill="1" applyBorder="1" applyAlignment="1">
      <alignment horizontal="center"/>
    </xf>
    <xf numFmtId="2" fontId="21" fillId="7" borderId="24" xfId="0" applyNumberFormat="1" applyFont="1" applyFill="1" applyBorder="1" applyAlignment="1">
      <alignment horizontal="center" vertical="center"/>
    </xf>
    <xf numFmtId="11" fontId="26" fillId="7" borderId="24" xfId="0" applyNumberFormat="1" applyFont="1" applyFill="1" applyBorder="1" applyAlignment="1">
      <alignment horizontal="center"/>
    </xf>
    <xf numFmtId="11" fontId="39" fillId="7" borderId="1" xfId="0" applyNumberFormat="1" applyFont="1" applyFill="1" applyBorder="1" applyAlignment="1">
      <alignment horizontal="center"/>
    </xf>
    <xf numFmtId="11" fontId="39" fillId="7" borderId="0" xfId="0" applyNumberFormat="1" applyFont="1" applyFill="1" applyAlignment="1">
      <alignment horizontal="center"/>
    </xf>
    <xf numFmtId="11" fontId="39" fillId="7" borderId="8" xfId="0" applyNumberFormat="1" applyFont="1" applyFill="1" applyBorder="1" applyAlignment="1">
      <alignment horizontal="center"/>
    </xf>
    <xf numFmtId="2" fontId="39" fillId="7" borderId="0" xfId="0" applyNumberFormat="1" applyFont="1" applyFill="1" applyAlignment="1">
      <alignment horizontal="center"/>
    </xf>
    <xf numFmtId="2" fontId="39" fillId="7" borderId="3" xfId="0" applyNumberFormat="1" applyFont="1" applyFill="1" applyBorder="1" applyAlignment="1">
      <alignment horizontal="center"/>
    </xf>
    <xf numFmtId="11" fontId="39" fillId="7" borderId="3" xfId="0" applyNumberFormat="1" applyFont="1" applyFill="1" applyBorder="1" applyAlignment="1">
      <alignment horizontal="center"/>
    </xf>
    <xf numFmtId="180" fontId="39" fillId="7" borderId="1" xfId="0" applyNumberFormat="1" applyFont="1" applyFill="1" applyBorder="1" applyAlignment="1">
      <alignment horizontal="center"/>
    </xf>
    <xf numFmtId="180" fontId="39" fillId="7" borderId="0" xfId="0" applyNumberFormat="1" applyFont="1" applyFill="1" applyAlignment="1">
      <alignment horizontal="center"/>
    </xf>
    <xf numFmtId="11" fontId="20" fillId="7" borderId="1" xfId="0" applyNumberFormat="1" applyFont="1" applyFill="1" applyBorder="1" applyAlignment="1">
      <alignment horizontal="center"/>
    </xf>
    <xf numFmtId="11" fontId="20" fillId="7" borderId="0" xfId="0" applyNumberFormat="1" applyFont="1" applyFill="1" applyAlignment="1">
      <alignment horizontal="center"/>
    </xf>
    <xf numFmtId="11" fontId="20" fillId="7" borderId="7" xfId="0" applyNumberFormat="1" applyFont="1" applyFill="1" applyBorder="1" applyAlignment="1">
      <alignment horizontal="center"/>
    </xf>
    <xf numFmtId="11" fontId="20" fillId="7" borderId="3" xfId="0" applyNumberFormat="1" applyFont="1" applyFill="1" applyBorder="1" applyAlignment="1">
      <alignment horizontal="center"/>
    </xf>
    <xf numFmtId="11" fontId="39" fillId="7" borderId="7" xfId="0" applyNumberFormat="1" applyFont="1" applyFill="1" applyBorder="1" applyAlignment="1">
      <alignment horizontal="center"/>
    </xf>
    <xf numFmtId="11" fontId="39" fillId="13" borderId="7" xfId="0" applyNumberFormat="1" applyFont="1" applyFill="1" applyBorder="1" applyAlignment="1">
      <alignment horizontal="center"/>
    </xf>
    <xf numFmtId="11" fontId="39" fillId="13" borderId="8" xfId="0" applyNumberFormat="1" applyFont="1" applyFill="1" applyBorder="1" applyAlignment="1">
      <alignment horizontal="center"/>
    </xf>
    <xf numFmtId="11" fontId="20" fillId="11" borderId="1" xfId="0" applyNumberFormat="1" applyFont="1" applyFill="1" applyBorder="1" applyAlignment="1">
      <alignment horizontal="center"/>
    </xf>
    <xf numFmtId="11" fontId="20" fillId="11" borderId="0" xfId="0" applyNumberFormat="1" applyFont="1" applyFill="1" applyAlignment="1">
      <alignment horizontal="center"/>
    </xf>
    <xf numFmtId="0" fontId="39" fillId="11" borderId="26" xfId="0" applyFont="1" applyFill="1" applyBorder="1" applyAlignment="1">
      <alignment horizontal="center"/>
    </xf>
    <xf numFmtId="11" fontId="39" fillId="11" borderId="1" xfId="0" applyNumberFormat="1" applyFont="1" applyFill="1" applyBorder="1" applyAlignment="1">
      <alignment horizontal="center"/>
    </xf>
    <xf numFmtId="11" fontId="39" fillId="11" borderId="0" xfId="0" applyNumberFormat="1" applyFont="1" applyFill="1" applyAlignment="1">
      <alignment horizontal="center"/>
    </xf>
    <xf numFmtId="11" fontId="39" fillId="11" borderId="3" xfId="0" applyNumberFormat="1" applyFont="1" applyFill="1" applyBorder="1" applyAlignment="1">
      <alignment horizontal="center"/>
    </xf>
    <xf numFmtId="180" fontId="39" fillId="11" borderId="1" xfId="0" applyNumberFormat="1" applyFont="1" applyFill="1" applyBorder="1" applyAlignment="1">
      <alignment horizontal="center"/>
    </xf>
    <xf numFmtId="180" fontId="39" fillId="11" borderId="0" xfId="0" applyNumberFormat="1" applyFont="1" applyFill="1" applyAlignment="1">
      <alignment horizontal="center"/>
    </xf>
    <xf numFmtId="180" fontId="39" fillId="11" borderId="8" xfId="0" applyNumberFormat="1" applyFont="1" applyFill="1" applyBorder="1" applyAlignment="1">
      <alignment horizontal="center"/>
    </xf>
    <xf numFmtId="11" fontId="39" fillId="11" borderId="7" xfId="0" applyNumberFormat="1" applyFont="1" applyFill="1" applyBorder="1" applyAlignment="1">
      <alignment horizontal="center"/>
    </xf>
    <xf numFmtId="11" fontId="39" fillId="11" borderId="8" xfId="0" applyNumberFormat="1" applyFont="1" applyFill="1" applyBorder="1" applyAlignment="1">
      <alignment horizontal="center"/>
    </xf>
    <xf numFmtId="2" fontId="39" fillId="11" borderId="0" xfId="0" applyNumberFormat="1" applyFont="1" applyFill="1" applyAlignment="1">
      <alignment horizontal="center"/>
    </xf>
    <xf numFmtId="0" fontId="39" fillId="12" borderId="1" xfId="0" applyFont="1" applyFill="1" applyBorder="1" applyAlignment="1">
      <alignment horizontal="center"/>
    </xf>
    <xf numFmtId="0" fontId="39" fillId="12" borderId="0" xfId="0" applyFont="1" applyFill="1" applyAlignment="1">
      <alignment horizontal="center"/>
    </xf>
    <xf numFmtId="0" fontId="39" fillId="6" borderId="7" xfId="0" applyFont="1" applyFill="1" applyBorder="1" applyAlignment="1">
      <alignment horizontal="center"/>
    </xf>
    <xf numFmtId="0" fontId="39" fillId="6" borderId="3" xfId="0" applyFont="1" applyFill="1" applyBorder="1" applyAlignment="1">
      <alignment horizontal="center"/>
    </xf>
  </cellXfs>
  <cellStyles count="8">
    <cellStyle name="Comma" xfId="7" builtinId="3"/>
    <cellStyle name="Normal" xfId="0" builtinId="0"/>
    <cellStyle name="Normal 2" xfId="5" xr:uid="{0B122C88-5A21-4A42-B39F-225EF3976714}"/>
    <cellStyle name="Normal 3" xfId="4" xr:uid="{FA3D3B5D-0014-42AA-830C-3C5D7323F5F3}"/>
    <cellStyle name="Normal 4" xfId="3" xr:uid="{57DD50C9-D79E-4DE5-B2E0-1EE3C61BC39A}"/>
    <cellStyle name="Normal 5" xfId="2" xr:uid="{00000000-0005-0000-0000-000002000000}"/>
    <cellStyle name="Normal 6" xfId="6" xr:uid="{F4930C3D-1C6A-4FDA-A2C6-F7E0E433ABC7}"/>
    <cellStyle name="Percent" xfId="1" builtinId="5"/>
  </cellStyles>
  <dxfs count="2">
    <dxf>
      <font>
        <color theme="0"/>
      </font>
    </dxf>
    <dxf>
      <font>
        <color theme="0"/>
      </font>
    </dxf>
  </dxfs>
  <tableStyles count="0" defaultTableStyle="TableStyleMedium2" defaultPivotStyle="PivotStyleLight16"/>
  <colors>
    <mruColors>
      <color rgb="FFFF9999"/>
      <color rgb="FFFF7C80"/>
      <color rgb="FFFFFF99"/>
      <color rgb="FFA38E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externalLink" Target="externalLinks/externalLink4.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119276</xdr:colOff>
      <xdr:row>10</xdr:row>
      <xdr:rowOff>121709</xdr:rowOff>
    </xdr:from>
    <xdr:to>
      <xdr:col>5</xdr:col>
      <xdr:colOff>1273165</xdr:colOff>
      <xdr:row>15</xdr:row>
      <xdr:rowOff>84773</xdr:rowOff>
    </xdr:to>
    <xdr:pic>
      <xdr:nvPicPr>
        <xdr:cNvPr id="3" name="Picture 2">
          <a:extLst>
            <a:ext uri="{FF2B5EF4-FFF2-40B4-BE49-F238E27FC236}">
              <a16:creationId xmlns:a16="http://schemas.microsoft.com/office/drawing/2014/main" id="{FA6268FA-A6F8-8A5B-B1B3-70DC6E4881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7505" y="1841501"/>
          <a:ext cx="3905556" cy="822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335488</xdr:colOff>
      <xdr:row>22</xdr:row>
      <xdr:rowOff>57679</xdr:rowOff>
    </xdr:from>
    <xdr:ext cx="4612219" cy="888705"/>
    <xdr:sp macro="" textlink="">
      <xdr:nvSpPr>
        <xdr:cNvPr id="2" name="TextBox 1">
          <a:extLst>
            <a:ext uri="{FF2B5EF4-FFF2-40B4-BE49-F238E27FC236}">
              <a16:creationId xmlns:a16="http://schemas.microsoft.com/office/drawing/2014/main" id="{0514B785-F23E-ED80-D89C-2B16600348C9}"/>
            </a:ext>
          </a:extLst>
        </xdr:cNvPr>
        <xdr:cNvSpPr txBox="1"/>
      </xdr:nvSpPr>
      <xdr:spPr>
        <a:xfrm>
          <a:off x="7796738" y="4449762"/>
          <a:ext cx="4612219" cy="8887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b="1">
              <a:latin typeface="Arial" panose="020B0604020202020204" pitchFamily="34" charset="0"/>
              <a:cs typeface="Arial" panose="020B0604020202020204" pitchFamily="34" charset="0"/>
            </a:rPr>
            <a:t>*Note: Due to the size and nature of the data,</a:t>
          </a:r>
          <a:r>
            <a:rPr lang="en-US" sz="1800" b="1" baseline="0">
              <a:latin typeface="Arial" panose="020B0604020202020204" pitchFamily="34" charset="0"/>
              <a:cs typeface="Arial" panose="020B0604020202020204" pitchFamily="34" charset="0"/>
            </a:rPr>
            <a:t> some of the borders and titles may not be entirely visible. </a:t>
          </a:r>
          <a:endParaRPr lang="en-US" sz="1800" b="1">
            <a:latin typeface="Arial" panose="020B0604020202020204" pitchFamily="34" charset="0"/>
            <a:cs typeface="Arial" panose="020B0604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26</xdr:col>
      <xdr:colOff>140804</xdr:colOff>
      <xdr:row>9</xdr:row>
      <xdr:rowOff>127157</xdr:rowOff>
    </xdr:from>
    <xdr:to>
      <xdr:col>39</xdr:col>
      <xdr:colOff>148696</xdr:colOff>
      <xdr:row>38</xdr:row>
      <xdr:rowOff>79849</xdr:rowOff>
    </xdr:to>
    <xdr:pic>
      <xdr:nvPicPr>
        <xdr:cNvPr id="4" name="Picture 3">
          <a:extLst>
            <a:ext uri="{FF2B5EF4-FFF2-40B4-BE49-F238E27FC236}">
              <a16:creationId xmlns:a16="http://schemas.microsoft.com/office/drawing/2014/main" id="{AE66940E-F0CA-4BBC-BBA4-9D107C3CCC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257228" y="2682551"/>
          <a:ext cx="7989650" cy="5425237"/>
        </a:xfrm>
        <a:prstGeom prst="rect">
          <a:avLst/>
        </a:prstGeom>
      </xdr:spPr>
    </xdr:pic>
    <xdr:clientData/>
  </xdr:twoCellAnchor>
  <xdr:twoCellAnchor editAs="oneCell">
    <xdr:from>
      <xdr:col>25</xdr:col>
      <xdr:colOff>583302</xdr:colOff>
      <xdr:row>41</xdr:row>
      <xdr:rowOff>48672</xdr:rowOff>
    </xdr:from>
    <xdr:to>
      <xdr:col>38</xdr:col>
      <xdr:colOff>567107</xdr:colOff>
      <xdr:row>62</xdr:row>
      <xdr:rowOff>1756851</xdr:rowOff>
    </xdr:to>
    <xdr:pic>
      <xdr:nvPicPr>
        <xdr:cNvPr id="6" name="Picture 5">
          <a:extLst>
            <a:ext uri="{FF2B5EF4-FFF2-40B4-BE49-F238E27FC236}">
              <a16:creationId xmlns:a16="http://schemas.microsoft.com/office/drawing/2014/main" id="{AC65019C-CBD5-4B34-9E71-CC3D5CD27BE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014696" y="8630793"/>
          <a:ext cx="8040627" cy="5780869"/>
        </a:xfrm>
        <a:prstGeom prst="rect">
          <a:avLst/>
        </a:prstGeom>
      </xdr:spPr>
    </xdr:pic>
    <xdr:clientData/>
  </xdr:twoCellAnchor>
  <xdr:twoCellAnchor editAs="oneCell">
    <xdr:from>
      <xdr:col>25</xdr:col>
      <xdr:colOff>552591</xdr:colOff>
      <xdr:row>77</xdr:row>
      <xdr:rowOff>668277</xdr:rowOff>
    </xdr:from>
    <xdr:to>
      <xdr:col>38</xdr:col>
      <xdr:colOff>340000</xdr:colOff>
      <xdr:row>101</xdr:row>
      <xdr:rowOff>119044</xdr:rowOff>
    </xdr:to>
    <xdr:pic>
      <xdr:nvPicPr>
        <xdr:cNvPr id="8" name="Picture 7">
          <a:extLst>
            <a:ext uri="{FF2B5EF4-FFF2-40B4-BE49-F238E27FC236}">
              <a16:creationId xmlns:a16="http://schemas.microsoft.com/office/drawing/2014/main" id="{BFA4776B-0C71-40C3-BB57-AE6088C0657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6983985" y="16331610"/>
          <a:ext cx="7827086" cy="50678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582901</xdr:colOff>
      <xdr:row>6</xdr:row>
      <xdr:rowOff>111892</xdr:rowOff>
    </xdr:from>
    <xdr:to>
      <xdr:col>25</xdr:col>
      <xdr:colOff>190093</xdr:colOff>
      <xdr:row>35</xdr:row>
      <xdr:rowOff>24453</xdr:rowOff>
    </xdr:to>
    <xdr:pic>
      <xdr:nvPicPr>
        <xdr:cNvPr id="4" name="Picture 4">
          <a:extLst>
            <a:ext uri="{FF2B5EF4-FFF2-40B4-BE49-F238E27FC236}">
              <a16:creationId xmlns:a16="http://schemas.microsoft.com/office/drawing/2014/main" id="{B906FEA3-471A-4853-9984-E3E415FC7F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073075" y="1370849"/>
          <a:ext cx="9736822" cy="60665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ir/Projects/Intel%20OR/0430810%20Intel-RA%20Q4%20Cont'd-Eng.Supp/Data/D1X%20RCTOs/FID/Intel%20OR%20RCTO%20D1X-VOC138-7-120%20Rev-0.xlsm"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intel.sharepoint.com/sites/cs_or_td_air_smp/Shared%20Documents/Intel/04%20-%20PTE%20&amp;%20Emission%20Inventory/Confidential-Subject%20to%20Attorney%20Client%20Privilege%20and%20Attorney%20Work%20Product%20&amp;%20CBI/Additional%20Files%20NEEDS%20SORTING/GHG%20calc%20tool%20CSR%20Baseline_Scalar1_6.22.23.xlsm" TargetMode="External"/><Relationship Id="rId2" Type="http://schemas.microsoft.com/office/2019/04/relationships/externalLinkLongPath" Target="https://intel.sharepoint.com/sites/cs_or_td_air_smp/Shared%20Documents/Intel/04%20-%20PTE%20&amp;%20Emission%20Inventory/Confidential-Subject%20to%20Attorney%20Client%20Privilege%20and%20Attorney%20Work%20Product%20&amp;%20CBI/Additional%20Files%20NEEDS%20SORTING/GHG%20calc%20tool%20CSR%20Baseline_Scalar1_6.22.23.xlsm?90ECFCA5" TargetMode="External"/><Relationship Id="rId1" Type="http://schemas.openxmlformats.org/officeDocument/2006/relationships/externalLinkPath" Target="file:///\\90ECFCA5\GHG%20calc%20tool%20CSR%20Baseline_Scalar1_6.22.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ntel.sharepoint.com/sites/cs_or_td_air_smp/Shared%20Documents/Contractors/Confidential-Subject%20to%20Attorney%20Client%20Privilege%20and%20Attorney%20Work%20Product%20&amp;%20CBI/constant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intel.sharepoint.com/sites/cs_or_td_air_smp/Shared%20Documents/Contractors/Confidential-Subject%20to%20Attorney%20Client%20Privilege%20and%20Attorney%20Work%20Product%20&amp;%20CBI/Redaction%20PTE/constan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C"/>
      <sheetName val="Start"/>
      <sheetName val="Linear"/>
      <sheetName val="Bias"/>
      <sheetName val="Summary"/>
      <sheetName val="Run 1"/>
      <sheetName val="Run 2"/>
      <sheetName val="Run 3"/>
      <sheetName val="Run 4"/>
      <sheetName val="Run 5"/>
      <sheetName val="TCEMsData"/>
      <sheetName val="RCTO Operating Parameters"/>
      <sheetName val="TO Flow Rate"/>
      <sheetName val="TO RM1"/>
      <sheetName val="TO RM2 R1"/>
      <sheetName val="TO RM2 R2"/>
      <sheetName val="TO RM2 R3"/>
      <sheetName val="TO RM2 R4"/>
      <sheetName val="RO Flow Rate"/>
      <sheetName val="RO RM1"/>
      <sheetName val="RO RM2 R1"/>
      <sheetName val="RO RM2 R2"/>
      <sheetName val="RO RM2 R3"/>
      <sheetName val="RO RM2 R4"/>
      <sheetName val="FTIR-TO"/>
      <sheetName val="FTIR-RO"/>
      <sheetName val="FTIR-Inlet"/>
      <sheetName val="Sample Calcs"/>
      <sheetName val="FTIR Summary"/>
      <sheetName val="Detection Limit  Summary"/>
      <sheetName val="FLOW Rpt Table"/>
      <sheetName val="CTS Summary"/>
      <sheetName val="CTS TO"/>
      <sheetName val="CTS RO"/>
      <sheetName val="Inlet Flow Rate-Not Used"/>
      <sheetName val="Inlet RM1-Not Used"/>
      <sheetName val="Inlet RM2 R1-Not Used"/>
      <sheetName val="Inlet RM2 R2-Not Used"/>
      <sheetName val="Inlet RM2 R3-Not Used"/>
      <sheetName val="Chart2"/>
      <sheetName val="Chart3"/>
      <sheetName val="CTS TO R2-Not Used"/>
      <sheetName val="CTS RO R2-Not Used"/>
      <sheetName val="CTS TO R3-Not Used"/>
      <sheetName val="CTS RO R3-Not Used"/>
      <sheetName val="Reportable List"/>
      <sheetName val="Fraction of Diameter"/>
      <sheetName val="FID Assignments"/>
      <sheetName val="Run 6"/>
      <sheetName val="Run 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sheetData sheetId="42"/>
      <sheetData sheetId="43"/>
      <sheetData sheetId="44"/>
      <sheetData sheetId="45"/>
      <sheetData sheetId="46">
        <row r="10">
          <cell r="A10">
            <v>1</v>
          </cell>
          <cell r="B10">
            <v>0.14599999999999999</v>
          </cell>
          <cell r="C10">
            <v>6.7000000000000004E-2</v>
          </cell>
          <cell r="D10">
            <v>4.4000000000000004E-2</v>
          </cell>
          <cell r="E10">
            <v>3.2000000000000001E-2</v>
          </cell>
          <cell r="F10">
            <v>2.6000000000000002E-2</v>
          </cell>
          <cell r="G10">
            <v>2.1000000000000001E-2</v>
          </cell>
          <cell r="H10">
            <v>1.7999999999999999E-2</v>
          </cell>
        </row>
        <row r="11">
          <cell r="A11">
            <v>2</v>
          </cell>
          <cell r="B11">
            <v>0.85400000000000009</v>
          </cell>
          <cell r="C11">
            <v>0.25</v>
          </cell>
          <cell r="D11">
            <v>0.14599999999999999</v>
          </cell>
          <cell r="E11">
            <v>0.105</v>
          </cell>
          <cell r="F11">
            <v>8.199999999999999E-2</v>
          </cell>
          <cell r="G11">
            <v>6.7000000000000004E-2</v>
          </cell>
          <cell r="H11">
            <v>5.7000000000000002E-2</v>
          </cell>
        </row>
        <row r="12">
          <cell r="A12">
            <v>3</v>
          </cell>
          <cell r="C12">
            <v>0.75</v>
          </cell>
          <cell r="D12">
            <v>0.29600000000000004</v>
          </cell>
          <cell r="E12">
            <v>0.19399999999999998</v>
          </cell>
          <cell r="F12">
            <v>0.14599999999999999</v>
          </cell>
          <cell r="G12">
            <v>0.11800000000000001</v>
          </cell>
          <cell r="H12">
            <v>9.9000000000000005E-2</v>
          </cell>
        </row>
        <row r="13">
          <cell r="A13">
            <v>4</v>
          </cell>
          <cell r="C13">
            <v>0.93299999999999994</v>
          </cell>
          <cell r="D13">
            <v>0.70400000000000007</v>
          </cell>
          <cell r="E13">
            <v>0.32299999999999995</v>
          </cell>
          <cell r="F13">
            <v>0.22600000000000001</v>
          </cell>
          <cell r="G13">
            <v>0.17699999999999999</v>
          </cell>
          <cell r="H13">
            <v>0.14599999999999999</v>
          </cell>
        </row>
        <row r="14">
          <cell r="A14">
            <v>5</v>
          </cell>
          <cell r="D14">
            <v>0.85400000000000009</v>
          </cell>
          <cell r="E14">
            <v>0.67700000000000005</v>
          </cell>
          <cell r="F14">
            <v>0.34200000000000003</v>
          </cell>
          <cell r="G14">
            <v>0.25</v>
          </cell>
          <cell r="H14">
            <v>0.20100000000000001</v>
          </cell>
        </row>
        <row r="15">
          <cell r="A15">
            <v>6</v>
          </cell>
          <cell r="D15">
            <v>0.95599999999999996</v>
          </cell>
          <cell r="E15">
            <v>0.80599999999999994</v>
          </cell>
          <cell r="F15">
            <v>0.65799999999999992</v>
          </cell>
          <cell r="G15">
            <v>0.35600000000000004</v>
          </cell>
          <cell r="H15">
            <v>0.26900000000000002</v>
          </cell>
        </row>
        <row r="16">
          <cell r="A16">
            <v>7</v>
          </cell>
          <cell r="E16">
            <v>0.89500000000000002</v>
          </cell>
          <cell r="F16">
            <v>0.77400000000000002</v>
          </cell>
          <cell r="G16">
            <v>0.64400000000000002</v>
          </cell>
          <cell r="H16">
            <v>0.36599999999999999</v>
          </cell>
        </row>
        <row r="17">
          <cell r="A17">
            <v>8</v>
          </cell>
          <cell r="E17">
            <v>0.96799999999999997</v>
          </cell>
          <cell r="F17">
            <v>0.85400000000000009</v>
          </cell>
          <cell r="G17">
            <v>0.75</v>
          </cell>
          <cell r="H17">
            <v>0.63400000000000001</v>
          </cell>
        </row>
        <row r="18">
          <cell r="A18">
            <v>9</v>
          </cell>
          <cell r="F18">
            <v>0.91799999999999993</v>
          </cell>
          <cell r="G18">
            <v>0.82299999999999995</v>
          </cell>
          <cell r="H18">
            <v>0.73099999999999998</v>
          </cell>
        </row>
        <row r="19">
          <cell r="A19">
            <v>10</v>
          </cell>
          <cell r="F19">
            <v>0.97400000000000009</v>
          </cell>
          <cell r="G19">
            <v>0.88200000000000001</v>
          </cell>
          <cell r="H19">
            <v>0.79900000000000004</v>
          </cell>
        </row>
        <row r="20">
          <cell r="A20">
            <v>11</v>
          </cell>
          <cell r="G20">
            <v>0.93299999999999994</v>
          </cell>
          <cell r="H20">
            <v>0.85399999999999998</v>
          </cell>
        </row>
        <row r="21">
          <cell r="A21">
            <v>12</v>
          </cell>
          <cell r="G21">
            <v>0.97900000000000009</v>
          </cell>
          <cell r="H21">
            <v>0.90100000000000002</v>
          </cell>
        </row>
        <row r="22">
          <cell r="A22">
            <v>13</v>
          </cell>
          <cell r="G22">
            <v>0.97900000000000009</v>
          </cell>
          <cell r="H22">
            <v>0.94299999999999995</v>
          </cell>
        </row>
        <row r="23">
          <cell r="A23">
            <v>14</v>
          </cell>
          <cell r="G23">
            <v>0.97900000000000009</v>
          </cell>
          <cell r="H23">
            <v>0.98199999999999998</v>
          </cell>
        </row>
      </sheetData>
      <sheetData sheetId="47"/>
      <sheetData sheetId="48"/>
      <sheetData sheetId="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mprovement List"/>
      <sheetName val="Rev"/>
      <sheetName val="Variables"/>
      <sheetName val="Process Flow Calc"/>
      <sheetName val="Input Checklist"/>
      <sheetName val="Intro"/>
      <sheetName val="Wafer Starts"/>
      <sheetName val="Inventories"/>
      <sheetName val="Fuel Usage"/>
      <sheetName val="HTF Input"/>
      <sheetName val="POU DRE Input"/>
      <sheetName val="HTF Summary"/>
      <sheetName val="Future Projection WS"/>
      <sheetName val="eGGRT GHG Emissions"/>
      <sheetName val="eGGRT Abatement Units"/>
      <sheetName val="Sustainability Outputs"/>
      <sheetName val="Consumption"/>
      <sheetName val="Cij"/>
      <sheetName val="Use by process"/>
      <sheetName val="Use by process POU"/>
      <sheetName val="Eij"/>
      <sheetName val="BEijk"/>
      <sheetName val="R&amp;D Emissions by process"/>
      <sheetName val="POU calc"/>
      <sheetName val="Max"/>
      <sheetName val="DRE Check"/>
      <sheetName val="Modeled Use"/>
      <sheetName val="POU Modeled Use"/>
      <sheetName val="Tested EF"/>
      <sheetName val="Locations"/>
      <sheetName val="Cylinder Info"/>
      <sheetName val="HTF Info"/>
      <sheetName val="Threshold Tables"/>
      <sheetName val="EFs"/>
      <sheetName val="Default EF"/>
      <sheetName val="Default DRE"/>
      <sheetName val="Default Downtime"/>
      <sheetName val="GWP"/>
      <sheetName val="Table C-1"/>
      <sheetName val="Table C-2"/>
      <sheetName val="Time"/>
      <sheetName val="Constants"/>
      <sheetName val="Total model lb"/>
      <sheetName val="PE_WC model"/>
      <sheetName val="PE_WC frac"/>
      <sheetName val="PE_WC lb"/>
      <sheetName val="RPC model"/>
      <sheetName val="RPC frac"/>
      <sheetName val="RPC lb"/>
      <sheetName val="ISPC model"/>
      <sheetName val="ISPC frac"/>
      <sheetName val="ISPC lb"/>
      <sheetName val="ISThC model"/>
      <sheetName val="ISThC frac"/>
      <sheetName val="ISThC lb"/>
      <sheetName val="Total model lb Projected"/>
      <sheetName val="Ke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ants"/>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ants"/>
    </sheetNames>
    <sheetDataSet>
      <sheetData sheetId="0"/>
    </sheetDataSet>
  </externalBook>
</externalLink>
</file>

<file path=xl/persons/person.xml><?xml version="1.0" encoding="utf-8"?>
<personList xmlns="http://schemas.microsoft.com/office/spreadsheetml/2018/threadedcomments" xmlns:x="http://schemas.openxmlformats.org/spreadsheetml/2006/main">
  <person displayName="Lund, Wes" id="{029C432B-D132-4912-9F5E-4EE13A8802BB}" userId="S::wes.lund@intel.com::16ad47cc-7082-463f-b7d9-3752338e1fa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2" dT="2022-09-01T19:59:47.58" personId="{029C432B-D132-4912-9F5E-4EE13A8802BB}" id="{D8B1208A-C857-46C7-ABD1-102132B0ED0D}">
    <text>Value minus EXAM protion</text>
  </threadedComment>
  <threadedComment ref="E12" dT="2022-09-01T19:59:42.47" personId="{029C432B-D132-4912-9F5E-4EE13A8802BB}" id="{DDAC50A9-6186-4361-B92F-03A56F7C0D09}">
    <text>Value minus EXAM protion</text>
  </threadedComment>
  <threadedComment ref="F12" dT="2022-09-01T19:59:47.58" personId="{029C432B-D132-4912-9F5E-4EE13A8802BB}" id="{066EB1B2-A20C-431B-B9E5-76BF9F0D85F3}">
    <text>Value minus EXAM protion</text>
  </threadedComment>
  <threadedComment ref="D18" dT="2022-10-11T21:49:44.50" personId="{029C432B-D132-4912-9F5E-4EE13A8802BB}" id="{E505CDDE-0062-4B14-A5EF-C81FB8A88E75}">
    <text>Value minus EXAM</text>
  </threadedComment>
  <threadedComment ref="E18" dT="2022-10-11T21:49:34.45" personId="{029C432B-D132-4912-9F5E-4EE13A8802BB}" id="{1FD571B4-E6C5-4B98-8C0A-8162E03D6C75}">
    <text>Value minus EXAM</text>
  </threadedComment>
  <threadedComment ref="F18" dT="2022-10-11T21:49:44.50" personId="{029C432B-D132-4912-9F5E-4EE13A8802BB}" id="{C76A6D3C-A4F5-42AB-8564-58BB8F207251}">
    <text>Value minus EXAM</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12.bin"/><Relationship Id="rId1" Type="http://schemas.openxmlformats.org/officeDocument/2006/relationships/printerSettings" Target="../printerSettings/printerSettings14.bin"/><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13.bin"/><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17.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5.bin"/><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26.bin"/><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5.bin"/><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6A242-D39D-44FD-97AA-FBAF77556782}">
  <sheetPr>
    <tabColor theme="8" tint="0.39997558519241921"/>
    <pageSetUpPr fitToPage="1"/>
  </sheetPr>
  <dimension ref="B17:AC59"/>
  <sheetViews>
    <sheetView tabSelected="1" topLeftCell="A10" zoomScale="72" zoomScaleNormal="72" workbookViewId="0">
      <selection activeCell="J32" sqref="J32"/>
    </sheetView>
  </sheetViews>
  <sheetFormatPr defaultRowHeight="13.5"/>
  <cols>
    <col min="1" max="4" width="9.06640625" style="91"/>
    <col min="5" max="5" width="11.265625" style="91" customWidth="1"/>
    <col min="6" max="6" width="56.73046875" style="91" customWidth="1"/>
    <col min="7" max="16384" width="9.06640625" style="91"/>
  </cols>
  <sheetData>
    <row r="17" spans="2:29" ht="45" customHeight="1">
      <c r="B17" s="1267" t="s">
        <v>2356</v>
      </c>
      <c r="I17" s="1267"/>
    </row>
    <row r="20" spans="2:29" ht="22.5">
      <c r="B20" s="1317" t="s">
        <v>2355</v>
      </c>
      <c r="C20" s="1318"/>
      <c r="D20" s="1318"/>
      <c r="E20" s="1318"/>
      <c r="F20" s="1318"/>
      <c r="G20" s="1318"/>
      <c r="H20" s="1318"/>
      <c r="I20" s="1318"/>
      <c r="J20" s="1318"/>
      <c r="K20" s="1318"/>
      <c r="L20" s="1318"/>
      <c r="M20" s="1318"/>
      <c r="N20" s="1318"/>
      <c r="O20" s="1318"/>
    </row>
    <row r="22" spans="2:29" ht="20.65">
      <c r="B22" s="1268" t="s">
        <v>2344</v>
      </c>
      <c r="M22" s="1268"/>
    </row>
    <row r="23" spans="2:29" ht="20.65">
      <c r="B23" s="1268" t="s">
        <v>2338</v>
      </c>
      <c r="C23" s="218"/>
      <c r="D23" s="218"/>
      <c r="E23" s="218"/>
      <c r="F23" s="1268" t="s">
        <v>2294</v>
      </c>
      <c r="M23" s="1269"/>
      <c r="Q23" s="1269"/>
      <c r="Y23" s="1268"/>
      <c r="AC23" s="1268"/>
    </row>
    <row r="24" spans="2:29" ht="15" customHeight="1">
      <c r="B24" s="91" t="s">
        <v>2295</v>
      </c>
      <c r="F24" s="91" t="s">
        <v>2315</v>
      </c>
    </row>
    <row r="25" spans="2:29" ht="15" customHeight="1">
      <c r="B25" s="91" t="s">
        <v>2296</v>
      </c>
      <c r="F25" s="91" t="s">
        <v>2316</v>
      </c>
    </row>
    <row r="26" spans="2:29" ht="15" customHeight="1">
      <c r="B26" s="91" t="s">
        <v>2297</v>
      </c>
      <c r="F26" s="91" t="s">
        <v>2317</v>
      </c>
    </row>
    <row r="27" spans="2:29" ht="15" customHeight="1">
      <c r="B27" s="91" t="s">
        <v>20</v>
      </c>
      <c r="F27" s="91" t="s">
        <v>2328</v>
      </c>
    </row>
    <row r="28" spans="2:29" ht="15" customHeight="1">
      <c r="B28" s="91" t="s">
        <v>2304</v>
      </c>
      <c r="F28" s="91" t="s">
        <v>2332</v>
      </c>
    </row>
    <row r="29" spans="2:29" ht="15" customHeight="1">
      <c r="B29" s="91" t="s">
        <v>19</v>
      </c>
      <c r="F29" s="91" t="s">
        <v>2324</v>
      </c>
    </row>
    <row r="30" spans="2:29" ht="15" customHeight="1">
      <c r="B30" s="91" t="s">
        <v>2302</v>
      </c>
      <c r="F30" s="91" t="s">
        <v>2325</v>
      </c>
    </row>
    <row r="31" spans="2:29" ht="15" customHeight="1">
      <c r="B31" s="91" t="s">
        <v>16</v>
      </c>
      <c r="F31" s="91" t="s">
        <v>2318</v>
      </c>
    </row>
    <row r="32" spans="2:29" ht="15" customHeight="1">
      <c r="B32" s="91" t="s">
        <v>2298</v>
      </c>
      <c r="F32" s="91" t="s">
        <v>2319</v>
      </c>
    </row>
    <row r="33" spans="2:17" ht="15" customHeight="1">
      <c r="B33" s="91" t="s">
        <v>2350</v>
      </c>
      <c r="F33" s="91" t="s">
        <v>2351</v>
      </c>
    </row>
    <row r="34" spans="2:17" ht="15" customHeight="1">
      <c r="B34" s="91" t="s">
        <v>23</v>
      </c>
      <c r="F34" s="91" t="s">
        <v>2320</v>
      </c>
    </row>
    <row r="35" spans="2:17" ht="15" customHeight="1">
      <c r="B35" s="91" t="s">
        <v>2299</v>
      </c>
      <c r="F35" s="91" t="s">
        <v>2321</v>
      </c>
    </row>
    <row r="36" spans="2:17" ht="15" customHeight="1">
      <c r="B36" s="91" t="s">
        <v>21</v>
      </c>
      <c r="F36" s="91" t="s">
        <v>2326</v>
      </c>
    </row>
    <row r="37" spans="2:17" ht="15" customHeight="1">
      <c r="B37" s="91" t="s">
        <v>2303</v>
      </c>
      <c r="F37" s="91" t="s">
        <v>2327</v>
      </c>
    </row>
    <row r="38" spans="2:17" ht="15" customHeight="1">
      <c r="B38" s="91" t="s">
        <v>22</v>
      </c>
      <c r="F38" s="91" t="s">
        <v>2329</v>
      </c>
      <c r="M38" s="1268"/>
    </row>
    <row r="39" spans="2:17" ht="15" customHeight="1">
      <c r="B39" s="91" t="s">
        <v>2300</v>
      </c>
      <c r="F39" s="91" t="s">
        <v>2322</v>
      </c>
    </row>
    <row r="40" spans="2:17" ht="15" customHeight="1">
      <c r="B40" s="91" t="s">
        <v>2301</v>
      </c>
      <c r="F40" s="91" t="s">
        <v>2323</v>
      </c>
    </row>
    <row r="41" spans="2:17" ht="15" customHeight="1">
      <c r="B41" s="91" t="s">
        <v>2352</v>
      </c>
      <c r="F41" s="91" t="s">
        <v>2353</v>
      </c>
    </row>
    <row r="42" spans="2:17" ht="15" customHeight="1">
      <c r="B42" s="91" t="s">
        <v>24</v>
      </c>
      <c r="F42" s="91" t="s">
        <v>2330</v>
      </c>
      <c r="M42" s="1269"/>
      <c r="Q42" s="1269"/>
    </row>
    <row r="43" spans="2:17" ht="15" customHeight="1">
      <c r="B43" s="91" t="s">
        <v>2305</v>
      </c>
      <c r="F43" s="91" t="s">
        <v>2331</v>
      </c>
    </row>
    <row r="44" spans="2:17" ht="15" customHeight="1">
      <c r="B44" s="91" t="s">
        <v>25</v>
      </c>
      <c r="F44" s="91" t="s">
        <v>2333</v>
      </c>
    </row>
    <row r="45" spans="2:17" ht="15" customHeight="1">
      <c r="B45" s="91" t="s">
        <v>26</v>
      </c>
      <c r="F45" s="91" t="s">
        <v>2334</v>
      </c>
    </row>
    <row r="46" spans="2:17" ht="15" customHeight="1">
      <c r="B46" s="91" t="s">
        <v>2306</v>
      </c>
      <c r="F46" s="91" t="s">
        <v>2335</v>
      </c>
    </row>
    <row r="47" spans="2:17" ht="15" customHeight="1">
      <c r="B47" s="91" t="s">
        <v>2307</v>
      </c>
      <c r="F47" s="91" t="s">
        <v>2336</v>
      </c>
    </row>
    <row r="48" spans="2:17" ht="15" customHeight="1">
      <c r="B48" s="91" t="s">
        <v>2308</v>
      </c>
      <c r="F48" s="91" t="s">
        <v>2337</v>
      </c>
    </row>
    <row r="49" spans="2:6" ht="15" customHeight="1">
      <c r="B49" s="91" t="s">
        <v>2309</v>
      </c>
      <c r="F49" s="91" t="s">
        <v>2342</v>
      </c>
    </row>
    <row r="50" spans="2:6" ht="15" customHeight="1">
      <c r="B50" s="91" t="s">
        <v>2310</v>
      </c>
      <c r="F50" s="91" t="s">
        <v>2343</v>
      </c>
    </row>
    <row r="51" spans="2:6" ht="15" customHeight="1">
      <c r="B51" s="91" t="s">
        <v>2314</v>
      </c>
      <c r="F51" s="91" t="s">
        <v>2311</v>
      </c>
    </row>
    <row r="52" spans="2:6" ht="15" customHeight="1"/>
    <row r="53" spans="2:6" ht="10.5" customHeight="1"/>
    <row r="54" spans="2:6" ht="20.25" customHeight="1">
      <c r="B54" s="1268" t="s">
        <v>2345</v>
      </c>
    </row>
    <row r="55" spans="2:6" ht="21" customHeight="1">
      <c r="B55" s="1268" t="s">
        <v>2338</v>
      </c>
      <c r="C55" s="218"/>
      <c r="D55" s="218"/>
      <c r="E55" s="218"/>
      <c r="F55" s="1268" t="s">
        <v>2294</v>
      </c>
    </row>
    <row r="56" spans="2:6" ht="8.25" customHeight="1"/>
    <row r="57" spans="2:6" ht="15" customHeight="1">
      <c r="B57" s="91" t="s">
        <v>2312</v>
      </c>
      <c r="F57" s="91" t="s">
        <v>2339</v>
      </c>
    </row>
    <row r="58" spans="2:6" ht="15" customHeight="1">
      <c r="B58" s="91" t="s">
        <v>2313</v>
      </c>
      <c r="F58" s="91" t="s">
        <v>2340</v>
      </c>
    </row>
    <row r="59" spans="2:6" ht="15" customHeight="1">
      <c r="B59" s="91" t="s">
        <v>2354</v>
      </c>
      <c r="F59" s="91" t="s">
        <v>2341</v>
      </c>
    </row>
  </sheetData>
  <pageMargins left="0.7" right="0.7" top="0.75" bottom="0.75" header="0.3" footer="0.3"/>
  <pageSetup paperSize="17" scale="7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4FBCF-56BA-48EA-ADA7-C4C3F2AB0486}">
  <sheetPr codeName="Sheet13">
    <tabColor theme="8" tint="0.39997558519241921"/>
  </sheetPr>
  <dimension ref="A1:AJ100"/>
  <sheetViews>
    <sheetView showOutlineSymbols="0" view="pageBreakPreview" zoomScale="30" zoomScaleNormal="30" zoomScaleSheetLayoutView="30" workbookViewId="0">
      <selection activeCell="J33" sqref="J33"/>
    </sheetView>
  </sheetViews>
  <sheetFormatPr defaultColWidth="9.1328125" defaultRowHeight="14.25"/>
  <cols>
    <col min="1" max="1" width="3.3984375" customWidth="1"/>
    <col min="2" max="2" width="14.59765625" customWidth="1"/>
    <col min="3" max="3" width="25.1328125" customWidth="1"/>
    <col min="4" max="4" width="16.1328125" customWidth="1"/>
    <col min="5" max="5" width="13.1328125" customWidth="1"/>
    <col min="6" max="6" width="21.3984375" customWidth="1"/>
    <col min="7" max="7" width="13.86328125" customWidth="1"/>
    <col min="8" max="8" width="16.59765625" customWidth="1"/>
    <col min="9" max="9" width="15.59765625" bestFit="1" customWidth="1"/>
    <col min="10" max="10" width="18.1328125" customWidth="1"/>
    <col min="11" max="35" width="13.86328125" customWidth="1"/>
    <col min="36" max="37" width="18.59765625" customWidth="1"/>
    <col min="38" max="38" width="16.1328125" bestFit="1" customWidth="1"/>
    <col min="39" max="42" width="9.59765625" customWidth="1"/>
    <col min="43" max="46" width="11.59765625" customWidth="1"/>
    <col min="47" max="47" width="10.3984375" customWidth="1"/>
    <col min="48" max="48" width="9.3984375" bestFit="1" customWidth="1"/>
    <col min="49" max="49" width="10.3984375" customWidth="1"/>
    <col min="50" max="50" width="9.3984375" bestFit="1" customWidth="1"/>
    <col min="51" max="51" width="10.3984375" customWidth="1"/>
    <col min="52" max="52" width="9.3984375" bestFit="1" customWidth="1"/>
    <col min="53" max="53" width="10.3984375" customWidth="1"/>
    <col min="54" max="54" width="9.3984375" bestFit="1" customWidth="1"/>
    <col min="55" max="55" width="16.59765625" customWidth="1"/>
  </cols>
  <sheetData>
    <row r="1" spans="1:36" ht="25.15">
      <c r="A1" s="91"/>
      <c r="B1" s="1162" t="str">
        <f>'OR PTE Summary'!B1</f>
        <v>Emissions Detail Sheets for:</v>
      </c>
      <c r="C1" s="88"/>
      <c r="D1" s="88"/>
      <c r="E1" s="88"/>
      <c r="F1" s="1162" t="str">
        <f>'OR PTE Summary'!F1</f>
        <v>Intel Corp., source no. 34-2681, application 034907 received 7/7/2023</v>
      </c>
      <c r="G1" s="88"/>
      <c r="H1" s="88"/>
      <c r="I1" s="88"/>
      <c r="J1" s="166"/>
      <c r="K1" s="323"/>
      <c r="L1" s="323"/>
      <c r="M1" s="323"/>
      <c r="N1" s="323"/>
      <c r="O1" s="323"/>
      <c r="P1" s="323"/>
      <c r="Q1" s="323"/>
      <c r="R1" s="323"/>
      <c r="S1" s="323"/>
      <c r="T1" s="323"/>
      <c r="U1" s="323"/>
      <c r="V1" s="323"/>
      <c r="W1" s="323"/>
      <c r="X1" s="323"/>
      <c r="Y1" s="323"/>
      <c r="Z1" s="323"/>
      <c r="AA1" s="323"/>
      <c r="AB1" s="88"/>
      <c r="AC1" s="88"/>
      <c r="AD1" s="88"/>
      <c r="AE1" s="88"/>
      <c r="AF1" s="88"/>
      <c r="AG1" s="88"/>
      <c r="AH1" s="88"/>
      <c r="AI1" s="88"/>
      <c r="AJ1" s="89"/>
    </row>
    <row r="2" spans="1:36" ht="17.649999999999999">
      <c r="A2" s="91"/>
      <c r="B2" s="92" t="s">
        <v>155</v>
      </c>
      <c r="C2" s="88"/>
      <c r="D2" s="88"/>
      <c r="E2" s="88"/>
      <c r="F2" s="88"/>
      <c r="G2" s="88"/>
      <c r="H2" s="88"/>
      <c r="I2" s="278"/>
      <c r="J2" s="278"/>
      <c r="K2" s="88"/>
      <c r="L2" s="88"/>
      <c r="M2" s="88"/>
      <c r="N2" s="88"/>
      <c r="O2" s="88"/>
      <c r="P2" s="88"/>
      <c r="Q2" s="88"/>
      <c r="R2" s="88"/>
      <c r="S2" s="88"/>
      <c r="T2" s="88"/>
      <c r="U2" s="88"/>
      <c r="V2" s="88"/>
      <c r="W2" s="88"/>
      <c r="X2" s="88"/>
      <c r="Y2" s="88"/>
      <c r="Z2" s="88"/>
      <c r="AA2" s="88"/>
      <c r="AB2" s="88"/>
      <c r="AC2" s="88"/>
      <c r="AD2" s="88"/>
      <c r="AE2" s="88"/>
      <c r="AF2" s="88"/>
      <c r="AG2" s="88"/>
      <c r="AH2" s="88"/>
      <c r="AI2" s="88"/>
      <c r="AJ2" s="89"/>
    </row>
    <row r="3" spans="1:36" ht="14.25" customHeight="1">
      <c r="A3" s="91"/>
      <c r="B3" s="1449" t="s">
        <v>156</v>
      </c>
      <c r="C3" s="1449"/>
      <c r="D3" s="1449"/>
      <c r="E3" s="1449"/>
      <c r="F3" s="1449"/>
      <c r="G3" s="1449"/>
      <c r="H3" s="1449"/>
      <c r="I3" s="278"/>
      <c r="J3" s="278"/>
      <c r="K3" s="88"/>
      <c r="L3" s="88"/>
      <c r="M3" s="88"/>
      <c r="N3" s="88"/>
      <c r="O3" s="88"/>
      <c r="P3" s="88"/>
      <c r="Q3" s="88"/>
      <c r="R3" s="88"/>
      <c r="S3" s="88"/>
      <c r="T3" s="88"/>
      <c r="U3" s="88"/>
      <c r="V3" s="88"/>
      <c r="W3" s="88"/>
      <c r="X3" s="88"/>
      <c r="Y3" s="88"/>
      <c r="Z3" s="88"/>
      <c r="AA3" s="88"/>
      <c r="AB3" s="88"/>
      <c r="AC3" s="88"/>
      <c r="AD3" s="88"/>
      <c r="AE3" s="88"/>
      <c r="AF3" s="88"/>
      <c r="AG3" s="88"/>
      <c r="AH3" s="88"/>
      <c r="AI3" s="88"/>
      <c r="AJ3" s="89"/>
    </row>
    <row r="4" spans="1:36" ht="18" customHeight="1">
      <c r="A4" s="91"/>
      <c r="B4" s="1449"/>
      <c r="C4" s="1449"/>
      <c r="D4" s="1449"/>
      <c r="E4" s="1449"/>
      <c r="F4" s="1449"/>
      <c r="G4" s="1449"/>
      <c r="H4" s="1449"/>
      <c r="I4" s="278"/>
      <c r="J4" s="278"/>
      <c r="K4" s="88"/>
      <c r="L4" s="88"/>
      <c r="M4" s="88"/>
      <c r="N4" s="88"/>
      <c r="O4" s="88"/>
      <c r="P4" s="88"/>
      <c r="Q4" s="88"/>
      <c r="R4" s="88"/>
      <c r="S4" s="88"/>
      <c r="T4" s="88"/>
      <c r="U4" s="88"/>
      <c r="V4" s="88"/>
      <c r="W4" s="88"/>
      <c r="X4" s="88"/>
      <c r="Y4" s="88"/>
      <c r="Z4" s="88"/>
      <c r="AA4" s="88"/>
      <c r="AB4" s="88"/>
      <c r="AC4" s="88"/>
      <c r="AD4" s="88"/>
      <c r="AE4" s="88"/>
      <c r="AF4" s="88"/>
      <c r="AG4" s="88"/>
      <c r="AH4" s="88"/>
      <c r="AI4" s="88"/>
      <c r="AJ4" s="89"/>
    </row>
    <row r="5" spans="1:36" ht="18" customHeight="1">
      <c r="A5" s="91"/>
      <c r="B5" s="1449"/>
      <c r="C5" s="1449"/>
      <c r="D5" s="1449"/>
      <c r="E5" s="1449"/>
      <c r="F5" s="1449"/>
      <c r="G5" s="1449"/>
      <c r="H5" s="1449"/>
      <c r="I5" s="278"/>
      <c r="J5" s="278"/>
      <c r="K5" s="88"/>
      <c r="L5" s="88"/>
      <c r="M5" s="88"/>
      <c r="N5" s="88"/>
      <c r="O5" s="88"/>
      <c r="P5" s="88"/>
      <c r="Q5" s="88"/>
      <c r="R5" s="88"/>
      <c r="S5" s="88"/>
      <c r="T5" s="88"/>
      <c r="U5" s="88"/>
      <c r="V5" s="88"/>
      <c r="W5" s="88"/>
      <c r="X5" s="88"/>
      <c r="Y5" s="88"/>
      <c r="Z5" s="88"/>
      <c r="AA5" s="88"/>
      <c r="AB5" s="88"/>
      <c r="AC5" s="88"/>
      <c r="AD5" s="88"/>
      <c r="AE5" s="88"/>
      <c r="AF5" s="88"/>
      <c r="AG5" s="88"/>
      <c r="AH5" s="88"/>
      <c r="AI5" s="88"/>
      <c r="AJ5" s="89"/>
    </row>
    <row r="6" spans="1:36" ht="18" customHeight="1">
      <c r="A6" s="91"/>
      <c r="B6" s="1449"/>
      <c r="C6" s="1449"/>
      <c r="D6" s="1449"/>
      <c r="E6" s="1449"/>
      <c r="F6" s="1449"/>
      <c r="G6" s="1449"/>
      <c r="H6" s="1449"/>
      <c r="I6" s="278"/>
      <c r="J6" s="278"/>
      <c r="K6" s="88"/>
      <c r="L6" s="88"/>
      <c r="M6" s="88"/>
      <c r="N6" s="88"/>
      <c r="O6" s="88"/>
      <c r="P6" s="88"/>
      <c r="Q6" s="88"/>
      <c r="R6" s="88"/>
      <c r="S6" s="88"/>
      <c r="T6" s="88"/>
      <c r="U6" s="88"/>
      <c r="V6" s="88"/>
      <c r="W6" s="88"/>
      <c r="X6" s="88"/>
      <c r="Y6" s="88"/>
      <c r="Z6" s="88"/>
      <c r="AA6" s="88"/>
      <c r="AB6" s="88"/>
      <c r="AC6" s="88"/>
      <c r="AD6" s="88"/>
      <c r="AE6" s="88"/>
      <c r="AF6" s="88"/>
      <c r="AG6" s="88"/>
      <c r="AH6" s="88"/>
      <c r="AI6" s="88"/>
      <c r="AJ6" s="89"/>
    </row>
    <row r="7" spans="1:36">
      <c r="A7" s="91"/>
      <c r="B7" s="97" t="s">
        <v>157</v>
      </c>
      <c r="C7" s="88"/>
      <c r="D7" s="88"/>
      <c r="E7" s="88"/>
      <c r="F7" s="88"/>
      <c r="G7" s="88"/>
      <c r="H7" s="88"/>
      <c r="I7" s="278"/>
      <c r="J7" s="278"/>
      <c r="K7" s="88"/>
      <c r="L7" s="88"/>
      <c r="M7" s="88"/>
      <c r="N7" s="88"/>
      <c r="O7" s="88"/>
      <c r="P7" s="88"/>
      <c r="Q7" s="88"/>
      <c r="R7" s="88"/>
      <c r="S7" s="88"/>
      <c r="T7" s="88"/>
      <c r="U7" s="88"/>
      <c r="V7" s="88"/>
      <c r="W7" s="88"/>
      <c r="X7" s="88"/>
      <c r="Y7" s="88"/>
      <c r="Z7" s="88"/>
      <c r="AA7" s="88"/>
      <c r="AB7" s="88"/>
      <c r="AC7" s="88"/>
      <c r="AD7" s="88"/>
      <c r="AE7" s="88"/>
      <c r="AF7" s="88"/>
      <c r="AG7" s="88"/>
      <c r="AH7" s="88"/>
      <c r="AI7" s="88"/>
      <c r="AJ7" s="89"/>
    </row>
    <row r="8" spans="1:36" ht="15.4">
      <c r="A8" s="91"/>
      <c r="B8" s="167" t="s">
        <v>158</v>
      </c>
      <c r="C8" s="408"/>
      <c r="D8" s="408"/>
      <c r="E8" s="408"/>
      <c r="F8" s="408"/>
      <c r="G8" s="408"/>
      <c r="H8" s="404"/>
      <c r="I8" s="278"/>
      <c r="J8" s="278"/>
      <c r="K8" s="88"/>
      <c r="L8" s="88"/>
      <c r="M8" s="88"/>
      <c r="N8" s="88"/>
      <c r="O8" s="88"/>
      <c r="P8" s="88"/>
      <c r="Q8" s="88"/>
      <c r="R8" s="88"/>
      <c r="S8" s="88"/>
      <c r="T8" s="88"/>
      <c r="U8" s="88"/>
      <c r="V8" s="88"/>
      <c r="W8" s="88"/>
      <c r="X8" s="88"/>
      <c r="Y8" s="88"/>
      <c r="Z8" s="88"/>
      <c r="AA8" s="88"/>
      <c r="AB8" s="88"/>
      <c r="AC8" s="88"/>
      <c r="AD8" s="88"/>
      <c r="AE8" s="88"/>
      <c r="AF8" s="88"/>
      <c r="AG8" s="88"/>
      <c r="AH8" s="88"/>
      <c r="AI8" s="88"/>
      <c r="AJ8" s="89"/>
    </row>
    <row r="9" spans="1:36" ht="15" customHeight="1">
      <c r="A9" s="91"/>
      <c r="B9" s="293" t="s">
        <v>159</v>
      </c>
      <c r="C9" s="294"/>
      <c r="D9" s="294"/>
      <c r="E9" s="510"/>
      <c r="F9" s="294"/>
      <c r="G9" s="294"/>
      <c r="H9" s="511"/>
      <c r="I9" s="278"/>
      <c r="J9" s="88"/>
      <c r="K9" s="512"/>
      <c r="L9" s="512"/>
      <c r="M9" s="513"/>
      <c r="N9" s="88"/>
      <c r="O9" s="88"/>
      <c r="P9" s="88"/>
      <c r="Q9" s="88"/>
      <c r="R9" s="88"/>
      <c r="S9" s="88"/>
      <c r="T9" s="88"/>
      <c r="U9" s="88"/>
      <c r="V9" s="88"/>
      <c r="W9" s="88"/>
      <c r="X9" s="88"/>
      <c r="Y9" s="88"/>
      <c r="Z9" s="88"/>
      <c r="AA9" s="88"/>
      <c r="AB9" s="88"/>
      <c r="AC9" s="88"/>
      <c r="AD9" s="88"/>
      <c r="AE9" s="88"/>
      <c r="AF9" s="88"/>
      <c r="AG9" s="88"/>
      <c r="AH9" s="88"/>
      <c r="AI9" s="88"/>
      <c r="AJ9" s="89"/>
    </row>
    <row r="10" spans="1:36" ht="15" customHeight="1">
      <c r="A10" s="91"/>
      <c r="B10" s="1447" t="s">
        <v>160</v>
      </c>
      <c r="C10" s="203" t="s">
        <v>161</v>
      </c>
      <c r="D10" s="203"/>
      <c r="E10" s="203"/>
      <c r="F10" s="203"/>
      <c r="G10" s="203"/>
      <c r="H10" s="514"/>
      <c r="I10" s="278"/>
      <c r="J10" s="88"/>
      <c r="K10" s="512"/>
      <c r="L10" s="512"/>
      <c r="M10" s="513"/>
      <c r="N10" s="88"/>
      <c r="O10" s="88"/>
      <c r="P10" s="88"/>
      <c r="Q10" s="88"/>
      <c r="R10" s="88"/>
      <c r="S10" s="88"/>
      <c r="T10" s="88"/>
      <c r="U10" s="88"/>
      <c r="V10" s="88"/>
      <c r="W10" s="88"/>
      <c r="X10" s="88"/>
      <c r="Y10" s="88"/>
      <c r="Z10" s="88"/>
      <c r="AA10" s="88"/>
      <c r="AB10" s="88"/>
      <c r="AC10" s="88"/>
      <c r="AD10" s="88"/>
      <c r="AE10" s="88"/>
      <c r="AF10" s="88"/>
      <c r="AG10" s="88"/>
      <c r="AH10" s="88"/>
      <c r="AI10" s="88"/>
      <c r="AJ10" s="89"/>
    </row>
    <row r="11" spans="1:36" ht="15" customHeight="1">
      <c r="A11" s="91"/>
      <c r="B11" s="1448"/>
      <c r="C11" s="203">
        <v>9</v>
      </c>
      <c r="D11" s="203" t="s">
        <v>162</v>
      </c>
      <c r="E11" s="515">
        <v>1.0804321728691477E-2</v>
      </c>
      <c r="F11" s="203" t="s">
        <v>163</v>
      </c>
      <c r="G11" s="516">
        <v>11.020408163265307</v>
      </c>
      <c r="H11" s="514" t="s">
        <v>164</v>
      </c>
      <c r="I11" s="278"/>
      <c r="J11" s="88"/>
      <c r="K11" s="517"/>
      <c r="L11" s="518"/>
      <c r="M11" s="519"/>
      <c r="N11" s="88"/>
      <c r="O11" s="88"/>
      <c r="P11" s="88"/>
      <c r="Q11" s="88"/>
      <c r="R11" s="88"/>
      <c r="S11" s="88"/>
      <c r="T11" s="88"/>
      <c r="U11" s="88"/>
      <c r="V11" s="88"/>
      <c r="W11" s="88"/>
      <c r="X11" s="88"/>
      <c r="Y11" s="88"/>
      <c r="Z11" s="88"/>
      <c r="AA11" s="88"/>
      <c r="AB11" s="88"/>
      <c r="AC11" s="88"/>
      <c r="AD11" s="88"/>
      <c r="AE11" s="88"/>
      <c r="AF11" s="88"/>
      <c r="AG11" s="88"/>
      <c r="AH11" s="88"/>
      <c r="AI11" s="88"/>
      <c r="AJ11" s="89"/>
    </row>
    <row r="12" spans="1:36" ht="15" customHeight="1">
      <c r="A12" s="91"/>
      <c r="B12" s="1448"/>
      <c r="C12" s="203" t="s">
        <v>165</v>
      </c>
      <c r="D12" s="203"/>
      <c r="E12" s="520"/>
      <c r="F12" s="203"/>
      <c r="G12" s="516"/>
      <c r="H12" s="514"/>
      <c r="I12" s="278"/>
      <c r="J12" s="88"/>
      <c r="K12" s="517"/>
      <c r="L12" s="518"/>
      <c r="M12" s="519"/>
      <c r="N12" s="88"/>
      <c r="O12" s="88"/>
      <c r="P12" s="88"/>
      <c r="Q12" s="88"/>
      <c r="R12" s="88"/>
      <c r="S12" s="88"/>
      <c r="T12" s="88"/>
      <c r="U12" s="88"/>
      <c r="V12" s="88"/>
      <c r="W12" s="88"/>
      <c r="X12" s="88"/>
      <c r="Y12" s="88"/>
      <c r="Z12" s="88"/>
      <c r="AA12" s="88"/>
      <c r="AB12" s="88"/>
      <c r="AC12" s="88"/>
      <c r="AD12" s="88"/>
      <c r="AE12" s="88"/>
      <c r="AF12" s="88"/>
      <c r="AG12" s="88"/>
      <c r="AH12" s="88"/>
      <c r="AI12" s="88"/>
      <c r="AJ12" s="89"/>
    </row>
    <row r="13" spans="1:36" ht="15" customHeight="1">
      <c r="A13" s="91"/>
      <c r="B13" s="1448"/>
      <c r="C13" s="203">
        <v>30</v>
      </c>
      <c r="D13" s="203" t="s">
        <v>162</v>
      </c>
      <c r="E13" s="515">
        <v>3.601440576230492E-2</v>
      </c>
      <c r="F13" s="203" t="s">
        <v>163</v>
      </c>
      <c r="G13" s="516">
        <v>36.734693877551017</v>
      </c>
      <c r="H13" s="514" t="s">
        <v>164</v>
      </c>
      <c r="I13" s="278"/>
      <c r="J13" s="88"/>
      <c r="K13" s="517"/>
      <c r="L13" s="518"/>
      <c r="M13" s="519"/>
      <c r="N13" s="88"/>
      <c r="O13" s="88"/>
      <c r="P13" s="88"/>
      <c r="Q13" s="88"/>
      <c r="R13" s="88"/>
      <c r="S13" s="88"/>
      <c r="T13" s="88"/>
      <c r="U13" s="88"/>
      <c r="V13" s="88"/>
      <c r="W13" s="88"/>
      <c r="X13" s="88"/>
      <c r="Y13" s="88"/>
      <c r="Z13" s="88"/>
      <c r="AA13" s="88"/>
      <c r="AB13" s="88"/>
      <c r="AC13" s="88"/>
      <c r="AD13" s="88"/>
      <c r="AE13" s="88"/>
      <c r="AF13" s="88"/>
      <c r="AG13" s="88"/>
      <c r="AH13" s="88"/>
      <c r="AI13" s="88"/>
      <c r="AJ13" s="89"/>
    </row>
    <row r="14" spans="1:36" ht="15" customHeight="1">
      <c r="A14" s="91"/>
      <c r="B14" s="1448"/>
      <c r="C14" s="203" t="s">
        <v>166</v>
      </c>
      <c r="D14" s="203"/>
      <c r="E14" s="520"/>
      <c r="F14" s="203"/>
      <c r="G14" s="516"/>
      <c r="H14" s="514"/>
      <c r="I14" s="278"/>
      <c r="J14" s="88"/>
      <c r="K14" s="517"/>
      <c r="L14" s="518"/>
      <c r="M14" s="519"/>
      <c r="N14" s="88"/>
      <c r="O14" s="88"/>
      <c r="P14" s="88"/>
      <c r="Q14" s="88"/>
      <c r="R14" s="88"/>
      <c r="S14" s="88"/>
      <c r="T14" s="88"/>
      <c r="U14" s="88"/>
      <c r="V14" s="88"/>
      <c r="W14" s="88"/>
      <c r="X14" s="88"/>
      <c r="Y14" s="88"/>
      <c r="Z14" s="88"/>
      <c r="AA14" s="88"/>
      <c r="AB14" s="88"/>
      <c r="AC14" s="88"/>
      <c r="AD14" s="88"/>
      <c r="AE14" s="88"/>
      <c r="AF14" s="88"/>
      <c r="AG14" s="88"/>
      <c r="AH14" s="88"/>
      <c r="AI14" s="88"/>
      <c r="AJ14" s="89"/>
    </row>
    <row r="15" spans="1:36" ht="15" customHeight="1">
      <c r="A15" s="91"/>
      <c r="B15" s="1448"/>
      <c r="C15" s="203">
        <v>50</v>
      </c>
      <c r="D15" s="203" t="s">
        <v>162</v>
      </c>
      <c r="E15" s="515">
        <v>6.0024009603841535E-2</v>
      </c>
      <c r="F15" s="203" t="s">
        <v>163</v>
      </c>
      <c r="G15" s="516">
        <v>61.224489795918366</v>
      </c>
      <c r="H15" s="514" t="s">
        <v>164</v>
      </c>
      <c r="I15" s="278"/>
      <c r="J15" s="88"/>
      <c r="K15" s="517"/>
      <c r="L15" s="518"/>
      <c r="M15" s="519"/>
      <c r="N15" s="88"/>
      <c r="O15" s="88"/>
      <c r="P15" s="88"/>
      <c r="Q15" s="88"/>
      <c r="R15" s="88"/>
      <c r="S15" s="88"/>
      <c r="T15" s="88"/>
      <c r="U15" s="88"/>
      <c r="V15" s="88"/>
      <c r="W15" s="88"/>
      <c r="X15" s="88"/>
      <c r="Y15" s="88"/>
      <c r="Z15" s="88"/>
      <c r="AA15" s="88"/>
      <c r="AB15" s="88"/>
      <c r="AC15" s="88"/>
      <c r="AD15" s="88"/>
      <c r="AE15" s="88"/>
      <c r="AF15" s="88"/>
      <c r="AG15" s="88"/>
      <c r="AH15" s="88"/>
      <c r="AI15" s="88"/>
      <c r="AJ15" s="89"/>
    </row>
    <row r="16" spans="1:36" ht="15" customHeight="1">
      <c r="A16" s="91"/>
      <c r="B16" s="1448"/>
      <c r="C16" s="203" t="s">
        <v>167</v>
      </c>
      <c r="D16" s="203"/>
      <c r="E16" s="520"/>
      <c r="F16" s="203"/>
      <c r="G16" s="516"/>
      <c r="H16" s="514"/>
      <c r="I16" s="278"/>
      <c r="J16" s="88"/>
      <c r="K16" s="517"/>
      <c r="L16" s="518"/>
      <c r="M16" s="519"/>
      <c r="N16" s="88"/>
      <c r="O16" s="88"/>
      <c r="P16" s="88"/>
      <c r="Q16" s="88"/>
      <c r="R16" s="88"/>
      <c r="S16" s="88"/>
      <c r="T16" s="88"/>
      <c r="U16" s="88"/>
      <c r="V16" s="88"/>
      <c r="W16" s="88"/>
      <c r="X16" s="88"/>
      <c r="Y16" s="88"/>
      <c r="Z16" s="88"/>
      <c r="AA16" s="88"/>
      <c r="AB16" s="88"/>
      <c r="AC16" s="88"/>
      <c r="AD16" s="88"/>
      <c r="AE16" s="88"/>
      <c r="AF16" s="88"/>
      <c r="AG16" s="88"/>
      <c r="AH16" s="88"/>
      <c r="AI16" s="88"/>
      <c r="AJ16" s="89"/>
    </row>
    <row r="17" spans="1:36" ht="15" customHeight="1">
      <c r="A17" s="91"/>
      <c r="B17" s="1448"/>
      <c r="C17" s="516">
        <v>81.666666666666671</v>
      </c>
      <c r="D17" s="203" t="s">
        <v>162</v>
      </c>
      <c r="E17" s="515">
        <v>9.8039215686274508E-2</v>
      </c>
      <c r="F17" s="203" t="s">
        <v>163</v>
      </c>
      <c r="G17" s="516">
        <v>100</v>
      </c>
      <c r="H17" s="514" t="s">
        <v>164</v>
      </c>
      <c r="I17" s="278"/>
      <c r="J17" s="88"/>
      <c r="K17" s="517"/>
      <c r="L17" s="518"/>
      <c r="M17" s="519"/>
      <c r="N17" s="88"/>
      <c r="O17" s="88"/>
      <c r="P17" s="88"/>
      <c r="Q17" s="88"/>
      <c r="R17" s="88"/>
      <c r="S17" s="88"/>
      <c r="T17" s="88"/>
      <c r="U17" s="88"/>
      <c r="V17" s="88"/>
      <c r="W17" s="88"/>
      <c r="X17" s="88"/>
      <c r="Y17" s="88"/>
      <c r="Z17" s="88"/>
      <c r="AA17" s="88"/>
      <c r="AB17" s="88"/>
      <c r="AC17" s="88"/>
      <c r="AD17" s="88"/>
      <c r="AE17" s="88"/>
      <c r="AF17" s="88"/>
      <c r="AG17" s="88"/>
      <c r="AH17" s="88"/>
      <c r="AI17" s="88"/>
      <c r="AJ17" s="89"/>
    </row>
    <row r="18" spans="1:36" ht="15" customHeight="1">
      <c r="A18" s="91"/>
      <c r="B18" s="1448" t="s">
        <v>3</v>
      </c>
      <c r="C18" s="203" t="s">
        <v>168</v>
      </c>
      <c r="D18" s="203"/>
      <c r="E18" s="520"/>
      <c r="F18" s="203"/>
      <c r="G18" s="516"/>
      <c r="H18" s="514"/>
      <c r="I18" s="278"/>
      <c r="J18" s="88"/>
      <c r="K18" s="517"/>
      <c r="L18" s="518"/>
      <c r="M18" s="519"/>
      <c r="N18" s="88"/>
      <c r="O18" s="88"/>
      <c r="P18" s="88"/>
      <c r="Q18" s="88"/>
      <c r="R18" s="88"/>
      <c r="S18" s="88"/>
      <c r="T18" s="88"/>
      <c r="U18" s="88"/>
      <c r="V18" s="88"/>
      <c r="W18" s="88"/>
      <c r="X18" s="88"/>
      <c r="Y18" s="88"/>
      <c r="Z18" s="88"/>
      <c r="AA18" s="88"/>
      <c r="AB18" s="88"/>
      <c r="AC18" s="88"/>
      <c r="AD18" s="88"/>
      <c r="AE18" s="88"/>
      <c r="AF18" s="88"/>
      <c r="AG18" s="88"/>
      <c r="AH18" s="88"/>
      <c r="AI18" s="88"/>
      <c r="AJ18" s="89"/>
    </row>
    <row r="19" spans="1:36" ht="15" customHeight="1">
      <c r="A19" s="91"/>
      <c r="B19" s="1448"/>
      <c r="C19" s="203">
        <v>50</v>
      </c>
      <c r="D19" s="203" t="s">
        <v>162</v>
      </c>
      <c r="E19" s="515">
        <v>3.6549707602339179E-2</v>
      </c>
      <c r="F19" s="203" t="s">
        <v>163</v>
      </c>
      <c r="G19" s="516">
        <v>37.280701754385966</v>
      </c>
      <c r="H19" s="514" t="s">
        <v>164</v>
      </c>
      <c r="I19" s="278"/>
      <c r="J19" s="88"/>
      <c r="K19" s="517"/>
      <c r="L19" s="518"/>
      <c r="M19" s="519"/>
      <c r="N19" s="88"/>
      <c r="O19" s="88"/>
      <c r="P19" s="88"/>
      <c r="Q19" s="88"/>
      <c r="R19" s="88"/>
      <c r="S19" s="88"/>
      <c r="T19" s="88"/>
      <c r="U19" s="88"/>
      <c r="V19" s="88"/>
      <c r="W19" s="88"/>
      <c r="X19" s="88"/>
      <c r="Y19" s="88"/>
      <c r="Z19" s="88"/>
      <c r="AA19" s="88"/>
      <c r="AB19" s="88"/>
      <c r="AC19" s="88"/>
      <c r="AD19" s="88"/>
      <c r="AE19" s="88"/>
      <c r="AF19" s="88"/>
      <c r="AG19" s="88"/>
      <c r="AH19" s="88"/>
      <c r="AI19" s="88"/>
      <c r="AJ19" s="89"/>
    </row>
    <row r="20" spans="1:36" ht="15" customHeight="1">
      <c r="A20" s="91"/>
      <c r="B20" s="1448"/>
      <c r="C20" s="203" t="s">
        <v>167</v>
      </c>
      <c r="D20" s="203"/>
      <c r="E20" s="520"/>
      <c r="F20" s="203"/>
      <c r="G20" s="516"/>
      <c r="H20" s="514"/>
      <c r="I20" s="278"/>
      <c r="J20" s="88"/>
      <c r="K20" s="517"/>
      <c r="L20" s="518"/>
      <c r="M20" s="519"/>
      <c r="N20" s="88"/>
      <c r="O20" s="88"/>
      <c r="P20" s="88"/>
      <c r="Q20" s="88"/>
      <c r="R20" s="88"/>
      <c r="S20" s="88"/>
      <c r="T20" s="88"/>
      <c r="U20" s="88"/>
      <c r="V20" s="88"/>
      <c r="W20" s="88"/>
      <c r="X20" s="88"/>
      <c r="Y20" s="88"/>
      <c r="Z20" s="88"/>
      <c r="AA20" s="88"/>
      <c r="AB20" s="88"/>
      <c r="AC20" s="89"/>
      <c r="AD20" s="88"/>
      <c r="AE20" s="88"/>
      <c r="AF20" s="194"/>
      <c r="AG20" s="88"/>
      <c r="AH20" s="88"/>
      <c r="AI20" s="89"/>
      <c r="AJ20" s="89"/>
    </row>
    <row r="21" spans="1:36" ht="15" customHeight="1">
      <c r="A21" s="91"/>
      <c r="B21" s="1448"/>
      <c r="C21" s="516">
        <v>112.65882352941176</v>
      </c>
      <c r="D21" s="203" t="s">
        <v>162</v>
      </c>
      <c r="E21" s="515">
        <v>8.2352941176470587E-2</v>
      </c>
      <c r="F21" s="203" t="s">
        <v>163</v>
      </c>
      <c r="G21" s="516">
        <v>84</v>
      </c>
      <c r="H21" s="514" t="s">
        <v>164</v>
      </c>
      <c r="I21" s="278"/>
      <c r="J21" s="88"/>
      <c r="K21" s="517"/>
      <c r="L21" s="518"/>
      <c r="M21" s="519"/>
      <c r="N21" s="88"/>
      <c r="O21" s="88"/>
      <c r="P21" s="88"/>
      <c r="Q21" s="88"/>
      <c r="R21" s="88"/>
      <c r="S21" s="88"/>
      <c r="T21" s="88"/>
      <c r="U21" s="88"/>
      <c r="V21" s="88"/>
      <c r="W21" s="88"/>
      <c r="X21" s="88"/>
      <c r="Y21" s="88"/>
      <c r="Z21" s="88"/>
      <c r="AA21" s="88"/>
      <c r="AB21" s="88"/>
      <c r="AC21" s="89"/>
      <c r="AD21" s="88"/>
      <c r="AE21" s="88"/>
      <c r="AF21" s="194"/>
      <c r="AG21" s="88"/>
      <c r="AH21" s="88"/>
      <c r="AI21" s="89"/>
      <c r="AJ21" s="89"/>
    </row>
    <row r="22" spans="1:36">
      <c r="A22" s="91"/>
      <c r="B22" s="521" t="s">
        <v>5</v>
      </c>
      <c r="C22" s="526" t="s">
        <v>173</v>
      </c>
      <c r="D22" s="203"/>
      <c r="E22" s="515">
        <v>2.4509803921568627E-3</v>
      </c>
      <c r="F22" s="203" t="s">
        <v>163</v>
      </c>
      <c r="G22" s="623">
        <v>2.5</v>
      </c>
      <c r="H22" s="514" t="s">
        <v>164</v>
      </c>
      <c r="I22" s="278"/>
      <c r="J22" s="88"/>
      <c r="K22" s="517"/>
      <c r="L22" s="518"/>
      <c r="M22" s="519"/>
      <c r="N22" s="88"/>
      <c r="O22" s="88"/>
      <c r="P22" s="88"/>
      <c r="Q22" s="88"/>
      <c r="R22" s="88"/>
      <c r="S22" s="88"/>
      <c r="T22" s="88"/>
      <c r="U22" s="88"/>
      <c r="V22" s="88"/>
      <c r="W22" s="88"/>
      <c r="X22" s="88"/>
      <c r="Y22" s="88"/>
      <c r="Z22" s="88"/>
      <c r="AA22" s="88"/>
      <c r="AB22" s="88"/>
      <c r="AC22" s="89"/>
      <c r="AD22" s="88"/>
      <c r="AE22" s="88"/>
      <c r="AF22" s="194"/>
      <c r="AG22" s="88"/>
      <c r="AH22" s="88"/>
      <c r="AI22" s="89"/>
      <c r="AJ22" s="89"/>
    </row>
    <row r="23" spans="1:36" ht="28.5" customHeight="1">
      <c r="A23" s="872"/>
      <c r="B23" s="522" t="s">
        <v>170</v>
      </c>
      <c r="C23" s="1040" t="s">
        <v>173</v>
      </c>
      <c r="D23" s="1040"/>
      <c r="E23" s="1154">
        <v>2.4509803921568627E-3</v>
      </c>
      <c r="F23" s="199" t="s">
        <v>163</v>
      </c>
      <c r="G23" s="623">
        <v>2.5</v>
      </c>
      <c r="H23" s="1041" t="s">
        <v>164</v>
      </c>
      <c r="I23" s="1042"/>
      <c r="J23" s="159"/>
      <c r="K23" s="517"/>
      <c r="L23" s="518"/>
      <c r="M23" s="519"/>
      <c r="N23" s="159"/>
      <c r="O23" s="159"/>
      <c r="P23" s="159"/>
      <c r="Q23" s="159"/>
      <c r="R23" s="159"/>
      <c r="S23" s="159"/>
      <c r="T23" s="159"/>
      <c r="U23" s="159"/>
      <c r="V23" s="159"/>
      <c r="W23" s="159"/>
      <c r="X23" s="159"/>
      <c r="Y23" s="159"/>
      <c r="Z23" s="159"/>
      <c r="AA23" s="159"/>
      <c r="AB23" s="159"/>
      <c r="AC23" s="158"/>
      <c r="AD23" s="159"/>
      <c r="AE23" s="159"/>
      <c r="AF23" s="1043"/>
      <c r="AG23" s="159"/>
      <c r="AH23" s="159"/>
      <c r="AI23" s="158"/>
      <c r="AJ23" s="158"/>
    </row>
    <row r="24" spans="1:36" ht="28.5" customHeight="1">
      <c r="A24" s="872"/>
      <c r="B24" s="522" t="s">
        <v>171</v>
      </c>
      <c r="C24" s="1040" t="s">
        <v>173</v>
      </c>
      <c r="D24" s="1040"/>
      <c r="E24" s="1154">
        <v>2.4509803921568627E-3</v>
      </c>
      <c r="F24" s="199" t="s">
        <v>163</v>
      </c>
      <c r="G24" s="623">
        <v>2.5</v>
      </c>
      <c r="H24" s="1041" t="s">
        <v>164</v>
      </c>
      <c r="I24" s="1122"/>
      <c r="J24" s="159"/>
      <c r="K24" s="523"/>
      <c r="L24" s="524"/>
      <c r="M24" s="519"/>
      <c r="N24" s="159"/>
      <c r="O24" s="159"/>
      <c r="P24" s="159"/>
      <c r="Q24" s="159"/>
      <c r="R24" s="159"/>
      <c r="S24" s="159"/>
      <c r="T24" s="159"/>
      <c r="U24" s="159"/>
      <c r="V24" s="159"/>
      <c r="W24" s="159"/>
      <c r="X24" s="159"/>
      <c r="Y24" s="159"/>
      <c r="Z24" s="159"/>
      <c r="AA24" s="159"/>
      <c r="AB24" s="159"/>
      <c r="AC24" s="158"/>
      <c r="AD24" s="159"/>
      <c r="AE24" s="159"/>
      <c r="AF24" s="1043"/>
      <c r="AG24" s="159"/>
      <c r="AH24" s="159"/>
      <c r="AI24" s="158"/>
      <c r="AJ24" s="158"/>
    </row>
    <row r="25" spans="1:36" ht="15.75">
      <c r="A25" s="91"/>
      <c r="B25" s="525" t="s">
        <v>172</v>
      </c>
      <c r="C25" s="516" t="s">
        <v>173</v>
      </c>
      <c r="D25" s="203"/>
      <c r="E25" s="515">
        <v>2.5490196078431374E-3</v>
      </c>
      <c r="F25" s="203" t="s">
        <v>163</v>
      </c>
      <c r="G25" s="203">
        <v>2.6</v>
      </c>
      <c r="H25" s="514" t="s">
        <v>164</v>
      </c>
      <c r="I25" s="278"/>
      <c r="J25" s="88"/>
      <c r="K25" s="88"/>
      <c r="L25" s="88"/>
      <c r="M25" s="88"/>
      <c r="N25" s="88"/>
      <c r="O25" s="88"/>
      <c r="P25" s="88"/>
      <c r="Q25" s="88"/>
      <c r="R25" s="88"/>
      <c r="S25" s="88"/>
      <c r="T25" s="88"/>
      <c r="U25" s="88"/>
      <c r="V25" s="88"/>
      <c r="W25" s="88"/>
      <c r="X25" s="88"/>
      <c r="Y25" s="88"/>
      <c r="Z25" s="88"/>
      <c r="AA25" s="88"/>
      <c r="AB25" s="88"/>
      <c r="AC25" s="89"/>
      <c r="AD25" s="88"/>
      <c r="AE25" s="88"/>
      <c r="AF25" s="194"/>
      <c r="AG25" s="88"/>
      <c r="AH25" s="88"/>
      <c r="AI25" s="89"/>
      <c r="AJ25" s="89"/>
    </row>
    <row r="26" spans="1:36">
      <c r="A26" s="91"/>
      <c r="B26" s="521" t="s">
        <v>4</v>
      </c>
      <c r="C26" s="526" t="s">
        <v>169</v>
      </c>
      <c r="D26" s="1020"/>
      <c r="E26" s="527">
        <v>5.392156862745098E-3</v>
      </c>
      <c r="F26" s="193" t="s">
        <v>163</v>
      </c>
      <c r="G26" s="528">
        <v>5.5</v>
      </c>
      <c r="H26" s="529" t="s">
        <v>164</v>
      </c>
      <c r="I26" s="144"/>
      <c r="J26" s="89"/>
      <c r="K26" s="89"/>
      <c r="L26" s="88"/>
      <c r="M26" s="88"/>
      <c r="N26" s="88"/>
      <c r="O26" s="88"/>
      <c r="P26" s="88"/>
      <c r="Q26" s="88"/>
      <c r="R26" s="88"/>
      <c r="S26" s="88"/>
      <c r="T26" s="88"/>
      <c r="U26" s="88"/>
      <c r="V26" s="88"/>
      <c r="W26" s="88"/>
      <c r="X26" s="88"/>
      <c r="Y26" s="88"/>
      <c r="Z26" s="88"/>
      <c r="AA26" s="88"/>
      <c r="AB26" s="88"/>
      <c r="AC26" s="89"/>
      <c r="AD26" s="88"/>
      <c r="AE26" s="88"/>
      <c r="AF26" s="194"/>
      <c r="AG26" s="88"/>
      <c r="AH26" s="88"/>
      <c r="AI26" s="89"/>
      <c r="AJ26" s="89"/>
    </row>
    <row r="27" spans="1:36">
      <c r="A27" s="91"/>
      <c r="B27" s="548" t="s">
        <v>174</v>
      </c>
      <c r="C27" s="531"/>
      <c r="D27" s="531"/>
      <c r="E27" s="532"/>
      <c r="F27" s="531"/>
      <c r="G27" s="531"/>
      <c r="H27" s="533"/>
      <c r="I27" s="278"/>
      <c r="J27" s="88"/>
      <c r="K27" s="88"/>
      <c r="L27" s="88"/>
      <c r="M27" s="88"/>
      <c r="N27" s="88"/>
      <c r="O27" s="88"/>
      <c r="P27" s="88"/>
      <c r="Q27" s="88"/>
      <c r="R27" s="88"/>
      <c r="S27" s="88"/>
      <c r="T27" s="88"/>
      <c r="U27" s="88"/>
      <c r="V27" s="88"/>
      <c r="W27" s="88"/>
      <c r="X27" s="88"/>
      <c r="Y27" s="88"/>
      <c r="Z27" s="88"/>
      <c r="AA27" s="88"/>
      <c r="AB27" s="88"/>
      <c r="AC27" s="89"/>
      <c r="AD27" s="88"/>
      <c r="AE27" s="88"/>
      <c r="AF27" s="194"/>
      <c r="AG27" s="88"/>
      <c r="AH27" s="88"/>
      <c r="AI27" s="89"/>
      <c r="AJ27" s="89"/>
    </row>
    <row r="28" spans="1:36" ht="15.75">
      <c r="A28" s="91"/>
      <c r="B28" s="534" t="s">
        <v>175</v>
      </c>
      <c r="C28" s="535" t="s">
        <v>169</v>
      </c>
      <c r="D28" s="535"/>
      <c r="E28" s="536">
        <v>117.64705882352941</v>
      </c>
      <c r="F28" s="535" t="s">
        <v>163</v>
      </c>
      <c r="G28" s="537">
        <v>120000</v>
      </c>
      <c r="H28" s="538" t="s">
        <v>164</v>
      </c>
      <c r="I28" s="278"/>
      <c r="J28" s="88"/>
      <c r="K28" s="88"/>
      <c r="L28" s="88"/>
      <c r="M28" s="88"/>
      <c r="N28" s="88"/>
      <c r="O28" s="88"/>
      <c r="P28" s="88"/>
      <c r="Q28" s="88"/>
      <c r="R28" s="88"/>
      <c r="S28" s="88"/>
      <c r="T28" s="88"/>
      <c r="U28" s="88"/>
      <c r="V28" s="88"/>
      <c r="W28" s="88"/>
      <c r="X28" s="88"/>
      <c r="Y28" s="88"/>
      <c r="Z28" s="88"/>
      <c r="AA28" s="88"/>
      <c r="AB28" s="88"/>
      <c r="AC28" s="89"/>
      <c r="AD28" s="88"/>
      <c r="AE28" s="88"/>
      <c r="AF28" s="194"/>
      <c r="AG28" s="88"/>
      <c r="AH28" s="88"/>
      <c r="AI28" s="89"/>
      <c r="AJ28" s="89"/>
    </row>
    <row r="29" spans="1:36" ht="15.75">
      <c r="A29" s="91"/>
      <c r="B29" s="525" t="s">
        <v>128</v>
      </c>
      <c r="C29" s="203" t="s">
        <v>169</v>
      </c>
      <c r="D29" s="203"/>
      <c r="E29" s="515">
        <v>6.2745098039215688E-4</v>
      </c>
      <c r="F29" s="203" t="s">
        <v>163</v>
      </c>
      <c r="G29" s="203">
        <v>0.64</v>
      </c>
      <c r="H29" s="514" t="s">
        <v>164</v>
      </c>
      <c r="I29" s="278"/>
      <c r="J29" s="88"/>
      <c r="K29" s="88"/>
      <c r="L29" s="88"/>
      <c r="M29" s="88"/>
      <c r="N29" s="88"/>
      <c r="O29" s="88"/>
      <c r="P29" s="88"/>
      <c r="Q29" s="88"/>
      <c r="R29" s="88"/>
      <c r="S29" s="88"/>
      <c r="T29" s="88"/>
      <c r="U29" s="88"/>
      <c r="V29" s="88"/>
      <c r="W29" s="88"/>
      <c r="X29" s="88"/>
      <c r="Y29" s="88"/>
      <c r="Z29" s="88"/>
      <c r="AA29" s="88"/>
      <c r="AB29" s="88"/>
      <c r="AC29" s="89"/>
      <c r="AD29" s="88"/>
      <c r="AE29" s="88"/>
      <c r="AF29" s="194"/>
      <c r="AG29" s="88"/>
      <c r="AH29" s="88"/>
      <c r="AI29" s="89"/>
      <c r="AJ29" s="89"/>
    </row>
    <row r="30" spans="1:36">
      <c r="A30" s="91"/>
      <c r="B30" s="539" t="s">
        <v>176</v>
      </c>
      <c r="C30" s="497" t="s">
        <v>169</v>
      </c>
      <c r="D30" s="497"/>
      <c r="E30" s="540">
        <v>2.2549019607843133E-3</v>
      </c>
      <c r="F30" s="497" t="s">
        <v>163</v>
      </c>
      <c r="G30" s="497">
        <v>2.2999999999999998</v>
      </c>
      <c r="H30" s="541" t="s">
        <v>164</v>
      </c>
      <c r="I30" s="278"/>
      <c r="J30" s="88"/>
      <c r="K30" s="88"/>
      <c r="L30" s="88"/>
      <c r="M30" s="88"/>
      <c r="N30" s="88"/>
      <c r="O30" s="88"/>
      <c r="P30" s="88"/>
      <c r="Q30" s="88"/>
      <c r="R30" s="88"/>
      <c r="S30" s="88"/>
      <c r="T30" s="88"/>
      <c r="U30" s="88"/>
      <c r="V30" s="88"/>
      <c r="W30" s="88"/>
      <c r="X30" s="88"/>
      <c r="Y30" s="88"/>
      <c r="Z30" s="88"/>
      <c r="AA30" s="88"/>
      <c r="AB30" s="88"/>
      <c r="AC30" s="89"/>
      <c r="AD30" s="88"/>
      <c r="AE30" s="88"/>
      <c r="AF30" s="194"/>
      <c r="AG30" s="88"/>
      <c r="AH30" s="88"/>
      <c r="AI30" s="89"/>
      <c r="AJ30" s="89"/>
    </row>
    <row r="31" spans="1:36">
      <c r="A31" s="91"/>
      <c r="B31" s="88" t="s">
        <v>177</v>
      </c>
      <c r="C31" s="88"/>
      <c r="D31" s="88"/>
      <c r="E31" s="88"/>
      <c r="F31" s="88"/>
      <c r="G31" s="88"/>
      <c r="H31" s="88"/>
      <c r="I31" s="278"/>
      <c r="J31" s="278"/>
      <c r="K31" s="88"/>
      <c r="L31" s="88"/>
      <c r="M31" s="88"/>
      <c r="N31" s="88"/>
      <c r="O31" s="88"/>
      <c r="P31" s="88"/>
      <c r="Q31" s="88"/>
      <c r="R31" s="88"/>
      <c r="S31" s="88"/>
      <c r="T31" s="88"/>
      <c r="U31" s="88"/>
      <c r="V31" s="88"/>
      <c r="W31" s="88"/>
      <c r="X31" s="88"/>
      <c r="Y31" s="88"/>
      <c r="Z31" s="88"/>
      <c r="AA31" s="88"/>
      <c r="AB31" s="194"/>
      <c r="AC31" s="88"/>
      <c r="AD31" s="88"/>
      <c r="AE31" s="89"/>
      <c r="AF31" s="88"/>
      <c r="AG31" s="88"/>
      <c r="AH31" s="194"/>
      <c r="AI31" s="88"/>
      <c r="AJ31" s="89"/>
    </row>
    <row r="32" spans="1:36" ht="15.75">
      <c r="A32" s="91"/>
      <c r="B32" s="1114" t="s">
        <v>178</v>
      </c>
      <c r="C32" s="88"/>
      <c r="D32" s="88"/>
      <c r="E32" s="88"/>
      <c r="F32" s="88"/>
      <c r="G32" s="88"/>
      <c r="H32" s="88"/>
      <c r="I32" s="278"/>
      <c r="J32" s="278"/>
      <c r="K32" s="88"/>
      <c r="L32" s="88"/>
      <c r="M32" s="88"/>
      <c r="N32" s="88"/>
      <c r="O32" s="88"/>
      <c r="P32" s="88"/>
      <c r="Q32" s="88"/>
      <c r="R32" s="88"/>
      <c r="S32" s="88"/>
      <c r="T32" s="88"/>
      <c r="U32" s="88"/>
      <c r="V32" s="88"/>
      <c r="W32" s="88"/>
      <c r="X32" s="88"/>
      <c r="Y32" s="88"/>
      <c r="Z32" s="88"/>
      <c r="AA32" s="88"/>
      <c r="AB32" s="194"/>
      <c r="AC32" s="88"/>
      <c r="AD32" s="88"/>
      <c r="AE32" s="89"/>
      <c r="AF32" s="88"/>
      <c r="AG32" s="88"/>
      <c r="AH32" s="194"/>
      <c r="AI32" s="88"/>
      <c r="AJ32" s="89"/>
    </row>
    <row r="33" spans="1:36">
      <c r="A33" s="91"/>
      <c r="B33" s="88" t="s">
        <v>179</v>
      </c>
      <c r="C33" s="88"/>
      <c r="D33" s="88"/>
      <c r="E33" s="88"/>
      <c r="F33" s="88"/>
      <c r="G33" s="88"/>
      <c r="H33" s="88"/>
      <c r="I33" s="278"/>
      <c r="J33" s="278"/>
      <c r="K33" s="88"/>
      <c r="L33" s="88"/>
      <c r="M33" s="88"/>
      <c r="N33" s="88"/>
      <c r="O33" s="88"/>
      <c r="P33" s="88"/>
      <c r="Q33" s="88"/>
      <c r="R33" s="88"/>
      <c r="S33" s="88"/>
      <c r="T33" s="88"/>
      <c r="U33" s="88"/>
      <c r="V33" s="88"/>
      <c r="W33" s="88"/>
      <c r="X33" s="88"/>
      <c r="Y33" s="88"/>
      <c r="Z33" s="88"/>
      <c r="AA33" s="88"/>
      <c r="AB33" s="194"/>
      <c r="AC33" s="88"/>
      <c r="AD33" s="88"/>
      <c r="AE33" s="89"/>
      <c r="AF33" s="88"/>
      <c r="AG33" s="88"/>
      <c r="AH33" s="194"/>
      <c r="AI33" s="88"/>
      <c r="AJ33" s="89"/>
    </row>
    <row r="34" spans="1:36">
      <c r="A34" s="91"/>
      <c r="B34" s="88"/>
      <c r="C34" s="88"/>
      <c r="D34" s="88"/>
      <c r="E34" s="88"/>
      <c r="F34" s="88"/>
      <c r="G34" s="124"/>
      <c r="H34" s="88"/>
      <c r="I34" s="278"/>
      <c r="J34" s="278"/>
      <c r="K34" s="88"/>
      <c r="L34" s="88"/>
      <c r="M34" s="88"/>
      <c r="N34" s="88"/>
      <c r="O34" s="88"/>
      <c r="P34" s="88"/>
      <c r="Q34" s="88"/>
      <c r="R34" s="88"/>
      <c r="S34" s="88"/>
      <c r="T34" s="88"/>
      <c r="U34" s="88"/>
      <c r="V34" s="88"/>
      <c r="W34" s="88"/>
      <c r="X34" s="88"/>
      <c r="Y34" s="88"/>
      <c r="Z34" s="88"/>
      <c r="AA34" s="88"/>
      <c r="AB34" s="194"/>
      <c r="AC34" s="88"/>
      <c r="AD34" s="88"/>
      <c r="AE34" s="89"/>
      <c r="AF34" s="88"/>
      <c r="AG34" s="88"/>
      <c r="AH34" s="194"/>
      <c r="AI34" s="88"/>
      <c r="AJ34" s="89"/>
    </row>
    <row r="35" spans="1:36">
      <c r="A35" s="91"/>
      <c r="B35" s="827" t="s">
        <v>180</v>
      </c>
      <c r="C35" s="95"/>
      <c r="D35" s="96"/>
      <c r="E35" s="110"/>
      <c r="F35" s="88"/>
      <c r="G35" s="125"/>
      <c r="H35" s="88"/>
      <c r="I35" s="278"/>
      <c r="J35" s="278"/>
      <c r="K35" s="88"/>
      <c r="L35" s="88"/>
      <c r="M35" s="88"/>
      <c r="N35" s="88"/>
      <c r="O35" s="88"/>
      <c r="P35" s="88"/>
      <c r="Q35" s="88"/>
      <c r="R35" s="88"/>
      <c r="S35" s="88"/>
      <c r="T35" s="88"/>
      <c r="U35" s="88"/>
      <c r="V35" s="88"/>
      <c r="W35" s="88"/>
      <c r="X35" s="88"/>
      <c r="Y35" s="88"/>
      <c r="Z35" s="88"/>
      <c r="AA35" s="88"/>
      <c r="AB35" s="194"/>
      <c r="AC35" s="88"/>
      <c r="AD35" s="88"/>
      <c r="AE35" s="89"/>
      <c r="AF35" s="88"/>
      <c r="AG35" s="88"/>
      <c r="AH35" s="194"/>
      <c r="AI35" s="88"/>
      <c r="AJ35" s="89"/>
    </row>
    <row r="36" spans="1:36">
      <c r="A36" s="91"/>
      <c r="B36" s="1073" t="s">
        <v>16</v>
      </c>
      <c r="C36" s="330">
        <v>0.3</v>
      </c>
      <c r="D36" s="112"/>
      <c r="E36" s="110"/>
      <c r="F36" s="88"/>
      <c r="G36" s="124"/>
      <c r="H36" s="88"/>
      <c r="I36" s="278"/>
      <c r="J36" s="278"/>
      <c r="K36" s="88"/>
      <c r="L36" s="88"/>
      <c r="M36" s="88"/>
      <c r="N36" s="88"/>
      <c r="O36" s="88"/>
      <c r="P36" s="88"/>
      <c r="Q36" s="88"/>
      <c r="R36" s="88"/>
      <c r="S36" s="88"/>
      <c r="T36" s="88"/>
      <c r="U36" s="88"/>
      <c r="V36" s="88"/>
      <c r="W36" s="88"/>
      <c r="X36" s="88"/>
      <c r="Y36" s="88"/>
      <c r="Z36" s="88"/>
      <c r="AA36" s="88"/>
      <c r="AB36" s="194"/>
      <c r="AC36" s="88"/>
      <c r="AD36" s="88"/>
      <c r="AE36" s="89"/>
      <c r="AF36" s="88"/>
      <c r="AG36" s="88"/>
      <c r="AH36" s="194"/>
      <c r="AI36" s="88"/>
      <c r="AJ36" s="89"/>
    </row>
    <row r="37" spans="1:36">
      <c r="A37" s="91"/>
      <c r="B37" s="1075" t="s">
        <v>181</v>
      </c>
      <c r="C37" s="341">
        <v>0.3</v>
      </c>
      <c r="D37" s="117"/>
      <c r="E37" s="110"/>
      <c r="F37" s="88"/>
      <c r="G37" s="88"/>
      <c r="H37" s="88"/>
      <c r="I37" s="278"/>
      <c r="J37" s="278"/>
      <c r="K37" s="88"/>
      <c r="L37" s="88"/>
      <c r="M37" s="88"/>
      <c r="N37" s="88"/>
      <c r="O37" s="88"/>
      <c r="P37" s="88"/>
      <c r="Q37" s="88"/>
      <c r="R37" s="88"/>
      <c r="S37" s="88"/>
      <c r="T37" s="88"/>
      <c r="U37" s="88"/>
      <c r="V37" s="88"/>
      <c r="W37" s="88"/>
      <c r="X37" s="88"/>
      <c r="Y37" s="88"/>
      <c r="Z37" s="88"/>
      <c r="AA37" s="1383" t="s">
        <v>182</v>
      </c>
      <c r="AB37" s="1385"/>
      <c r="AC37" s="1385"/>
      <c r="AD37" s="1385"/>
      <c r="AE37" s="1385"/>
      <c r="AF37" s="1384"/>
      <c r="AG37" s="88"/>
      <c r="AH37" s="88"/>
      <c r="AI37" s="88"/>
      <c r="AJ37" s="89"/>
    </row>
    <row r="38" spans="1:36">
      <c r="A38" s="91"/>
      <c r="B38" s="1074"/>
      <c r="C38" s="88"/>
      <c r="D38" s="88"/>
      <c r="E38" s="88"/>
      <c r="F38" s="88"/>
      <c r="G38" s="88"/>
      <c r="H38" s="278"/>
      <c r="I38" s="278"/>
      <c r="J38" s="88"/>
      <c r="K38" s="88"/>
      <c r="L38" s="88"/>
      <c r="M38" s="88"/>
      <c r="N38" s="88"/>
      <c r="O38" s="88"/>
      <c r="P38" s="88"/>
      <c r="Q38" s="88"/>
      <c r="R38" s="88"/>
      <c r="S38" s="88"/>
      <c r="T38" s="88"/>
      <c r="U38" s="88"/>
      <c r="V38" s="88"/>
      <c r="W38" s="88"/>
      <c r="X38" s="88"/>
      <c r="Y38" s="88"/>
      <c r="Z38" s="88"/>
      <c r="AA38" s="1445">
        <v>1</v>
      </c>
      <c r="AB38" s="1446"/>
      <c r="AC38" s="1446">
        <v>298</v>
      </c>
      <c r="AD38" s="1446"/>
      <c r="AE38" s="1446">
        <v>25</v>
      </c>
      <c r="AF38" s="1450"/>
      <c r="AG38" s="88"/>
      <c r="AH38" s="88"/>
      <c r="AI38" s="89"/>
      <c r="AJ38" s="89"/>
    </row>
    <row r="39" spans="1:36" ht="14.45" customHeight="1">
      <c r="A39" s="91"/>
      <c r="B39" s="1383" t="s">
        <v>183</v>
      </c>
      <c r="C39" s="1385"/>
      <c r="D39" s="1385"/>
      <c r="E39" s="1385"/>
      <c r="F39" s="1385"/>
      <c r="G39" s="1385"/>
      <c r="H39" s="1385"/>
      <c r="I39" s="1385"/>
      <c r="J39" s="1384"/>
      <c r="K39" s="1442" t="s">
        <v>184</v>
      </c>
      <c r="L39" s="1443"/>
      <c r="M39" s="1444"/>
      <c r="N39" s="1442" t="s">
        <v>3</v>
      </c>
      <c r="O39" s="1443"/>
      <c r="P39" s="1444"/>
      <c r="Q39" s="1442" t="s">
        <v>5</v>
      </c>
      <c r="R39" s="1444"/>
      <c r="S39" s="1442" t="s">
        <v>185</v>
      </c>
      <c r="T39" s="1444"/>
      <c r="U39" s="1442" t="s">
        <v>186</v>
      </c>
      <c r="V39" s="1444"/>
      <c r="W39" s="1442" t="s">
        <v>187</v>
      </c>
      <c r="X39" s="1444"/>
      <c r="Y39" s="1442" t="s">
        <v>4</v>
      </c>
      <c r="Z39" s="1444"/>
      <c r="AA39" s="1442" t="s">
        <v>188</v>
      </c>
      <c r="AB39" s="1444"/>
      <c r="AC39" s="1442" t="s">
        <v>189</v>
      </c>
      <c r="AD39" s="1444"/>
      <c r="AE39" s="1442" t="s">
        <v>176</v>
      </c>
      <c r="AF39" s="1444"/>
      <c r="AG39" s="1442" t="s">
        <v>190</v>
      </c>
      <c r="AH39" s="1443"/>
      <c r="AI39" s="1443"/>
      <c r="AJ39" s="1444"/>
    </row>
    <row r="40" spans="1:36" ht="54">
      <c r="A40" s="91"/>
      <c r="B40" s="1069" t="s">
        <v>191</v>
      </c>
      <c r="C40" s="1070" t="s">
        <v>192</v>
      </c>
      <c r="D40" s="1070" t="s">
        <v>193</v>
      </c>
      <c r="E40" s="1070" t="s">
        <v>194</v>
      </c>
      <c r="F40" s="1070" t="s">
        <v>195</v>
      </c>
      <c r="G40" s="309" t="s">
        <v>196</v>
      </c>
      <c r="H40" s="542" t="s">
        <v>197</v>
      </c>
      <c r="I40" s="1111" t="s">
        <v>198</v>
      </c>
      <c r="J40" s="1070" t="s">
        <v>199</v>
      </c>
      <c r="K40" s="71" t="s">
        <v>200</v>
      </c>
      <c r="L40" s="72" t="s">
        <v>201</v>
      </c>
      <c r="M40" s="73" t="s">
        <v>202</v>
      </c>
      <c r="N40" s="71" t="s">
        <v>200</v>
      </c>
      <c r="O40" s="72" t="s">
        <v>201</v>
      </c>
      <c r="P40" s="73" t="s">
        <v>202</v>
      </c>
      <c r="Q40" s="72" t="s">
        <v>201</v>
      </c>
      <c r="R40" s="73" t="s">
        <v>202</v>
      </c>
      <c r="S40" s="72" t="s">
        <v>201</v>
      </c>
      <c r="T40" s="73" t="s">
        <v>202</v>
      </c>
      <c r="U40" s="72" t="s">
        <v>201</v>
      </c>
      <c r="V40" s="73" t="s">
        <v>202</v>
      </c>
      <c r="W40" s="72" t="s">
        <v>201</v>
      </c>
      <c r="X40" s="73" t="s">
        <v>202</v>
      </c>
      <c r="Y40" s="72" t="s">
        <v>201</v>
      </c>
      <c r="Z40" s="73" t="s">
        <v>202</v>
      </c>
      <c r="AA40" s="72" t="s">
        <v>201</v>
      </c>
      <c r="AB40" s="73" t="s">
        <v>202</v>
      </c>
      <c r="AC40" s="72" t="s">
        <v>201</v>
      </c>
      <c r="AD40" s="73" t="s">
        <v>202</v>
      </c>
      <c r="AE40" s="72" t="s">
        <v>201</v>
      </c>
      <c r="AF40" s="72" t="s">
        <v>202</v>
      </c>
      <c r="AG40" s="71" t="s">
        <v>201</v>
      </c>
      <c r="AH40" s="72" t="s">
        <v>202</v>
      </c>
      <c r="AI40" s="72" t="s">
        <v>203</v>
      </c>
      <c r="AJ40" s="73" t="s">
        <v>204</v>
      </c>
    </row>
    <row r="41" spans="1:36">
      <c r="A41" s="91"/>
      <c r="B41" s="1090" t="s">
        <v>205</v>
      </c>
      <c r="C41" s="213" t="s">
        <v>206</v>
      </c>
      <c r="D41" s="213" t="s">
        <v>207</v>
      </c>
      <c r="E41" s="213" t="s">
        <v>208</v>
      </c>
      <c r="F41" s="213" t="s">
        <v>209</v>
      </c>
      <c r="G41" s="69">
        <v>1995</v>
      </c>
      <c r="H41" s="214" t="s">
        <v>210</v>
      </c>
      <c r="I41" s="427">
        <v>31500</v>
      </c>
      <c r="J41" s="157">
        <v>31.5</v>
      </c>
      <c r="K41" s="140">
        <v>1.0804321728691477E-2</v>
      </c>
      <c r="L41" s="134">
        <v>0.34033613445378152</v>
      </c>
      <c r="M41" s="135">
        <v>0.44720168067226884</v>
      </c>
      <c r="N41" s="140">
        <v>3.6549707602339179E-2</v>
      </c>
      <c r="O41" s="346">
        <v>1.1513157894736841</v>
      </c>
      <c r="P41" s="315">
        <v>1.5128289473684211</v>
      </c>
      <c r="Q41" s="137">
        <v>7.720588235294118E-2</v>
      </c>
      <c r="R41" s="139">
        <v>0.10144852941176472</v>
      </c>
      <c r="S41" s="314">
        <v>7.720588235294118E-2</v>
      </c>
      <c r="T41" s="135">
        <v>0.10144852941176472</v>
      </c>
      <c r="U41" s="347">
        <v>7.720588235294118E-2</v>
      </c>
      <c r="V41" s="138">
        <v>0.10144852941176472</v>
      </c>
      <c r="W41" s="347">
        <v>8.0294117647058821E-2</v>
      </c>
      <c r="X41" s="138">
        <v>0.10550647058823528</v>
      </c>
      <c r="Y41" s="347">
        <v>0.1698529411764706</v>
      </c>
      <c r="Z41" s="138">
        <v>0.22318676470588236</v>
      </c>
      <c r="AA41" s="137">
        <v>3705.8823529411761</v>
      </c>
      <c r="AB41" s="138">
        <v>4869.5294117647054</v>
      </c>
      <c r="AC41" s="137">
        <v>1.9764705882352941E-2</v>
      </c>
      <c r="AD41" s="138">
        <v>2.5970823529411765E-2</v>
      </c>
      <c r="AE41" s="137">
        <v>7.1029411764705869E-2</v>
      </c>
      <c r="AF41" s="138">
        <v>9.3332647058823506E-2</v>
      </c>
      <c r="AG41" s="137">
        <v>3713.5479705882349</v>
      </c>
      <c r="AH41" s="138">
        <v>4879.6020333529405</v>
      </c>
      <c r="AI41" s="138">
        <v>4426.7017706272873</v>
      </c>
      <c r="AJ41" s="139">
        <v>4879.6034277594845</v>
      </c>
    </row>
    <row r="42" spans="1:36">
      <c r="A42" s="222"/>
      <c r="B42" s="1110" t="s">
        <v>205</v>
      </c>
      <c r="C42" s="213" t="s">
        <v>206</v>
      </c>
      <c r="D42" s="213" t="s">
        <v>207</v>
      </c>
      <c r="E42" s="213" t="s">
        <v>208</v>
      </c>
      <c r="F42" s="213" t="s">
        <v>211</v>
      </c>
      <c r="G42" s="69">
        <v>1995</v>
      </c>
      <c r="H42" s="214" t="s">
        <v>212</v>
      </c>
      <c r="I42" s="427">
        <v>31500</v>
      </c>
      <c r="J42" s="157">
        <v>31.5</v>
      </c>
      <c r="K42" s="140">
        <v>1.0804321728691477E-2</v>
      </c>
      <c r="L42" s="134">
        <v>0.34033613445378152</v>
      </c>
      <c r="M42" s="135">
        <v>0.44720168067226884</v>
      </c>
      <c r="N42" s="140">
        <v>3.6549707602339179E-2</v>
      </c>
      <c r="O42" s="346">
        <v>1.1513157894736841</v>
      </c>
      <c r="P42" s="315">
        <v>1.5128289473684211</v>
      </c>
      <c r="Q42" s="140">
        <v>7.720588235294118E-2</v>
      </c>
      <c r="R42" s="135">
        <v>0.10144852941176472</v>
      </c>
      <c r="S42" s="314">
        <v>7.720588235294118E-2</v>
      </c>
      <c r="T42" s="135">
        <v>0.10144852941176472</v>
      </c>
      <c r="U42" s="314">
        <v>7.720588235294118E-2</v>
      </c>
      <c r="V42" s="134">
        <v>0.10144852941176472</v>
      </c>
      <c r="W42" s="314">
        <v>8.0294117647058821E-2</v>
      </c>
      <c r="X42" s="134">
        <v>0.10550647058823528</v>
      </c>
      <c r="Y42" s="314">
        <v>0.1698529411764706</v>
      </c>
      <c r="Z42" s="134">
        <v>0.22318676470588236</v>
      </c>
      <c r="AA42" s="140">
        <v>3705.8823529411761</v>
      </c>
      <c r="AB42" s="134">
        <v>4869.5294117647054</v>
      </c>
      <c r="AC42" s="140">
        <v>1.9764705882352941E-2</v>
      </c>
      <c r="AD42" s="134">
        <v>2.5970823529411765E-2</v>
      </c>
      <c r="AE42" s="140">
        <v>7.1029411764705869E-2</v>
      </c>
      <c r="AF42" s="134">
        <v>9.3332647058823506E-2</v>
      </c>
      <c r="AG42" s="140">
        <v>3713.5479705882349</v>
      </c>
      <c r="AH42" s="134">
        <v>4879.6020333529405</v>
      </c>
      <c r="AI42" s="134">
        <v>4426.7017706272873</v>
      </c>
      <c r="AJ42" s="135">
        <v>4879.6034277594845</v>
      </c>
    </row>
    <row r="43" spans="1:36">
      <c r="A43" s="91"/>
      <c r="B43" s="1110" t="s">
        <v>205</v>
      </c>
      <c r="C43" s="213" t="s">
        <v>206</v>
      </c>
      <c r="D43" s="213" t="s">
        <v>207</v>
      </c>
      <c r="E43" s="213" t="s">
        <v>208</v>
      </c>
      <c r="F43" s="213" t="s">
        <v>213</v>
      </c>
      <c r="G43" s="69">
        <v>1995</v>
      </c>
      <c r="H43" s="214" t="s">
        <v>214</v>
      </c>
      <c r="I43" s="427">
        <v>31500</v>
      </c>
      <c r="J43" s="157">
        <v>31.5</v>
      </c>
      <c r="K43" s="314">
        <v>1.0804321728691477E-2</v>
      </c>
      <c r="L43" s="134">
        <v>0.34033613445378152</v>
      </c>
      <c r="M43" s="135">
        <v>0.44720168067226884</v>
      </c>
      <c r="N43" s="140">
        <v>3.6549707602339179E-2</v>
      </c>
      <c r="O43" s="346">
        <v>1.1513157894736841</v>
      </c>
      <c r="P43" s="315">
        <v>1.5128289473684211</v>
      </c>
      <c r="Q43" s="140">
        <v>7.720588235294118E-2</v>
      </c>
      <c r="R43" s="135">
        <v>0.10144852941176472</v>
      </c>
      <c r="S43" s="314">
        <v>7.720588235294118E-2</v>
      </c>
      <c r="T43" s="135">
        <v>0.10144852941176472</v>
      </c>
      <c r="U43" s="314">
        <v>7.720588235294118E-2</v>
      </c>
      <c r="V43" s="134">
        <v>0.10144852941176472</v>
      </c>
      <c r="W43" s="314">
        <v>8.0294117647058821E-2</v>
      </c>
      <c r="X43" s="134">
        <v>0.10550647058823528</v>
      </c>
      <c r="Y43" s="314">
        <v>0.1698529411764706</v>
      </c>
      <c r="Z43" s="134">
        <v>0.22318676470588236</v>
      </c>
      <c r="AA43" s="140">
        <v>3705.8823529411761</v>
      </c>
      <c r="AB43" s="134">
        <v>4869.5294117647054</v>
      </c>
      <c r="AC43" s="140">
        <v>1.9764705882352941E-2</v>
      </c>
      <c r="AD43" s="134">
        <v>2.5970823529411765E-2</v>
      </c>
      <c r="AE43" s="140">
        <v>7.1029411764705869E-2</v>
      </c>
      <c r="AF43" s="134">
        <v>9.3332647058823506E-2</v>
      </c>
      <c r="AG43" s="140">
        <v>3713.5479705882349</v>
      </c>
      <c r="AH43" s="134">
        <v>4879.6020333529405</v>
      </c>
      <c r="AI43" s="134">
        <v>4426.7017706272873</v>
      </c>
      <c r="AJ43" s="135">
        <v>4879.6034277594845</v>
      </c>
    </row>
    <row r="44" spans="1:36">
      <c r="A44" s="91"/>
      <c r="B44" s="1110" t="s">
        <v>205</v>
      </c>
      <c r="C44" s="213" t="s">
        <v>206</v>
      </c>
      <c r="D44" s="213" t="s">
        <v>207</v>
      </c>
      <c r="E44" s="213" t="s">
        <v>208</v>
      </c>
      <c r="F44" s="213" t="s">
        <v>215</v>
      </c>
      <c r="G44" s="69">
        <v>2013</v>
      </c>
      <c r="H44" s="214" t="s">
        <v>216</v>
      </c>
      <c r="I44" s="427">
        <v>30615</v>
      </c>
      <c r="J44" s="157">
        <v>30.614999999999998</v>
      </c>
      <c r="K44" s="314">
        <v>1.0804321728691477E-2</v>
      </c>
      <c r="L44" s="134">
        <v>0.33077430972388955</v>
      </c>
      <c r="M44" s="135">
        <v>0.43463744297719087</v>
      </c>
      <c r="N44" s="140">
        <v>3.6549707602339179E-2</v>
      </c>
      <c r="O44" s="346">
        <v>1.1189692982456139</v>
      </c>
      <c r="P44" s="315">
        <v>1.4703256578947366</v>
      </c>
      <c r="Q44" s="140">
        <v>7.5036764705882344E-2</v>
      </c>
      <c r="R44" s="135">
        <v>9.8598308823529393E-2</v>
      </c>
      <c r="S44" s="314">
        <v>7.5036764705882344E-2</v>
      </c>
      <c r="T44" s="135">
        <v>9.8598308823529393E-2</v>
      </c>
      <c r="U44" s="314">
        <v>7.5036764705882344E-2</v>
      </c>
      <c r="V44" s="134">
        <v>9.8598308823529393E-2</v>
      </c>
      <c r="W44" s="314">
        <v>7.8038235294117644E-2</v>
      </c>
      <c r="X44" s="134">
        <v>0.10254224117647058</v>
      </c>
      <c r="Y44" s="314">
        <v>0.16508088235294116</v>
      </c>
      <c r="Z44" s="134">
        <v>0.2169162794117647</v>
      </c>
      <c r="AA44" s="140">
        <v>3601.7647058823527</v>
      </c>
      <c r="AB44" s="134">
        <v>4732.7188235294116</v>
      </c>
      <c r="AC44" s="140">
        <v>1.9209411764705881E-2</v>
      </c>
      <c r="AD44" s="134">
        <v>2.5241167058823528E-2</v>
      </c>
      <c r="AE44" s="140">
        <v>6.9033823529411745E-2</v>
      </c>
      <c r="AF44" s="134">
        <v>9.0710444117647046E-2</v>
      </c>
      <c r="AG44" s="140">
        <v>3609.2149561764704</v>
      </c>
      <c r="AH44" s="134">
        <v>4742.5084524158819</v>
      </c>
      <c r="AI44" s="134">
        <v>4302.3325304049022</v>
      </c>
      <c r="AJ44" s="135">
        <v>4742.5098076462418</v>
      </c>
    </row>
    <row r="45" spans="1:36">
      <c r="A45" s="91"/>
      <c r="B45" s="1110" t="s">
        <v>205</v>
      </c>
      <c r="C45" s="213" t="s">
        <v>206</v>
      </c>
      <c r="D45" s="213" t="s">
        <v>207</v>
      </c>
      <c r="E45" s="213" t="s">
        <v>208</v>
      </c>
      <c r="F45" s="213" t="s">
        <v>217</v>
      </c>
      <c r="G45" s="69" t="s">
        <v>218</v>
      </c>
      <c r="H45" s="214" t="s">
        <v>219</v>
      </c>
      <c r="I45" s="427">
        <v>29393</v>
      </c>
      <c r="J45" s="157">
        <v>29.393000000000001</v>
      </c>
      <c r="K45" s="314">
        <v>1.0804321728691477E-2</v>
      </c>
      <c r="L45" s="134">
        <v>0.31757142857142862</v>
      </c>
      <c r="M45" s="135">
        <v>0.41728885714285713</v>
      </c>
      <c r="N45" s="140">
        <v>3.6549707602339179E-2</v>
      </c>
      <c r="O45" s="346">
        <v>1.0743055555555556</v>
      </c>
      <c r="P45" s="315">
        <v>1.4116375000000001</v>
      </c>
      <c r="Q45" s="140">
        <v>7.2041666666666671E-2</v>
      </c>
      <c r="R45" s="135">
        <v>9.4662750000000004E-2</v>
      </c>
      <c r="S45" s="314">
        <v>7.2041666666666671E-2</v>
      </c>
      <c r="T45" s="135">
        <v>9.4662750000000004E-2</v>
      </c>
      <c r="U45" s="314">
        <v>7.2041666666666671E-2</v>
      </c>
      <c r="V45" s="134">
        <v>9.4662750000000004E-2</v>
      </c>
      <c r="W45" s="314">
        <v>7.4923333333333342E-2</v>
      </c>
      <c r="X45" s="134">
        <v>9.8449260000000025E-2</v>
      </c>
      <c r="Y45" s="314">
        <v>0.15849166666666667</v>
      </c>
      <c r="Z45" s="134">
        <v>0.20825805</v>
      </c>
      <c r="AA45" s="140">
        <v>3458</v>
      </c>
      <c r="AB45" s="134">
        <v>4543.8119999999999</v>
      </c>
      <c r="AC45" s="140">
        <v>1.8442666666666666E-2</v>
      </c>
      <c r="AD45" s="134">
        <v>2.4233663999999999E-2</v>
      </c>
      <c r="AE45" s="140">
        <v>6.6278333333333328E-2</v>
      </c>
      <c r="AF45" s="134">
        <v>8.708972999999999E-2</v>
      </c>
      <c r="AG45" s="140">
        <v>3465.152873</v>
      </c>
      <c r="AH45" s="134">
        <v>4553.2108751220003</v>
      </c>
      <c r="AI45" s="134">
        <v>4130.6046077475521</v>
      </c>
      <c r="AJ45" s="135">
        <v>4553.2121762582401</v>
      </c>
    </row>
    <row r="46" spans="1:36">
      <c r="A46" s="91"/>
      <c r="B46" s="1110" t="s">
        <v>205</v>
      </c>
      <c r="C46" s="213" t="s">
        <v>206</v>
      </c>
      <c r="D46" s="213" t="s">
        <v>220</v>
      </c>
      <c r="E46" s="213" t="s">
        <v>208</v>
      </c>
      <c r="F46" s="213" t="s">
        <v>221</v>
      </c>
      <c r="G46" s="69">
        <v>2010</v>
      </c>
      <c r="H46" s="214" t="s">
        <v>222</v>
      </c>
      <c r="I46" s="427">
        <v>720</v>
      </c>
      <c r="J46" s="157">
        <v>0.72</v>
      </c>
      <c r="K46" s="314">
        <v>9.8039215686274508E-2</v>
      </c>
      <c r="L46" s="134">
        <v>7.0588235294117646E-2</v>
      </c>
      <c r="M46" s="135">
        <v>9.2752941176470594E-2</v>
      </c>
      <c r="N46" s="314">
        <v>8.2352941176470587E-2</v>
      </c>
      <c r="O46" s="346">
        <v>5.9294117647058824E-2</v>
      </c>
      <c r="P46" s="315">
        <v>7.7912470588235277E-2</v>
      </c>
      <c r="Q46" s="140">
        <v>1.764705882352941E-3</v>
      </c>
      <c r="R46" s="135">
        <v>2.3188235294117642E-3</v>
      </c>
      <c r="S46" s="314">
        <v>1.764705882352941E-3</v>
      </c>
      <c r="T46" s="135">
        <v>2.3188235294117642E-3</v>
      </c>
      <c r="U46" s="314">
        <v>1.764705882352941E-3</v>
      </c>
      <c r="V46" s="134">
        <v>2.3188235294117642E-3</v>
      </c>
      <c r="W46" s="314">
        <v>1.8352941176470589E-3</v>
      </c>
      <c r="X46" s="134">
        <v>2.411576470588235E-3</v>
      </c>
      <c r="Y46" s="314">
        <v>3.8823529411764705E-3</v>
      </c>
      <c r="Z46" s="134">
        <v>5.1014117647058812E-3</v>
      </c>
      <c r="AA46" s="140">
        <v>84.705882352941174</v>
      </c>
      <c r="AB46" s="134">
        <v>111.3035294117647</v>
      </c>
      <c r="AC46" s="140">
        <v>4.5176470588235296E-4</v>
      </c>
      <c r="AD46" s="134">
        <v>5.9361882352941173E-4</v>
      </c>
      <c r="AE46" s="140">
        <v>1.6235294117647055E-3</v>
      </c>
      <c r="AF46" s="134">
        <v>2.1333176470588228E-3</v>
      </c>
      <c r="AG46" s="140">
        <v>84.881096470588233</v>
      </c>
      <c r="AH46" s="134">
        <v>111.53376076235293</v>
      </c>
      <c r="AI46" s="134">
        <v>101.18175475719514</v>
      </c>
      <c r="AJ46" s="135">
        <v>111.53379263450249</v>
      </c>
    </row>
    <row r="47" spans="1:36">
      <c r="A47" s="91"/>
      <c r="B47" s="1110" t="s">
        <v>205</v>
      </c>
      <c r="C47" s="213" t="s">
        <v>206</v>
      </c>
      <c r="D47" s="213" t="s">
        <v>220</v>
      </c>
      <c r="E47" s="213" t="s">
        <v>208</v>
      </c>
      <c r="F47" s="213" t="s">
        <v>223</v>
      </c>
      <c r="G47" s="69">
        <v>1995</v>
      </c>
      <c r="H47" s="214" t="s">
        <v>224</v>
      </c>
      <c r="I47" s="427">
        <v>1000</v>
      </c>
      <c r="J47" s="157">
        <v>1</v>
      </c>
      <c r="K47" s="314">
        <v>9.8039215686274508E-2</v>
      </c>
      <c r="L47" s="134">
        <v>9.8039215686274508E-2</v>
      </c>
      <c r="M47" s="135">
        <v>0.1288235294117647</v>
      </c>
      <c r="N47" s="314">
        <v>8.2352941176470587E-2</v>
      </c>
      <c r="O47" s="346">
        <v>8.2352941176470587E-2</v>
      </c>
      <c r="P47" s="315">
        <v>0.10821176470588234</v>
      </c>
      <c r="Q47" s="140">
        <v>2.4509803921568627E-3</v>
      </c>
      <c r="R47" s="135">
        <v>3.2205882352941174E-3</v>
      </c>
      <c r="S47" s="314">
        <v>2.4509803921568627E-3</v>
      </c>
      <c r="T47" s="135">
        <v>3.2205882352941174E-3</v>
      </c>
      <c r="U47" s="314">
        <v>2.4509803921568627E-3</v>
      </c>
      <c r="V47" s="134">
        <v>3.2205882352941174E-3</v>
      </c>
      <c r="W47" s="314">
        <v>2.5490196078431374E-3</v>
      </c>
      <c r="X47" s="134">
        <v>3.3494117647058829E-3</v>
      </c>
      <c r="Y47" s="314">
        <v>5.392156862745098E-3</v>
      </c>
      <c r="Z47" s="134">
        <v>7.0852941176470577E-3</v>
      </c>
      <c r="AA47" s="140">
        <v>117.64705882352941</v>
      </c>
      <c r="AB47" s="134">
        <v>154.58823529411762</v>
      </c>
      <c r="AC47" s="140">
        <v>6.2745098039215688E-4</v>
      </c>
      <c r="AD47" s="134">
        <v>8.2447058823529413E-4</v>
      </c>
      <c r="AE47" s="140">
        <v>2.2549019607843133E-3</v>
      </c>
      <c r="AF47" s="134">
        <v>2.9629411764705875E-3</v>
      </c>
      <c r="AG47" s="140">
        <v>117.89041176470589</v>
      </c>
      <c r="AH47" s="134">
        <v>154.90800105882352</v>
      </c>
      <c r="AI47" s="134">
        <v>140.5302149405488</v>
      </c>
      <c r="AJ47" s="135">
        <v>154.90804532569791</v>
      </c>
    </row>
    <row r="48" spans="1:36">
      <c r="A48" s="91"/>
      <c r="B48" s="1110" t="s">
        <v>205</v>
      </c>
      <c r="C48" s="213" t="s">
        <v>206</v>
      </c>
      <c r="D48" s="213" t="s">
        <v>225</v>
      </c>
      <c r="E48" s="213" t="s">
        <v>208</v>
      </c>
      <c r="F48" s="213" t="s">
        <v>226</v>
      </c>
      <c r="G48" s="69">
        <v>1998</v>
      </c>
      <c r="H48" s="214" t="s">
        <v>227</v>
      </c>
      <c r="I48" s="427">
        <v>32112</v>
      </c>
      <c r="J48" s="157">
        <v>32.112000000000002</v>
      </c>
      <c r="K48" s="314">
        <v>1.0804321728691477E-2</v>
      </c>
      <c r="L48" s="134">
        <v>0.34694837935174072</v>
      </c>
      <c r="M48" s="135">
        <v>0.45589017046818731</v>
      </c>
      <c r="N48" s="140">
        <v>3.6549707602339179E-2</v>
      </c>
      <c r="O48" s="346">
        <v>1.1736842105263159</v>
      </c>
      <c r="P48" s="315">
        <v>1.5422210526315789</v>
      </c>
      <c r="Q48" s="140">
        <v>7.8705882352941181E-2</v>
      </c>
      <c r="R48" s="135">
        <v>0.1034195294117647</v>
      </c>
      <c r="S48" s="314">
        <v>7.8705882352941181E-2</v>
      </c>
      <c r="T48" s="135">
        <v>0.1034195294117647</v>
      </c>
      <c r="U48" s="314">
        <v>7.8705882352941181E-2</v>
      </c>
      <c r="V48" s="134">
        <v>0.1034195294117647</v>
      </c>
      <c r="W48" s="314">
        <v>8.1854117647058827E-2</v>
      </c>
      <c r="X48" s="134">
        <v>0.1075563105882353</v>
      </c>
      <c r="Y48" s="314">
        <v>0.17315294117647059</v>
      </c>
      <c r="Z48" s="134">
        <v>0.22752296470588235</v>
      </c>
      <c r="AA48" s="140">
        <v>3777.8823529411766</v>
      </c>
      <c r="AB48" s="134">
        <v>4964.1374117647056</v>
      </c>
      <c r="AC48" s="140">
        <v>2.0148705882352944E-2</v>
      </c>
      <c r="AD48" s="134">
        <v>2.6475399529411768E-2</v>
      </c>
      <c r="AE48" s="140">
        <v>7.2409411764705875E-2</v>
      </c>
      <c r="AF48" s="134">
        <v>9.5145967058823513E-2</v>
      </c>
      <c r="AG48" s="140">
        <v>3785.6969025882354</v>
      </c>
      <c r="AH48" s="134">
        <v>4974.4057300009408</v>
      </c>
      <c r="AI48" s="134">
        <v>4512.7062621709038</v>
      </c>
      <c r="AJ48" s="135">
        <v>4974.4071514988118</v>
      </c>
    </row>
    <row r="49" spans="1:36">
      <c r="A49" s="91"/>
      <c r="B49" s="1110" t="s">
        <v>205</v>
      </c>
      <c r="C49" s="213" t="s">
        <v>206</v>
      </c>
      <c r="D49" s="213" t="s">
        <v>225</v>
      </c>
      <c r="E49" s="213" t="s">
        <v>208</v>
      </c>
      <c r="F49" s="213" t="s">
        <v>228</v>
      </c>
      <c r="G49" s="69">
        <v>1998</v>
      </c>
      <c r="H49" s="214" t="s">
        <v>229</v>
      </c>
      <c r="I49" s="427">
        <v>32112</v>
      </c>
      <c r="J49" s="157">
        <v>32.112000000000002</v>
      </c>
      <c r="K49" s="314">
        <v>1.0804321728691477E-2</v>
      </c>
      <c r="L49" s="134">
        <v>0.34694837935174072</v>
      </c>
      <c r="M49" s="135">
        <v>0.45589017046818731</v>
      </c>
      <c r="N49" s="140">
        <v>3.6549707602339179E-2</v>
      </c>
      <c r="O49" s="346">
        <v>1.1736842105263159</v>
      </c>
      <c r="P49" s="315">
        <v>1.5422210526315789</v>
      </c>
      <c r="Q49" s="140">
        <v>7.8705882352941181E-2</v>
      </c>
      <c r="R49" s="135">
        <v>0.1034195294117647</v>
      </c>
      <c r="S49" s="314">
        <v>7.8705882352941181E-2</v>
      </c>
      <c r="T49" s="135">
        <v>0.1034195294117647</v>
      </c>
      <c r="U49" s="314">
        <v>7.8705882352941181E-2</v>
      </c>
      <c r="V49" s="134">
        <v>0.1034195294117647</v>
      </c>
      <c r="W49" s="314">
        <v>8.1854117647058827E-2</v>
      </c>
      <c r="X49" s="134">
        <v>0.1075563105882353</v>
      </c>
      <c r="Y49" s="314">
        <v>0.17315294117647059</v>
      </c>
      <c r="Z49" s="134">
        <v>0.22752296470588235</v>
      </c>
      <c r="AA49" s="140">
        <v>3777.8823529411766</v>
      </c>
      <c r="AB49" s="134">
        <v>4964.1374117647056</v>
      </c>
      <c r="AC49" s="140">
        <v>2.0148705882352944E-2</v>
      </c>
      <c r="AD49" s="134">
        <v>2.6475399529411768E-2</v>
      </c>
      <c r="AE49" s="140">
        <v>7.2409411764705875E-2</v>
      </c>
      <c r="AF49" s="134">
        <v>9.5145967058823513E-2</v>
      </c>
      <c r="AG49" s="140">
        <v>3785.6969025882354</v>
      </c>
      <c r="AH49" s="134">
        <v>4974.4057300009408</v>
      </c>
      <c r="AI49" s="134">
        <v>4512.7062621709038</v>
      </c>
      <c r="AJ49" s="135">
        <v>4974.4071514988118</v>
      </c>
    </row>
    <row r="50" spans="1:36">
      <c r="A50" s="91"/>
      <c r="B50" s="1110" t="s">
        <v>205</v>
      </c>
      <c r="C50" s="213" t="s">
        <v>206</v>
      </c>
      <c r="D50" s="213" t="s">
        <v>225</v>
      </c>
      <c r="E50" s="213" t="s">
        <v>208</v>
      </c>
      <c r="F50" s="213" t="s">
        <v>230</v>
      </c>
      <c r="G50" s="69">
        <v>1998</v>
      </c>
      <c r="H50" s="214" t="s">
        <v>231</v>
      </c>
      <c r="I50" s="427">
        <v>32112</v>
      </c>
      <c r="J50" s="157">
        <v>32.112000000000002</v>
      </c>
      <c r="K50" s="314">
        <v>1.0804321728691477E-2</v>
      </c>
      <c r="L50" s="134">
        <v>0.34694837935174072</v>
      </c>
      <c r="M50" s="135">
        <v>0.45589017046818731</v>
      </c>
      <c r="N50" s="140">
        <v>3.6549707602339179E-2</v>
      </c>
      <c r="O50" s="346">
        <v>1.1736842105263159</v>
      </c>
      <c r="P50" s="315">
        <v>1.5422210526315789</v>
      </c>
      <c r="Q50" s="140">
        <v>7.8705882352941181E-2</v>
      </c>
      <c r="R50" s="135">
        <v>0.1034195294117647</v>
      </c>
      <c r="S50" s="314">
        <v>7.8705882352941181E-2</v>
      </c>
      <c r="T50" s="135">
        <v>0.1034195294117647</v>
      </c>
      <c r="U50" s="314">
        <v>7.8705882352941181E-2</v>
      </c>
      <c r="V50" s="134">
        <v>0.1034195294117647</v>
      </c>
      <c r="W50" s="314">
        <v>8.1854117647058827E-2</v>
      </c>
      <c r="X50" s="134">
        <v>0.1075563105882353</v>
      </c>
      <c r="Y50" s="314">
        <v>0.17315294117647059</v>
      </c>
      <c r="Z50" s="134">
        <v>0.22752296470588235</v>
      </c>
      <c r="AA50" s="140">
        <v>3777.8823529411766</v>
      </c>
      <c r="AB50" s="134">
        <v>4964.1374117647056</v>
      </c>
      <c r="AC50" s="140">
        <v>2.0148705882352944E-2</v>
      </c>
      <c r="AD50" s="134">
        <v>2.6475399529411768E-2</v>
      </c>
      <c r="AE50" s="140">
        <v>7.2409411764705875E-2</v>
      </c>
      <c r="AF50" s="134">
        <v>9.5145967058823513E-2</v>
      </c>
      <c r="AG50" s="140">
        <v>3785.6969025882354</v>
      </c>
      <c r="AH50" s="134">
        <v>4974.4057300009408</v>
      </c>
      <c r="AI50" s="134">
        <v>4512.7062621709038</v>
      </c>
      <c r="AJ50" s="135">
        <v>4974.4071514988118</v>
      </c>
    </row>
    <row r="51" spans="1:36">
      <c r="A51" s="91"/>
      <c r="B51" s="1110" t="s">
        <v>205</v>
      </c>
      <c r="C51" s="213" t="s">
        <v>206</v>
      </c>
      <c r="D51" s="213" t="s">
        <v>225</v>
      </c>
      <c r="E51" s="213" t="s">
        <v>208</v>
      </c>
      <c r="F51" s="213" t="s">
        <v>232</v>
      </c>
      <c r="G51" s="69">
        <v>2000</v>
      </c>
      <c r="H51" s="214" t="s">
        <v>233</v>
      </c>
      <c r="I51" s="427">
        <v>32658.5</v>
      </c>
      <c r="J51" s="157">
        <v>32.658499999999997</v>
      </c>
      <c r="K51" s="314">
        <v>1.0804321728691477E-2</v>
      </c>
      <c r="L51" s="134">
        <v>0.35285294117647059</v>
      </c>
      <c r="M51" s="135">
        <v>0.46364876470588234</v>
      </c>
      <c r="N51" s="140">
        <v>3.6549707602339179E-2</v>
      </c>
      <c r="O51" s="346">
        <v>1.193658625730994</v>
      </c>
      <c r="P51" s="315">
        <v>1.568467434210526</v>
      </c>
      <c r="Q51" s="140">
        <v>8.0045343137254893E-2</v>
      </c>
      <c r="R51" s="135">
        <v>0.10517958088235292</v>
      </c>
      <c r="S51" s="314">
        <v>8.0045343137254893E-2</v>
      </c>
      <c r="T51" s="135">
        <v>0.10517958088235292</v>
      </c>
      <c r="U51" s="314">
        <v>8.0045343137254893E-2</v>
      </c>
      <c r="V51" s="134">
        <v>0.10517958088235292</v>
      </c>
      <c r="W51" s="314">
        <v>8.32471568627451E-2</v>
      </c>
      <c r="X51" s="134">
        <v>0.10938676411764707</v>
      </c>
      <c r="Y51" s="314">
        <v>0.17609975490196075</v>
      </c>
      <c r="Z51" s="134">
        <v>0.23139507794117642</v>
      </c>
      <c r="AA51" s="140">
        <v>3842.1764705882347</v>
      </c>
      <c r="AB51" s="134">
        <v>5048.6198823529394</v>
      </c>
      <c r="AC51" s="140">
        <v>2.0491607843137253E-2</v>
      </c>
      <c r="AD51" s="134">
        <v>2.6925972705882352E-2</v>
      </c>
      <c r="AE51" s="140">
        <v>7.3641715686274492E-2</v>
      </c>
      <c r="AF51" s="134">
        <v>9.676521441176468E-2</v>
      </c>
      <c r="AG51" s="140">
        <v>3850.1240126176467</v>
      </c>
      <c r="AH51" s="134">
        <v>5059.0629525795857</v>
      </c>
      <c r="AI51" s="134">
        <v>4589.5060246359117</v>
      </c>
      <c r="AJ51" s="135">
        <v>5059.0643982693036</v>
      </c>
    </row>
    <row r="52" spans="1:36">
      <c r="A52" s="91"/>
      <c r="B52" s="1110" t="s">
        <v>205</v>
      </c>
      <c r="C52" s="213" t="s">
        <v>206</v>
      </c>
      <c r="D52" s="213" t="s">
        <v>225</v>
      </c>
      <c r="E52" s="213" t="s">
        <v>208</v>
      </c>
      <c r="F52" s="213" t="s">
        <v>234</v>
      </c>
      <c r="G52" s="69">
        <v>2012</v>
      </c>
      <c r="H52" s="214" t="s">
        <v>235</v>
      </c>
      <c r="I52" s="427">
        <v>29392</v>
      </c>
      <c r="J52" s="157">
        <v>29.391999999999999</v>
      </c>
      <c r="K52" s="314">
        <v>1.0804321728691477E-2</v>
      </c>
      <c r="L52" s="134">
        <v>0.31756062424969989</v>
      </c>
      <c r="M52" s="135">
        <v>0.4172746602641057</v>
      </c>
      <c r="N52" s="140">
        <v>3.6549707602339179E-2</v>
      </c>
      <c r="O52" s="346">
        <v>1.0742690058479532</v>
      </c>
      <c r="P52" s="315">
        <v>1.4115894736842103</v>
      </c>
      <c r="Q52" s="140">
        <v>7.2039215686274513E-2</v>
      </c>
      <c r="R52" s="135">
        <v>9.4659529411764712E-2</v>
      </c>
      <c r="S52" s="314">
        <v>7.2039215686274513E-2</v>
      </c>
      <c r="T52" s="135">
        <v>9.4659529411764712E-2</v>
      </c>
      <c r="U52" s="314">
        <v>7.2039215686274513E-2</v>
      </c>
      <c r="V52" s="134">
        <v>9.4659529411764712E-2</v>
      </c>
      <c r="W52" s="314">
        <v>7.4920784313725494E-2</v>
      </c>
      <c r="X52" s="134">
        <v>9.8445910588235291E-2</v>
      </c>
      <c r="Y52" s="314">
        <v>0.1584862745098039</v>
      </c>
      <c r="Z52" s="134">
        <v>0.20825096470588231</v>
      </c>
      <c r="AA52" s="140">
        <v>3457.8823529411761</v>
      </c>
      <c r="AB52" s="134">
        <v>4543.6574117647051</v>
      </c>
      <c r="AC52" s="140">
        <v>1.8442039215686275E-2</v>
      </c>
      <c r="AD52" s="134">
        <v>2.4232839529411764E-2</v>
      </c>
      <c r="AE52" s="140">
        <v>6.6276078431372537E-2</v>
      </c>
      <c r="AF52" s="134">
        <v>8.7086767058823497E-2</v>
      </c>
      <c r="AG52" s="140">
        <v>3465.0349825882349</v>
      </c>
      <c r="AH52" s="134">
        <v>4553.0559671209403</v>
      </c>
      <c r="AI52" s="134">
        <v>4130.4640775326106</v>
      </c>
      <c r="AJ52" s="135">
        <v>4553.0572682129132</v>
      </c>
    </row>
    <row r="53" spans="1:36">
      <c r="A53" s="91"/>
      <c r="B53" s="1110" t="s">
        <v>205</v>
      </c>
      <c r="C53" s="213" t="s">
        <v>206</v>
      </c>
      <c r="D53" s="213" t="s">
        <v>225</v>
      </c>
      <c r="E53" s="213" t="s">
        <v>208</v>
      </c>
      <c r="F53" s="213" t="s">
        <v>236</v>
      </c>
      <c r="G53" s="69">
        <v>2015</v>
      </c>
      <c r="H53" s="214" t="s">
        <v>237</v>
      </c>
      <c r="I53" s="427">
        <v>30618</v>
      </c>
      <c r="J53" s="157">
        <v>30.617999999999999</v>
      </c>
      <c r="K53" s="314">
        <v>1.0804321728691477E-2</v>
      </c>
      <c r="L53" s="134">
        <v>0.33080672268907563</v>
      </c>
      <c r="M53" s="135">
        <v>0.43468003361344537</v>
      </c>
      <c r="N53" s="140">
        <v>3.6549707602339179E-2</v>
      </c>
      <c r="O53" s="346">
        <v>1.1190789473684208</v>
      </c>
      <c r="P53" s="315">
        <v>1.4704697368421049</v>
      </c>
      <c r="Q53" s="140">
        <v>7.5044117647058817E-2</v>
      </c>
      <c r="R53" s="135">
        <v>9.8607970588235297E-2</v>
      </c>
      <c r="S53" s="314">
        <v>7.5044117647058817E-2</v>
      </c>
      <c r="T53" s="135">
        <v>9.8607970588235297E-2</v>
      </c>
      <c r="U53" s="314">
        <v>7.5044117647058817E-2</v>
      </c>
      <c r="V53" s="134">
        <v>9.8607970588235297E-2</v>
      </c>
      <c r="W53" s="314">
        <v>7.8045882352941173E-2</v>
      </c>
      <c r="X53" s="134">
        <v>0.10255228941176471</v>
      </c>
      <c r="Y53" s="314">
        <v>0.1650970588235294</v>
      </c>
      <c r="Z53" s="134">
        <v>0.21693753529411763</v>
      </c>
      <c r="AA53" s="140">
        <v>3602.117647058823</v>
      </c>
      <c r="AB53" s="134">
        <v>4733.1825882352932</v>
      </c>
      <c r="AC53" s="140">
        <v>1.9211294117647059E-2</v>
      </c>
      <c r="AD53" s="134">
        <v>2.5243640470588236E-2</v>
      </c>
      <c r="AE53" s="140">
        <v>6.9040588235294104E-2</v>
      </c>
      <c r="AF53" s="134">
        <v>9.0719332941176442E-2</v>
      </c>
      <c r="AG53" s="140">
        <v>3609.5686274117643</v>
      </c>
      <c r="AH53" s="134">
        <v>4742.9731764190583</v>
      </c>
      <c r="AI53" s="134">
        <v>4302.7541210497238</v>
      </c>
      <c r="AJ53" s="135">
        <v>4742.9745317822189</v>
      </c>
    </row>
    <row r="54" spans="1:36">
      <c r="A54" s="91"/>
      <c r="B54" s="1110" t="s">
        <v>205</v>
      </c>
      <c r="C54" s="213" t="s">
        <v>206</v>
      </c>
      <c r="D54" s="213" t="s">
        <v>238</v>
      </c>
      <c r="E54" s="213" t="s">
        <v>208</v>
      </c>
      <c r="F54" s="213" t="s">
        <v>239</v>
      </c>
      <c r="G54" s="69">
        <v>2014</v>
      </c>
      <c r="H54" s="214" t="s">
        <v>240</v>
      </c>
      <c r="I54" s="958">
        <v>1999</v>
      </c>
      <c r="J54" s="157">
        <v>1.9990000000000001</v>
      </c>
      <c r="K54" s="314">
        <v>9.8039215686274508E-2</v>
      </c>
      <c r="L54" s="134">
        <v>0.19598039215686275</v>
      </c>
      <c r="M54" s="135">
        <v>0.2575182352941176</v>
      </c>
      <c r="N54" s="314">
        <v>8.2352941176470587E-2</v>
      </c>
      <c r="O54" s="346">
        <v>0.16462352941176472</v>
      </c>
      <c r="P54" s="315">
        <v>0.21631531764705883</v>
      </c>
      <c r="Q54" s="140">
        <v>4.8995098039215689E-3</v>
      </c>
      <c r="R54" s="135">
        <v>6.4379558823529411E-3</v>
      </c>
      <c r="S54" s="314">
        <v>4.8995098039215689E-3</v>
      </c>
      <c r="T54" s="135">
        <v>6.4379558823529411E-3</v>
      </c>
      <c r="U54" s="314">
        <v>4.8995098039215689E-3</v>
      </c>
      <c r="V54" s="134">
        <v>6.4379558823529411E-3</v>
      </c>
      <c r="W54" s="314">
        <v>5.0954901960784315E-3</v>
      </c>
      <c r="X54" s="134">
        <v>6.6954741176470586E-3</v>
      </c>
      <c r="Y54" s="314">
        <v>1.0778921568627451E-2</v>
      </c>
      <c r="Z54" s="134">
        <v>1.416350294117647E-2</v>
      </c>
      <c r="AA54" s="140">
        <v>235.1764705882353</v>
      </c>
      <c r="AB54" s="134">
        <v>309.02188235294113</v>
      </c>
      <c r="AC54" s="140">
        <v>1.2542745098039216E-3</v>
      </c>
      <c r="AD54" s="134">
        <v>1.648116705882353E-3</v>
      </c>
      <c r="AE54" s="140">
        <v>4.5075490196078427E-3</v>
      </c>
      <c r="AF54" s="134">
        <v>5.9229194117647052E-3</v>
      </c>
      <c r="AG54" s="140">
        <v>235.66293311764707</v>
      </c>
      <c r="AH54" s="134">
        <v>309.66109411658817</v>
      </c>
      <c r="AI54" s="134">
        <v>280.91989966615705</v>
      </c>
      <c r="AJ54" s="135">
        <v>309.6611826060701</v>
      </c>
    </row>
    <row r="55" spans="1:36">
      <c r="A55" s="91"/>
      <c r="B55" s="1110" t="s">
        <v>205</v>
      </c>
      <c r="C55" s="213" t="s">
        <v>206</v>
      </c>
      <c r="D55" s="213" t="s">
        <v>238</v>
      </c>
      <c r="E55" s="213" t="s">
        <v>208</v>
      </c>
      <c r="F55" s="213" t="s">
        <v>241</v>
      </c>
      <c r="G55" s="69">
        <v>2014</v>
      </c>
      <c r="H55" s="214" t="s">
        <v>242</v>
      </c>
      <c r="I55" s="958">
        <v>1999</v>
      </c>
      <c r="J55" s="157">
        <v>1.9990000000000001</v>
      </c>
      <c r="K55" s="314">
        <v>9.8039215686274508E-2</v>
      </c>
      <c r="L55" s="134">
        <v>0.19598039215686275</v>
      </c>
      <c r="M55" s="135">
        <v>0.2575182352941176</v>
      </c>
      <c r="N55" s="314">
        <v>8.2352941176470587E-2</v>
      </c>
      <c r="O55" s="346">
        <v>0.16462352941176472</v>
      </c>
      <c r="P55" s="315">
        <v>0.21631531764705883</v>
      </c>
      <c r="Q55" s="140">
        <v>4.8995098039215689E-3</v>
      </c>
      <c r="R55" s="135">
        <v>6.4379558823529411E-3</v>
      </c>
      <c r="S55" s="314">
        <v>4.8995098039215689E-3</v>
      </c>
      <c r="T55" s="135">
        <v>6.4379558823529411E-3</v>
      </c>
      <c r="U55" s="314">
        <v>4.8995098039215689E-3</v>
      </c>
      <c r="V55" s="134">
        <v>6.4379558823529411E-3</v>
      </c>
      <c r="W55" s="314">
        <v>5.0954901960784315E-3</v>
      </c>
      <c r="X55" s="134">
        <v>6.6954741176470586E-3</v>
      </c>
      <c r="Y55" s="314">
        <v>1.0778921568627451E-2</v>
      </c>
      <c r="Z55" s="134">
        <v>1.416350294117647E-2</v>
      </c>
      <c r="AA55" s="140">
        <v>235.1764705882353</v>
      </c>
      <c r="AB55" s="134">
        <v>309.02188235294113</v>
      </c>
      <c r="AC55" s="140">
        <v>1.2542745098039216E-3</v>
      </c>
      <c r="AD55" s="134">
        <v>1.648116705882353E-3</v>
      </c>
      <c r="AE55" s="140">
        <v>4.5075490196078427E-3</v>
      </c>
      <c r="AF55" s="134">
        <v>5.9229194117647052E-3</v>
      </c>
      <c r="AG55" s="140">
        <v>235.66293311764707</v>
      </c>
      <c r="AH55" s="134">
        <v>309.66109411658817</v>
      </c>
      <c r="AI55" s="134">
        <v>280.91989966615705</v>
      </c>
      <c r="AJ55" s="135">
        <v>309.6611826060701</v>
      </c>
    </row>
    <row r="56" spans="1:36">
      <c r="A56" s="91"/>
      <c r="B56" s="1110" t="s">
        <v>205</v>
      </c>
      <c r="C56" s="213" t="s">
        <v>206</v>
      </c>
      <c r="D56" s="213" t="s">
        <v>238</v>
      </c>
      <c r="E56" s="213" t="s">
        <v>208</v>
      </c>
      <c r="F56" s="213" t="s">
        <v>243</v>
      </c>
      <c r="G56" s="69">
        <v>2014</v>
      </c>
      <c r="H56" s="214" t="s">
        <v>244</v>
      </c>
      <c r="I56" s="958">
        <v>1999</v>
      </c>
      <c r="J56" s="157">
        <v>1.9990000000000001</v>
      </c>
      <c r="K56" s="314">
        <v>9.8039215686274508E-2</v>
      </c>
      <c r="L56" s="134">
        <v>0.19598039215686275</v>
      </c>
      <c r="M56" s="135">
        <v>0.2575182352941176</v>
      </c>
      <c r="N56" s="314">
        <v>8.2352941176470587E-2</v>
      </c>
      <c r="O56" s="346">
        <v>0.16462352941176472</v>
      </c>
      <c r="P56" s="315">
        <v>0.21631531764705883</v>
      </c>
      <c r="Q56" s="140">
        <v>4.8995098039215689E-3</v>
      </c>
      <c r="R56" s="135">
        <v>6.4379558823529411E-3</v>
      </c>
      <c r="S56" s="314">
        <v>4.8995098039215689E-3</v>
      </c>
      <c r="T56" s="135">
        <v>6.4379558823529411E-3</v>
      </c>
      <c r="U56" s="314">
        <v>4.8995098039215689E-3</v>
      </c>
      <c r="V56" s="134">
        <v>6.4379558823529411E-3</v>
      </c>
      <c r="W56" s="314">
        <v>5.0954901960784315E-3</v>
      </c>
      <c r="X56" s="134">
        <v>6.6954741176470586E-3</v>
      </c>
      <c r="Y56" s="314">
        <v>1.0778921568627451E-2</v>
      </c>
      <c r="Z56" s="134">
        <v>1.416350294117647E-2</v>
      </c>
      <c r="AA56" s="140">
        <v>235.1764705882353</v>
      </c>
      <c r="AB56" s="134">
        <v>309.02188235294113</v>
      </c>
      <c r="AC56" s="140">
        <v>1.2542745098039216E-3</v>
      </c>
      <c r="AD56" s="134">
        <v>1.648116705882353E-3</v>
      </c>
      <c r="AE56" s="140">
        <v>4.5075490196078427E-3</v>
      </c>
      <c r="AF56" s="134">
        <v>5.9229194117647052E-3</v>
      </c>
      <c r="AG56" s="140">
        <v>235.66293311764707</v>
      </c>
      <c r="AH56" s="134">
        <v>309.66109411658817</v>
      </c>
      <c r="AI56" s="134">
        <v>280.91989966615705</v>
      </c>
      <c r="AJ56" s="135">
        <v>309.6611826060701</v>
      </c>
    </row>
    <row r="57" spans="1:36">
      <c r="A57" s="91"/>
      <c r="B57" s="1110" t="s">
        <v>205</v>
      </c>
      <c r="C57" s="213" t="s">
        <v>206</v>
      </c>
      <c r="D57" s="213" t="s">
        <v>238</v>
      </c>
      <c r="E57" s="213" t="s">
        <v>208</v>
      </c>
      <c r="F57" s="213" t="s">
        <v>245</v>
      </c>
      <c r="G57" s="69">
        <v>2021</v>
      </c>
      <c r="H57" s="214" t="s">
        <v>246</v>
      </c>
      <c r="I57" s="958">
        <v>1999</v>
      </c>
      <c r="J57" s="157">
        <v>1.9990000000000001</v>
      </c>
      <c r="K57" s="314">
        <v>9.8039215686274508E-2</v>
      </c>
      <c r="L57" s="134">
        <v>0.19598039215686275</v>
      </c>
      <c r="M57" s="135">
        <v>0.2575182352941176</v>
      </c>
      <c r="N57" s="314">
        <v>8.2352941176470587E-2</v>
      </c>
      <c r="O57" s="346">
        <v>0.16462352941176472</v>
      </c>
      <c r="P57" s="315">
        <v>0.21631531764705883</v>
      </c>
      <c r="Q57" s="140">
        <v>4.8995098039215689E-3</v>
      </c>
      <c r="R57" s="135">
        <v>6.4379558823529411E-3</v>
      </c>
      <c r="S57" s="314">
        <v>4.8995098039215689E-3</v>
      </c>
      <c r="T57" s="135">
        <v>6.4379558823529411E-3</v>
      </c>
      <c r="U57" s="314">
        <v>4.8995098039215689E-3</v>
      </c>
      <c r="V57" s="134">
        <v>6.4379558823529411E-3</v>
      </c>
      <c r="W57" s="314">
        <v>5.0954901960784315E-3</v>
      </c>
      <c r="X57" s="134">
        <v>6.6954741176470586E-3</v>
      </c>
      <c r="Y57" s="314">
        <v>1.0778921568627451E-2</v>
      </c>
      <c r="Z57" s="134">
        <v>1.416350294117647E-2</v>
      </c>
      <c r="AA57" s="140">
        <v>235.1764705882353</v>
      </c>
      <c r="AB57" s="134">
        <v>309.02188235294113</v>
      </c>
      <c r="AC57" s="140">
        <v>1.2542745098039216E-3</v>
      </c>
      <c r="AD57" s="134">
        <v>1.648116705882353E-3</v>
      </c>
      <c r="AE57" s="140">
        <v>4.5075490196078427E-3</v>
      </c>
      <c r="AF57" s="134">
        <v>5.9229194117647052E-3</v>
      </c>
      <c r="AG57" s="140">
        <v>235.66293311764707</v>
      </c>
      <c r="AH57" s="134">
        <v>309.66109411658817</v>
      </c>
      <c r="AI57" s="134">
        <v>280.91989966615705</v>
      </c>
      <c r="AJ57" s="135">
        <v>309.6611826060701</v>
      </c>
    </row>
    <row r="58" spans="1:36">
      <c r="A58" s="91"/>
      <c r="B58" s="1110" t="s">
        <v>205</v>
      </c>
      <c r="C58" s="213" t="s">
        <v>206</v>
      </c>
      <c r="D58" s="213" t="s">
        <v>238</v>
      </c>
      <c r="E58" s="213" t="s">
        <v>208</v>
      </c>
      <c r="F58" s="213" t="s">
        <v>247</v>
      </c>
      <c r="G58" s="69" t="s">
        <v>218</v>
      </c>
      <c r="H58" s="214" t="s">
        <v>248</v>
      </c>
      <c r="I58" s="958">
        <v>29393</v>
      </c>
      <c r="J58" s="157">
        <v>29.393000000000001</v>
      </c>
      <c r="K58" s="314">
        <v>1.0804321728691477E-2</v>
      </c>
      <c r="L58" s="134">
        <v>0.31757142857142862</v>
      </c>
      <c r="M58" s="135">
        <v>0.41728885714285713</v>
      </c>
      <c r="N58" s="140">
        <v>3.6549707602339179E-2</v>
      </c>
      <c r="O58" s="346">
        <v>1.0743055555555556</v>
      </c>
      <c r="P58" s="315">
        <v>1.4116375000000001</v>
      </c>
      <c r="Q58" s="140">
        <v>7.2041666666666671E-2</v>
      </c>
      <c r="R58" s="135">
        <v>9.4662750000000004E-2</v>
      </c>
      <c r="S58" s="314">
        <v>7.2041666666666671E-2</v>
      </c>
      <c r="T58" s="135">
        <v>9.4662750000000004E-2</v>
      </c>
      <c r="U58" s="314">
        <v>7.2041666666666671E-2</v>
      </c>
      <c r="V58" s="134">
        <v>9.4662750000000004E-2</v>
      </c>
      <c r="W58" s="314">
        <v>7.4923333333333342E-2</v>
      </c>
      <c r="X58" s="134">
        <v>9.8449260000000025E-2</v>
      </c>
      <c r="Y58" s="314">
        <v>0.15849166666666667</v>
      </c>
      <c r="Z58" s="134">
        <v>0.20825805</v>
      </c>
      <c r="AA58" s="140">
        <v>3458</v>
      </c>
      <c r="AB58" s="134">
        <v>4543.8119999999999</v>
      </c>
      <c r="AC58" s="140">
        <v>1.8442666666666666E-2</v>
      </c>
      <c r="AD58" s="134">
        <v>2.4233663999999999E-2</v>
      </c>
      <c r="AE58" s="140">
        <v>6.6278333333333328E-2</v>
      </c>
      <c r="AF58" s="134">
        <v>8.708972999999999E-2</v>
      </c>
      <c r="AG58" s="140">
        <v>3465.152873</v>
      </c>
      <c r="AH58" s="134">
        <v>4553.2108751220003</v>
      </c>
      <c r="AI58" s="134">
        <v>4130.6046077475521</v>
      </c>
      <c r="AJ58" s="135">
        <v>4553.2121762582401</v>
      </c>
    </row>
    <row r="59" spans="1:36">
      <c r="A59" s="91"/>
      <c r="B59" s="1110" t="s">
        <v>205</v>
      </c>
      <c r="C59" s="213" t="s">
        <v>206</v>
      </c>
      <c r="D59" s="213" t="s">
        <v>238</v>
      </c>
      <c r="E59" s="213" t="s">
        <v>208</v>
      </c>
      <c r="F59" s="213" t="s">
        <v>249</v>
      </c>
      <c r="G59" s="69" t="s">
        <v>218</v>
      </c>
      <c r="H59" s="214" t="s">
        <v>250</v>
      </c>
      <c r="I59" s="958">
        <v>29393</v>
      </c>
      <c r="J59" s="157">
        <v>29.393000000000001</v>
      </c>
      <c r="K59" s="314">
        <v>1.0804321728691477E-2</v>
      </c>
      <c r="L59" s="134">
        <v>0.31757142857142862</v>
      </c>
      <c r="M59" s="135">
        <v>0.41728885714285713</v>
      </c>
      <c r="N59" s="140">
        <v>3.6549707602339179E-2</v>
      </c>
      <c r="O59" s="346">
        <v>1.0743055555555556</v>
      </c>
      <c r="P59" s="315">
        <v>1.4116375000000001</v>
      </c>
      <c r="Q59" s="140">
        <v>7.2041666666666671E-2</v>
      </c>
      <c r="R59" s="135">
        <v>9.4662750000000004E-2</v>
      </c>
      <c r="S59" s="314">
        <v>7.2041666666666671E-2</v>
      </c>
      <c r="T59" s="135">
        <v>9.4662750000000004E-2</v>
      </c>
      <c r="U59" s="314">
        <v>7.2041666666666671E-2</v>
      </c>
      <c r="V59" s="134">
        <v>9.4662750000000004E-2</v>
      </c>
      <c r="W59" s="314">
        <v>7.4923333333333342E-2</v>
      </c>
      <c r="X59" s="134">
        <v>9.8449260000000025E-2</v>
      </c>
      <c r="Y59" s="314">
        <v>0.15849166666666667</v>
      </c>
      <c r="Z59" s="134">
        <v>0.20825805</v>
      </c>
      <c r="AA59" s="140">
        <v>3458</v>
      </c>
      <c r="AB59" s="134">
        <v>4543.8119999999999</v>
      </c>
      <c r="AC59" s="140">
        <v>1.8442666666666666E-2</v>
      </c>
      <c r="AD59" s="134">
        <v>2.4233663999999999E-2</v>
      </c>
      <c r="AE59" s="140">
        <v>6.6278333333333328E-2</v>
      </c>
      <c r="AF59" s="134">
        <v>8.708972999999999E-2</v>
      </c>
      <c r="AG59" s="140">
        <v>3465.152873</v>
      </c>
      <c r="AH59" s="134">
        <v>4553.2108751220003</v>
      </c>
      <c r="AI59" s="134">
        <v>4130.6046077475521</v>
      </c>
      <c r="AJ59" s="135">
        <v>4553.2121762582401</v>
      </c>
    </row>
    <row r="60" spans="1:36">
      <c r="A60" s="91"/>
      <c r="B60" s="1110" t="s">
        <v>205</v>
      </c>
      <c r="C60" s="213" t="s">
        <v>206</v>
      </c>
      <c r="D60" s="213" t="s">
        <v>251</v>
      </c>
      <c r="E60" s="213" t="s">
        <v>208</v>
      </c>
      <c r="F60" s="213" t="s">
        <v>252</v>
      </c>
      <c r="G60" s="69">
        <v>2001</v>
      </c>
      <c r="H60" s="214" t="s">
        <v>253</v>
      </c>
      <c r="I60" s="427">
        <v>8165</v>
      </c>
      <c r="J60" s="157">
        <v>8.1649999999999991</v>
      </c>
      <c r="K60" s="314">
        <v>6.0024009603841535E-2</v>
      </c>
      <c r="L60" s="134">
        <v>0.49009603841536609</v>
      </c>
      <c r="M60" s="135">
        <v>0.64398619447779104</v>
      </c>
      <c r="N60" s="140">
        <v>3.6549707602339179E-2</v>
      </c>
      <c r="O60" s="346">
        <v>0.29842836257309935</v>
      </c>
      <c r="P60" s="315">
        <v>0.39213486842105255</v>
      </c>
      <c r="Q60" s="140">
        <v>2.0012254901960781E-2</v>
      </c>
      <c r="R60" s="135">
        <v>2.6296102941176465E-2</v>
      </c>
      <c r="S60" s="314">
        <v>2.0012254901960781E-2</v>
      </c>
      <c r="T60" s="135">
        <v>2.6296102941176465E-2</v>
      </c>
      <c r="U60" s="314">
        <v>2.0012254901960781E-2</v>
      </c>
      <c r="V60" s="134">
        <v>2.6296102941176465E-2</v>
      </c>
      <c r="W60" s="314">
        <v>2.0812745098039216E-2</v>
      </c>
      <c r="X60" s="134">
        <v>2.734794705882353E-2</v>
      </c>
      <c r="Y60" s="314">
        <v>4.4026960784313722E-2</v>
      </c>
      <c r="Z60" s="134">
        <v>5.7851426470588219E-2</v>
      </c>
      <c r="AA60" s="140">
        <v>960.58823529411745</v>
      </c>
      <c r="AB60" s="134">
        <v>1262.2129411764702</v>
      </c>
      <c r="AC60" s="140">
        <v>5.1231372549019605E-3</v>
      </c>
      <c r="AD60" s="134">
        <v>6.7318023529411766E-3</v>
      </c>
      <c r="AE60" s="140">
        <v>1.8411274509803916E-2</v>
      </c>
      <c r="AF60" s="134">
        <v>2.4192414705882345E-2</v>
      </c>
      <c r="AG60" s="140">
        <v>962.57521205882335</v>
      </c>
      <c r="AH60" s="134">
        <v>1264.8238286452938</v>
      </c>
      <c r="AI60" s="134">
        <v>1147.429204989581</v>
      </c>
      <c r="AJ60" s="135">
        <v>1264.8241900843234</v>
      </c>
    </row>
    <row r="61" spans="1:36">
      <c r="A61" s="91"/>
      <c r="B61" s="1110" t="s">
        <v>205</v>
      </c>
      <c r="C61" s="213" t="s">
        <v>206</v>
      </c>
      <c r="D61" s="213" t="s">
        <v>251</v>
      </c>
      <c r="E61" s="213" t="s">
        <v>208</v>
      </c>
      <c r="F61" s="213" t="s">
        <v>254</v>
      </c>
      <c r="G61" s="69">
        <v>2001</v>
      </c>
      <c r="H61" s="214" t="s">
        <v>255</v>
      </c>
      <c r="I61" s="427">
        <v>29393</v>
      </c>
      <c r="J61" s="157">
        <v>29.393000000000001</v>
      </c>
      <c r="K61" s="314">
        <v>1.0804321728691477E-2</v>
      </c>
      <c r="L61" s="134">
        <v>0.31757142857142862</v>
      </c>
      <c r="M61" s="135">
        <v>0.41728885714285713</v>
      </c>
      <c r="N61" s="140">
        <v>3.6549707602339179E-2</v>
      </c>
      <c r="O61" s="346">
        <v>1.0743055555555556</v>
      </c>
      <c r="P61" s="315">
        <v>1.4116375000000001</v>
      </c>
      <c r="Q61" s="140">
        <v>7.2041666666666671E-2</v>
      </c>
      <c r="R61" s="135">
        <v>9.4662750000000004E-2</v>
      </c>
      <c r="S61" s="314">
        <v>7.2041666666666671E-2</v>
      </c>
      <c r="T61" s="135">
        <v>9.4662750000000004E-2</v>
      </c>
      <c r="U61" s="314">
        <v>7.2041666666666671E-2</v>
      </c>
      <c r="V61" s="134">
        <v>9.4662750000000004E-2</v>
      </c>
      <c r="W61" s="314">
        <v>7.4923333333333342E-2</v>
      </c>
      <c r="X61" s="134">
        <v>9.8449260000000025E-2</v>
      </c>
      <c r="Y61" s="314">
        <v>0.15849166666666667</v>
      </c>
      <c r="Z61" s="134">
        <v>0.20825805</v>
      </c>
      <c r="AA61" s="140">
        <v>3458</v>
      </c>
      <c r="AB61" s="134">
        <v>4543.8119999999999</v>
      </c>
      <c r="AC61" s="140">
        <v>1.8442666666666666E-2</v>
      </c>
      <c r="AD61" s="134">
        <v>2.4233663999999999E-2</v>
      </c>
      <c r="AE61" s="140">
        <v>6.6278333333333328E-2</v>
      </c>
      <c r="AF61" s="134">
        <v>8.708972999999999E-2</v>
      </c>
      <c r="AG61" s="140">
        <v>3465.152873</v>
      </c>
      <c r="AH61" s="134">
        <v>4553.2108751220003</v>
      </c>
      <c r="AI61" s="134">
        <v>4130.6046077475521</v>
      </c>
      <c r="AJ61" s="135">
        <v>4553.2121762582401</v>
      </c>
    </row>
    <row r="62" spans="1:36">
      <c r="A62" s="91"/>
      <c r="B62" s="1110" t="s">
        <v>205</v>
      </c>
      <c r="C62" s="213" t="s">
        <v>206</v>
      </c>
      <c r="D62" s="213" t="s">
        <v>251</v>
      </c>
      <c r="E62" s="213" t="s">
        <v>208</v>
      </c>
      <c r="F62" s="213" t="s">
        <v>256</v>
      </c>
      <c r="G62" s="69">
        <v>2001</v>
      </c>
      <c r="H62" s="214" t="s">
        <v>257</v>
      </c>
      <c r="I62" s="427">
        <v>29393</v>
      </c>
      <c r="J62" s="157">
        <v>29.393000000000001</v>
      </c>
      <c r="K62" s="314">
        <v>1.0804321728691477E-2</v>
      </c>
      <c r="L62" s="134">
        <v>0.31757142857142862</v>
      </c>
      <c r="M62" s="135">
        <v>0.41728885714285713</v>
      </c>
      <c r="N62" s="140">
        <v>3.6549707602339179E-2</v>
      </c>
      <c r="O62" s="346">
        <v>1.0743055555555556</v>
      </c>
      <c r="P62" s="315">
        <v>1.4116375000000001</v>
      </c>
      <c r="Q62" s="140">
        <v>7.2041666666666671E-2</v>
      </c>
      <c r="R62" s="135">
        <v>9.4662750000000004E-2</v>
      </c>
      <c r="S62" s="314">
        <v>7.2041666666666671E-2</v>
      </c>
      <c r="T62" s="135">
        <v>9.4662750000000004E-2</v>
      </c>
      <c r="U62" s="314">
        <v>7.2041666666666671E-2</v>
      </c>
      <c r="V62" s="134">
        <v>9.4662750000000004E-2</v>
      </c>
      <c r="W62" s="314">
        <v>7.4923333333333342E-2</v>
      </c>
      <c r="X62" s="134">
        <v>9.8449260000000025E-2</v>
      </c>
      <c r="Y62" s="314">
        <v>0.15849166666666667</v>
      </c>
      <c r="Z62" s="134">
        <v>0.20825805</v>
      </c>
      <c r="AA62" s="140">
        <v>3458</v>
      </c>
      <c r="AB62" s="134">
        <v>4543.8119999999999</v>
      </c>
      <c r="AC62" s="140">
        <v>1.8442666666666666E-2</v>
      </c>
      <c r="AD62" s="134">
        <v>2.4233663999999999E-2</v>
      </c>
      <c r="AE62" s="140">
        <v>6.6278333333333328E-2</v>
      </c>
      <c r="AF62" s="134">
        <v>8.708972999999999E-2</v>
      </c>
      <c r="AG62" s="140">
        <v>3465.152873</v>
      </c>
      <c r="AH62" s="134">
        <v>4553.2108751220003</v>
      </c>
      <c r="AI62" s="134">
        <v>4130.6046077475521</v>
      </c>
      <c r="AJ62" s="135">
        <v>4553.2121762582401</v>
      </c>
    </row>
    <row r="63" spans="1:36">
      <c r="A63" s="91"/>
      <c r="B63" s="1110" t="s">
        <v>205</v>
      </c>
      <c r="C63" s="213" t="s">
        <v>206</v>
      </c>
      <c r="D63" s="213" t="s">
        <v>251</v>
      </c>
      <c r="E63" s="213" t="s">
        <v>208</v>
      </c>
      <c r="F63" s="213" t="s">
        <v>258</v>
      </c>
      <c r="G63" s="69">
        <v>2008</v>
      </c>
      <c r="H63" s="214" t="s">
        <v>259</v>
      </c>
      <c r="I63" s="427">
        <v>32659</v>
      </c>
      <c r="J63" s="157">
        <v>32.658999999999999</v>
      </c>
      <c r="K63" s="314">
        <v>1.0804321728691477E-2</v>
      </c>
      <c r="L63" s="134">
        <v>0.35285834333733496</v>
      </c>
      <c r="M63" s="135">
        <v>0.46365586314525808</v>
      </c>
      <c r="N63" s="140">
        <v>3.6549707602339179E-2</v>
      </c>
      <c r="O63" s="346">
        <v>1.1936769005847951</v>
      </c>
      <c r="P63" s="315">
        <v>1.5684914473684208</v>
      </c>
      <c r="Q63" s="140">
        <v>8.0046568627450979E-2</v>
      </c>
      <c r="R63" s="135">
        <v>0.1051811911764706</v>
      </c>
      <c r="S63" s="314">
        <v>8.0046568627450979E-2</v>
      </c>
      <c r="T63" s="135">
        <v>0.1051811911764706</v>
      </c>
      <c r="U63" s="314">
        <v>8.0046568627450979E-2</v>
      </c>
      <c r="V63" s="134">
        <v>0.1051811911764706</v>
      </c>
      <c r="W63" s="314">
        <v>8.3248431372549017E-2</v>
      </c>
      <c r="X63" s="134">
        <v>0.1093884388235294</v>
      </c>
      <c r="Y63" s="314">
        <v>0.17610245098039215</v>
      </c>
      <c r="Z63" s="134">
        <v>0.23139862058823527</v>
      </c>
      <c r="AA63" s="140">
        <v>3842.2352941176468</v>
      </c>
      <c r="AB63" s="134">
        <v>5048.6971764705877</v>
      </c>
      <c r="AC63" s="140">
        <v>2.049192156862745E-2</v>
      </c>
      <c r="AD63" s="134">
        <v>2.6926384941176468E-2</v>
      </c>
      <c r="AE63" s="140">
        <v>7.3642843137254888E-2</v>
      </c>
      <c r="AF63" s="134">
        <v>9.6766695882352913E-2</v>
      </c>
      <c r="AG63" s="140">
        <v>3850.1829578235293</v>
      </c>
      <c r="AH63" s="134">
        <v>5059.1404065801171</v>
      </c>
      <c r="AI63" s="134">
        <v>4589.5762897433833</v>
      </c>
      <c r="AJ63" s="135">
        <v>5059.1418522919685</v>
      </c>
    </row>
    <row r="64" spans="1:36">
      <c r="A64" s="91"/>
      <c r="B64" s="1110" t="s">
        <v>205</v>
      </c>
      <c r="C64" s="213" t="s">
        <v>206</v>
      </c>
      <c r="D64" s="213" t="s">
        <v>251</v>
      </c>
      <c r="E64" s="213" t="s">
        <v>208</v>
      </c>
      <c r="F64" s="213" t="s">
        <v>260</v>
      </c>
      <c r="G64" s="69">
        <v>2009</v>
      </c>
      <c r="H64" s="214" t="s">
        <v>261</v>
      </c>
      <c r="I64" s="427">
        <v>14288</v>
      </c>
      <c r="J64" s="157">
        <v>14.288</v>
      </c>
      <c r="K64" s="314">
        <v>3.601440576230492E-2</v>
      </c>
      <c r="L64" s="134">
        <v>0.51457382953181274</v>
      </c>
      <c r="M64" s="135">
        <v>0.67615001200480196</v>
      </c>
      <c r="N64" s="140">
        <v>3.6549707602339179E-2</v>
      </c>
      <c r="O64" s="346">
        <v>0.52222222222222225</v>
      </c>
      <c r="P64" s="315">
        <v>0.68620000000000003</v>
      </c>
      <c r="Q64" s="140">
        <v>3.5019607843137256E-2</v>
      </c>
      <c r="R64" s="135">
        <v>4.6015764705882353E-2</v>
      </c>
      <c r="S64" s="314">
        <v>3.5019607843137256E-2</v>
      </c>
      <c r="T64" s="135">
        <v>4.6015764705882353E-2</v>
      </c>
      <c r="U64" s="314">
        <v>3.5019607843137256E-2</v>
      </c>
      <c r="V64" s="134">
        <v>4.6015764705882353E-2</v>
      </c>
      <c r="W64" s="314">
        <v>3.6420392156862748E-2</v>
      </c>
      <c r="X64" s="134">
        <v>4.7856395294117643E-2</v>
      </c>
      <c r="Y64" s="314">
        <v>7.7043137254901958E-2</v>
      </c>
      <c r="Z64" s="134">
        <v>0.10123468235294117</v>
      </c>
      <c r="AA64" s="140">
        <v>1680.9411764705883</v>
      </c>
      <c r="AB64" s="134">
        <v>2208.7567058823529</v>
      </c>
      <c r="AC64" s="140">
        <v>8.9650196078431381E-3</v>
      </c>
      <c r="AD64" s="134">
        <v>1.1780035764705881E-2</v>
      </c>
      <c r="AE64" s="140">
        <v>3.2218039215686271E-2</v>
      </c>
      <c r="AF64" s="134">
        <v>4.233450352941176E-2</v>
      </c>
      <c r="AG64" s="140">
        <v>1684.4182032941178</v>
      </c>
      <c r="AH64" s="134">
        <v>2213.3255191284707</v>
      </c>
      <c r="AI64" s="134">
        <v>2007.8957110705617</v>
      </c>
      <c r="AJ64" s="135">
        <v>2213.3261516135722</v>
      </c>
    </row>
    <row r="65" spans="1:36">
      <c r="A65" s="91"/>
      <c r="B65" s="1110" t="s">
        <v>205</v>
      </c>
      <c r="C65" s="213" t="s">
        <v>206</v>
      </c>
      <c r="D65" s="213" t="s">
        <v>251</v>
      </c>
      <c r="E65" s="213" t="s">
        <v>208</v>
      </c>
      <c r="F65" s="213" t="s">
        <v>262</v>
      </c>
      <c r="G65" s="69" t="s">
        <v>218</v>
      </c>
      <c r="H65" s="214" t="s">
        <v>263</v>
      </c>
      <c r="I65" s="427">
        <v>29392</v>
      </c>
      <c r="J65" s="157">
        <v>29.391999999999999</v>
      </c>
      <c r="K65" s="314">
        <v>1.0804321728691477E-2</v>
      </c>
      <c r="L65" s="134">
        <v>0.31756062424969989</v>
      </c>
      <c r="M65" s="135">
        <v>0.4172746602641057</v>
      </c>
      <c r="N65" s="140">
        <v>3.6549707602339179E-2</v>
      </c>
      <c r="O65" s="346">
        <v>1.0742690058479532</v>
      </c>
      <c r="P65" s="315">
        <v>1.4115894736842103</v>
      </c>
      <c r="Q65" s="140">
        <v>7.2039215686274513E-2</v>
      </c>
      <c r="R65" s="135">
        <v>9.4659529411764712E-2</v>
      </c>
      <c r="S65" s="314">
        <v>7.2039215686274513E-2</v>
      </c>
      <c r="T65" s="135">
        <v>9.4659529411764712E-2</v>
      </c>
      <c r="U65" s="314">
        <v>7.2039215686274513E-2</v>
      </c>
      <c r="V65" s="134">
        <v>9.4659529411764712E-2</v>
      </c>
      <c r="W65" s="314">
        <v>7.4920784313725494E-2</v>
      </c>
      <c r="X65" s="134">
        <v>9.8445910588235291E-2</v>
      </c>
      <c r="Y65" s="314">
        <v>0.1584862745098039</v>
      </c>
      <c r="Z65" s="134">
        <v>0.20825096470588231</v>
      </c>
      <c r="AA65" s="140">
        <v>3457.8823529411761</v>
      </c>
      <c r="AB65" s="134">
        <v>4543.6574117647051</v>
      </c>
      <c r="AC65" s="140">
        <v>1.8442039215686275E-2</v>
      </c>
      <c r="AD65" s="134">
        <v>2.4232839529411764E-2</v>
      </c>
      <c r="AE65" s="140">
        <v>6.6276078431372537E-2</v>
      </c>
      <c r="AF65" s="134">
        <v>8.7086767058823497E-2</v>
      </c>
      <c r="AG65" s="140">
        <v>3465.0349825882349</v>
      </c>
      <c r="AH65" s="134">
        <v>4553.0559671209403</v>
      </c>
      <c r="AI65" s="134">
        <v>4130.4640775326106</v>
      </c>
      <c r="AJ65" s="135">
        <v>4553.0572682129132</v>
      </c>
    </row>
    <row r="66" spans="1:36">
      <c r="A66" s="91"/>
      <c r="B66" s="1110" t="s">
        <v>205</v>
      </c>
      <c r="C66" s="213" t="s">
        <v>206</v>
      </c>
      <c r="D66" s="213" t="s">
        <v>264</v>
      </c>
      <c r="E66" s="213" t="s">
        <v>208</v>
      </c>
      <c r="F66" s="213" t="s">
        <v>265</v>
      </c>
      <c r="G66" s="69">
        <v>2016</v>
      </c>
      <c r="H66" s="214" t="s">
        <v>266</v>
      </c>
      <c r="I66" s="958">
        <v>13899</v>
      </c>
      <c r="J66" s="157">
        <v>13.898999999999999</v>
      </c>
      <c r="K66" s="314">
        <v>1.0804321728691477E-2</v>
      </c>
      <c r="L66" s="134">
        <v>0.15016926770708283</v>
      </c>
      <c r="M66" s="135">
        <v>0.19732241776710682</v>
      </c>
      <c r="N66" s="140">
        <v>3.6549707602339179E-2</v>
      </c>
      <c r="O66" s="346">
        <v>0.50800438596491226</v>
      </c>
      <c r="P66" s="315">
        <v>0.66751776315789468</v>
      </c>
      <c r="Q66" s="140">
        <v>3.4066176470588232E-2</v>
      </c>
      <c r="R66" s="135">
        <v>4.4762955882352934E-2</v>
      </c>
      <c r="S66" s="314">
        <v>3.4066176470588232E-2</v>
      </c>
      <c r="T66" s="135">
        <v>4.4762955882352934E-2</v>
      </c>
      <c r="U66" s="314">
        <v>3.4066176470588232E-2</v>
      </c>
      <c r="V66" s="134">
        <v>4.4762955882352934E-2</v>
      </c>
      <c r="W66" s="314">
        <v>3.5428823529411763E-2</v>
      </c>
      <c r="X66" s="134">
        <v>4.6553474117647056E-2</v>
      </c>
      <c r="Y66" s="314">
        <v>7.4945588235294111E-2</v>
      </c>
      <c r="Z66" s="134">
        <v>9.8478502941176466E-2</v>
      </c>
      <c r="AA66" s="140">
        <v>1635.1764705882351</v>
      </c>
      <c r="AB66" s="134">
        <v>2148.6218823529407</v>
      </c>
      <c r="AC66" s="140">
        <v>8.7209411764705876E-3</v>
      </c>
      <c r="AD66" s="134">
        <v>1.1459316705882351E-2</v>
      </c>
      <c r="AE66" s="140">
        <v>3.134088235294117E-2</v>
      </c>
      <c r="AF66" s="134">
        <v>4.1181919411764696E-2</v>
      </c>
      <c r="AG66" s="140">
        <v>1638.5588331176468</v>
      </c>
      <c r="AH66" s="134">
        <v>2153.0663067165874</v>
      </c>
      <c r="AI66" s="134">
        <v>1953.2294574586874</v>
      </c>
      <c r="AJ66" s="135">
        <v>2153.0669219818747</v>
      </c>
    </row>
    <row r="67" spans="1:36">
      <c r="A67" s="91"/>
      <c r="B67" s="1110" t="s">
        <v>205</v>
      </c>
      <c r="C67" s="213" t="s">
        <v>206</v>
      </c>
      <c r="D67" s="213" t="s">
        <v>264</v>
      </c>
      <c r="E67" s="213" t="s">
        <v>208</v>
      </c>
      <c r="F67" s="213" t="s">
        <v>267</v>
      </c>
      <c r="G67" s="69">
        <v>2003</v>
      </c>
      <c r="H67" s="214" t="s">
        <v>268</v>
      </c>
      <c r="I67" s="958">
        <v>12247</v>
      </c>
      <c r="J67" s="157">
        <v>12.247</v>
      </c>
      <c r="K67" s="314">
        <v>1.0804321728691477E-2</v>
      </c>
      <c r="L67" s="134">
        <v>0.13232052821128451</v>
      </c>
      <c r="M67" s="135">
        <v>0.17386917406962785</v>
      </c>
      <c r="N67" s="140">
        <v>3.6549707602339179E-2</v>
      </c>
      <c r="O67" s="346">
        <v>0.4476242690058479</v>
      </c>
      <c r="P67" s="315">
        <v>0.58817828947368411</v>
      </c>
      <c r="Q67" s="140">
        <v>3.0017156862745097E-2</v>
      </c>
      <c r="R67" s="135">
        <v>3.9442544117647055E-2</v>
      </c>
      <c r="S67" s="314">
        <v>3.0017156862745097E-2</v>
      </c>
      <c r="T67" s="135">
        <v>3.9442544117647055E-2</v>
      </c>
      <c r="U67" s="314">
        <v>3.0017156862745097E-2</v>
      </c>
      <c r="V67" s="134">
        <v>3.9442544117647055E-2</v>
      </c>
      <c r="W67" s="314">
        <v>3.1217843137254904E-2</v>
      </c>
      <c r="X67" s="134">
        <v>4.1020245882352944E-2</v>
      </c>
      <c r="Y67" s="314">
        <v>6.6037745098039211E-2</v>
      </c>
      <c r="Z67" s="134">
        <v>8.6773597058823523E-2</v>
      </c>
      <c r="AA67" s="140">
        <v>1440.8235294117646</v>
      </c>
      <c r="AB67" s="134">
        <v>1893.2421176470584</v>
      </c>
      <c r="AC67" s="140">
        <v>7.684392156862745E-3</v>
      </c>
      <c r="AD67" s="134">
        <v>1.0097291294117646E-2</v>
      </c>
      <c r="AE67" s="140">
        <v>2.7615784313725484E-2</v>
      </c>
      <c r="AF67" s="134">
        <v>3.6287140588235289E-2</v>
      </c>
      <c r="AG67" s="140">
        <v>1443.8038728823531</v>
      </c>
      <c r="AH67" s="134">
        <v>1897.1582889674114</v>
      </c>
      <c r="AI67" s="134">
        <v>1721.0735423769011</v>
      </c>
      <c r="AJ67" s="135">
        <v>1897.1588311038222</v>
      </c>
    </row>
    <row r="68" spans="1:36">
      <c r="A68" s="91"/>
      <c r="B68" s="1110" t="s">
        <v>205</v>
      </c>
      <c r="C68" s="213" t="s">
        <v>206</v>
      </c>
      <c r="D68" s="213" t="s">
        <v>264</v>
      </c>
      <c r="E68" s="213" t="s">
        <v>208</v>
      </c>
      <c r="F68" s="213" t="s">
        <v>269</v>
      </c>
      <c r="G68" s="69">
        <v>2003</v>
      </c>
      <c r="H68" s="214" t="s">
        <v>270</v>
      </c>
      <c r="I68" s="958">
        <v>12247</v>
      </c>
      <c r="J68" s="157">
        <v>12.247</v>
      </c>
      <c r="K68" s="314">
        <v>1.0804321728691477E-2</v>
      </c>
      <c r="L68" s="134">
        <v>0.13232052821128451</v>
      </c>
      <c r="M68" s="135">
        <v>0.17386917406962785</v>
      </c>
      <c r="N68" s="140">
        <v>3.6549707602339179E-2</v>
      </c>
      <c r="O68" s="346">
        <v>0.4476242690058479</v>
      </c>
      <c r="P68" s="315">
        <v>0.58817828947368411</v>
      </c>
      <c r="Q68" s="140">
        <v>3.0017156862745097E-2</v>
      </c>
      <c r="R68" s="135">
        <v>3.9442544117647055E-2</v>
      </c>
      <c r="S68" s="314">
        <v>3.0017156862745097E-2</v>
      </c>
      <c r="T68" s="135">
        <v>3.9442544117647055E-2</v>
      </c>
      <c r="U68" s="314">
        <v>3.0017156862745097E-2</v>
      </c>
      <c r="V68" s="134">
        <v>3.9442544117647055E-2</v>
      </c>
      <c r="W68" s="314">
        <v>3.1217843137254904E-2</v>
      </c>
      <c r="X68" s="134">
        <v>4.1020245882352944E-2</v>
      </c>
      <c r="Y68" s="314">
        <v>6.6037745098039211E-2</v>
      </c>
      <c r="Z68" s="134">
        <v>8.6773597058823523E-2</v>
      </c>
      <c r="AA68" s="140">
        <v>1440.8235294117646</v>
      </c>
      <c r="AB68" s="134">
        <v>1893.2421176470584</v>
      </c>
      <c r="AC68" s="140">
        <v>7.684392156862745E-3</v>
      </c>
      <c r="AD68" s="134">
        <v>1.0097291294117646E-2</v>
      </c>
      <c r="AE68" s="140">
        <v>2.7615784313725484E-2</v>
      </c>
      <c r="AF68" s="134">
        <v>3.6287140588235289E-2</v>
      </c>
      <c r="AG68" s="140">
        <v>1443.8038728823531</v>
      </c>
      <c r="AH68" s="134">
        <v>1897.1582889674114</v>
      </c>
      <c r="AI68" s="134">
        <v>1721.0735423769011</v>
      </c>
      <c r="AJ68" s="135">
        <v>1897.1588311038222</v>
      </c>
    </row>
    <row r="69" spans="1:36">
      <c r="A69" s="91"/>
      <c r="B69" s="1110" t="s">
        <v>205</v>
      </c>
      <c r="C69" s="213" t="s">
        <v>206</v>
      </c>
      <c r="D69" s="213" t="s">
        <v>264</v>
      </c>
      <c r="E69" s="213" t="s">
        <v>208</v>
      </c>
      <c r="F69" s="213" t="s">
        <v>271</v>
      </c>
      <c r="G69" s="69" t="s">
        <v>218</v>
      </c>
      <c r="H69" s="214" t="s">
        <v>272</v>
      </c>
      <c r="I69" s="958">
        <v>11715</v>
      </c>
      <c r="J69" s="157">
        <v>11.715</v>
      </c>
      <c r="K69" s="314">
        <v>1.0804321728691477E-2</v>
      </c>
      <c r="L69" s="134">
        <v>0.12657262905162064</v>
      </c>
      <c r="M69" s="135">
        <v>0.16631643457382952</v>
      </c>
      <c r="N69" s="140">
        <v>3.6549707602339179E-2</v>
      </c>
      <c r="O69" s="346">
        <v>0.42817982456140347</v>
      </c>
      <c r="P69" s="315">
        <v>0.56262828947368415</v>
      </c>
      <c r="Q69" s="140">
        <v>2.8713235294117647E-2</v>
      </c>
      <c r="R69" s="135">
        <v>3.772919117647059E-2</v>
      </c>
      <c r="S69" s="314">
        <v>2.8713235294117647E-2</v>
      </c>
      <c r="T69" s="135">
        <v>3.772919117647059E-2</v>
      </c>
      <c r="U69" s="314">
        <v>2.8713235294117647E-2</v>
      </c>
      <c r="V69" s="134">
        <v>3.772919117647059E-2</v>
      </c>
      <c r="W69" s="314">
        <v>2.9861764705882355E-2</v>
      </c>
      <c r="X69" s="134">
        <v>3.9238358823529419E-2</v>
      </c>
      <c r="Y69" s="314">
        <v>6.316911764705882E-2</v>
      </c>
      <c r="Z69" s="134">
        <v>8.3004220588235283E-2</v>
      </c>
      <c r="AA69" s="140">
        <v>1378.2352941176471</v>
      </c>
      <c r="AB69" s="134">
        <v>1811.0011764705882</v>
      </c>
      <c r="AC69" s="140">
        <v>7.3505882352941174E-3</v>
      </c>
      <c r="AD69" s="134">
        <v>9.6586729411764719E-3</v>
      </c>
      <c r="AE69" s="140">
        <v>2.6416176470588231E-2</v>
      </c>
      <c r="AF69" s="134">
        <v>3.4710855882352933E-2</v>
      </c>
      <c r="AG69" s="140">
        <v>1381.0861738235294</v>
      </c>
      <c r="AH69" s="134">
        <v>1814.7472324041175</v>
      </c>
      <c r="AI69" s="134">
        <v>1646.3114680285294</v>
      </c>
      <c r="AJ69" s="135">
        <v>1814.7477509905511</v>
      </c>
    </row>
    <row r="70" spans="1:36">
      <c r="A70" s="91"/>
      <c r="B70" s="1110" t="s">
        <v>205</v>
      </c>
      <c r="C70" s="213" t="s">
        <v>206</v>
      </c>
      <c r="D70" s="213" t="s">
        <v>273</v>
      </c>
      <c r="E70" s="213" t="s">
        <v>208</v>
      </c>
      <c r="F70" s="213" t="s">
        <v>274</v>
      </c>
      <c r="G70" s="69">
        <v>2013</v>
      </c>
      <c r="H70" s="214" t="s">
        <v>275</v>
      </c>
      <c r="I70" s="427">
        <v>14287</v>
      </c>
      <c r="J70" s="157">
        <v>14.287000000000001</v>
      </c>
      <c r="K70" s="314">
        <v>1.0804321728691477E-2</v>
      </c>
      <c r="L70" s="134">
        <v>0.15436134453781514</v>
      </c>
      <c r="M70" s="135">
        <v>0.20283080672268908</v>
      </c>
      <c r="N70" s="140">
        <v>3.6549707602339179E-2</v>
      </c>
      <c r="O70" s="346">
        <v>0.52218567251461989</v>
      </c>
      <c r="P70" s="315">
        <v>0.68615197368421055</v>
      </c>
      <c r="Q70" s="140">
        <v>3.5017156862745098E-2</v>
      </c>
      <c r="R70" s="135">
        <v>4.6012544117647054E-2</v>
      </c>
      <c r="S70" s="314">
        <v>3.5017156862745098E-2</v>
      </c>
      <c r="T70" s="135">
        <v>4.6012544117647054E-2</v>
      </c>
      <c r="U70" s="314">
        <v>3.5017156862745098E-2</v>
      </c>
      <c r="V70" s="134">
        <v>4.6012544117647054E-2</v>
      </c>
      <c r="W70" s="314">
        <v>3.6417843137254907E-2</v>
      </c>
      <c r="X70" s="134">
        <v>4.7853045882352944E-2</v>
      </c>
      <c r="Y70" s="314">
        <v>7.703774509803922E-2</v>
      </c>
      <c r="Z70" s="134">
        <v>0.10122759705882353</v>
      </c>
      <c r="AA70" s="140">
        <v>1680.8235294117646</v>
      </c>
      <c r="AB70" s="134">
        <v>2208.6021176470585</v>
      </c>
      <c r="AC70" s="140">
        <v>8.9643921568627466E-3</v>
      </c>
      <c r="AD70" s="134">
        <v>1.1779211294117646E-2</v>
      </c>
      <c r="AE70" s="140">
        <v>3.2215784313725487E-2</v>
      </c>
      <c r="AF70" s="134">
        <v>4.2331540588235288E-2</v>
      </c>
      <c r="AG70" s="140">
        <v>1684.3003128823527</v>
      </c>
      <c r="AH70" s="134">
        <v>2213.1706111274116</v>
      </c>
      <c r="AI70" s="134">
        <v>2007.7551808556209</v>
      </c>
      <c r="AJ70" s="135">
        <v>2213.1712435682462</v>
      </c>
    </row>
    <row r="71" spans="1:36">
      <c r="A71" s="91"/>
      <c r="B71" s="1110" t="s">
        <v>205</v>
      </c>
      <c r="C71" s="213" t="s">
        <v>206</v>
      </c>
      <c r="D71" s="213" t="s">
        <v>273</v>
      </c>
      <c r="E71" s="213" t="s">
        <v>208</v>
      </c>
      <c r="F71" s="213" t="s">
        <v>276</v>
      </c>
      <c r="G71" s="69">
        <v>2013</v>
      </c>
      <c r="H71" s="214" t="s">
        <v>277</v>
      </c>
      <c r="I71" s="427">
        <v>30615</v>
      </c>
      <c r="J71" s="157">
        <v>30.614999999999998</v>
      </c>
      <c r="K71" s="314">
        <v>1.0804321728691477E-2</v>
      </c>
      <c r="L71" s="134">
        <v>0.33077430972388955</v>
      </c>
      <c r="M71" s="135">
        <v>0.43463744297719087</v>
      </c>
      <c r="N71" s="140">
        <v>3.6549707602339179E-2</v>
      </c>
      <c r="O71" s="346">
        <v>1.1189692982456139</v>
      </c>
      <c r="P71" s="315">
        <v>1.4703256578947366</v>
      </c>
      <c r="Q71" s="140">
        <v>7.5036764705882344E-2</v>
      </c>
      <c r="R71" s="135">
        <v>9.8598308823529393E-2</v>
      </c>
      <c r="S71" s="314">
        <v>7.5036764705882344E-2</v>
      </c>
      <c r="T71" s="135">
        <v>9.8598308823529393E-2</v>
      </c>
      <c r="U71" s="314">
        <v>7.5036764705882344E-2</v>
      </c>
      <c r="V71" s="134">
        <v>9.8598308823529393E-2</v>
      </c>
      <c r="W71" s="314">
        <v>7.8038235294117644E-2</v>
      </c>
      <c r="X71" s="134">
        <v>0.10254224117647058</v>
      </c>
      <c r="Y71" s="314">
        <v>0.16508088235294116</v>
      </c>
      <c r="Z71" s="134">
        <v>0.2169162794117647</v>
      </c>
      <c r="AA71" s="140">
        <v>3601.7647058823527</v>
      </c>
      <c r="AB71" s="134">
        <v>4732.7188235294116</v>
      </c>
      <c r="AC71" s="140">
        <v>1.9209411764705881E-2</v>
      </c>
      <c r="AD71" s="134">
        <v>2.5241167058823528E-2</v>
      </c>
      <c r="AE71" s="140">
        <v>6.9033823529411745E-2</v>
      </c>
      <c r="AF71" s="134">
        <v>9.0710444117647046E-2</v>
      </c>
      <c r="AG71" s="140">
        <v>3609.2149561764704</v>
      </c>
      <c r="AH71" s="134">
        <v>4742.5084524158819</v>
      </c>
      <c r="AI71" s="134">
        <v>4302.3325304049022</v>
      </c>
      <c r="AJ71" s="135">
        <v>4742.5098076462418</v>
      </c>
    </row>
    <row r="72" spans="1:36">
      <c r="A72" s="91"/>
      <c r="B72" s="1110" t="s">
        <v>205</v>
      </c>
      <c r="C72" s="213" t="s">
        <v>206</v>
      </c>
      <c r="D72" s="213" t="s">
        <v>273</v>
      </c>
      <c r="E72" s="213" t="s">
        <v>208</v>
      </c>
      <c r="F72" s="213" t="s">
        <v>278</v>
      </c>
      <c r="G72" s="69">
        <v>2013</v>
      </c>
      <c r="H72" s="214" t="s">
        <v>279</v>
      </c>
      <c r="I72" s="427">
        <v>30615</v>
      </c>
      <c r="J72" s="157">
        <v>30.614999999999998</v>
      </c>
      <c r="K72" s="314">
        <v>1.0804321728691477E-2</v>
      </c>
      <c r="L72" s="134">
        <v>0.33077430972388955</v>
      </c>
      <c r="M72" s="135">
        <v>0.43463744297719087</v>
      </c>
      <c r="N72" s="140">
        <v>3.6549707602339179E-2</v>
      </c>
      <c r="O72" s="346">
        <v>1.1189692982456139</v>
      </c>
      <c r="P72" s="315">
        <v>1.4703256578947366</v>
      </c>
      <c r="Q72" s="140">
        <v>7.5036764705882344E-2</v>
      </c>
      <c r="R72" s="135">
        <v>9.8598308823529393E-2</v>
      </c>
      <c r="S72" s="314">
        <v>7.5036764705882344E-2</v>
      </c>
      <c r="T72" s="135">
        <v>9.8598308823529393E-2</v>
      </c>
      <c r="U72" s="314">
        <v>7.5036764705882344E-2</v>
      </c>
      <c r="V72" s="134">
        <v>9.8598308823529393E-2</v>
      </c>
      <c r="W72" s="314">
        <v>7.8038235294117644E-2</v>
      </c>
      <c r="X72" s="134">
        <v>0.10254224117647058</v>
      </c>
      <c r="Y72" s="314">
        <v>0.16508088235294116</v>
      </c>
      <c r="Z72" s="134">
        <v>0.2169162794117647</v>
      </c>
      <c r="AA72" s="140">
        <v>3601.7647058823527</v>
      </c>
      <c r="AB72" s="134">
        <v>4732.7188235294116</v>
      </c>
      <c r="AC72" s="140">
        <v>1.9209411764705881E-2</v>
      </c>
      <c r="AD72" s="134">
        <v>2.5241167058823528E-2</v>
      </c>
      <c r="AE72" s="140">
        <v>6.9033823529411745E-2</v>
      </c>
      <c r="AF72" s="134">
        <v>9.0710444117647046E-2</v>
      </c>
      <c r="AG72" s="140">
        <v>3609.2149561764704</v>
      </c>
      <c r="AH72" s="134">
        <v>4742.5084524158819</v>
      </c>
      <c r="AI72" s="134">
        <v>4302.3325304049022</v>
      </c>
      <c r="AJ72" s="135">
        <v>4742.5098076462418</v>
      </c>
    </row>
    <row r="73" spans="1:36">
      <c r="A73" s="91"/>
      <c r="B73" s="1110" t="s">
        <v>205</v>
      </c>
      <c r="C73" s="213" t="s">
        <v>206</v>
      </c>
      <c r="D73" s="213" t="s">
        <v>273</v>
      </c>
      <c r="E73" s="213" t="s">
        <v>208</v>
      </c>
      <c r="F73" s="213" t="s">
        <v>280</v>
      </c>
      <c r="G73" s="69">
        <v>2013</v>
      </c>
      <c r="H73" s="214" t="s">
        <v>281</v>
      </c>
      <c r="I73" s="427">
        <v>30615</v>
      </c>
      <c r="J73" s="157">
        <v>30.614999999999998</v>
      </c>
      <c r="K73" s="314">
        <v>1.0804321728691477E-2</v>
      </c>
      <c r="L73" s="134">
        <v>0.33077430972388955</v>
      </c>
      <c r="M73" s="135">
        <v>0.43463744297719087</v>
      </c>
      <c r="N73" s="140">
        <v>3.6549707602339179E-2</v>
      </c>
      <c r="O73" s="346">
        <v>1.1189692982456139</v>
      </c>
      <c r="P73" s="315">
        <v>1.4703256578947366</v>
      </c>
      <c r="Q73" s="140">
        <v>7.5036764705882344E-2</v>
      </c>
      <c r="R73" s="135">
        <v>9.8598308823529393E-2</v>
      </c>
      <c r="S73" s="314">
        <v>7.5036764705882344E-2</v>
      </c>
      <c r="T73" s="135">
        <v>9.8598308823529393E-2</v>
      </c>
      <c r="U73" s="314">
        <v>7.5036764705882344E-2</v>
      </c>
      <c r="V73" s="134">
        <v>9.8598308823529393E-2</v>
      </c>
      <c r="W73" s="314">
        <v>7.8038235294117644E-2</v>
      </c>
      <c r="X73" s="134">
        <v>0.10254224117647058</v>
      </c>
      <c r="Y73" s="314">
        <v>0.16508088235294116</v>
      </c>
      <c r="Z73" s="134">
        <v>0.2169162794117647</v>
      </c>
      <c r="AA73" s="140">
        <v>3601.7647058823527</v>
      </c>
      <c r="AB73" s="134">
        <v>4732.7188235294116</v>
      </c>
      <c r="AC73" s="140">
        <v>1.9209411764705881E-2</v>
      </c>
      <c r="AD73" s="134">
        <v>2.5241167058823528E-2</v>
      </c>
      <c r="AE73" s="140">
        <v>6.9033823529411745E-2</v>
      </c>
      <c r="AF73" s="134">
        <v>9.0710444117647046E-2</v>
      </c>
      <c r="AG73" s="140">
        <v>3609.2149561764704</v>
      </c>
      <c r="AH73" s="134">
        <v>4742.5084524158819</v>
      </c>
      <c r="AI73" s="134">
        <v>4302.3325304049022</v>
      </c>
      <c r="AJ73" s="135">
        <v>4742.5098076462418</v>
      </c>
    </row>
    <row r="74" spans="1:36">
      <c r="A74" s="91"/>
      <c r="B74" s="1110" t="s">
        <v>205</v>
      </c>
      <c r="C74" s="213" t="s">
        <v>206</v>
      </c>
      <c r="D74" s="213" t="s">
        <v>273</v>
      </c>
      <c r="E74" s="213" t="s">
        <v>208</v>
      </c>
      <c r="F74" s="213" t="s">
        <v>282</v>
      </c>
      <c r="G74" s="69">
        <v>2011</v>
      </c>
      <c r="H74" s="214" t="s">
        <v>283</v>
      </c>
      <c r="I74" s="958">
        <v>29393</v>
      </c>
      <c r="J74" s="157">
        <v>29.393000000000001</v>
      </c>
      <c r="K74" s="314">
        <v>1.0804321728691477E-2</v>
      </c>
      <c r="L74" s="134">
        <v>0.31757142857142862</v>
      </c>
      <c r="M74" s="135">
        <v>0.41728885714285713</v>
      </c>
      <c r="N74" s="140">
        <v>3.6549707602339179E-2</v>
      </c>
      <c r="O74" s="346">
        <v>1.0743055555555556</v>
      </c>
      <c r="P74" s="315">
        <v>1.4116375000000001</v>
      </c>
      <c r="Q74" s="140">
        <v>7.2041666666666671E-2</v>
      </c>
      <c r="R74" s="135">
        <v>9.4662750000000004E-2</v>
      </c>
      <c r="S74" s="314">
        <v>7.2041666666666671E-2</v>
      </c>
      <c r="T74" s="135">
        <v>9.4662750000000004E-2</v>
      </c>
      <c r="U74" s="314">
        <v>7.2041666666666671E-2</v>
      </c>
      <c r="V74" s="134">
        <v>9.4662750000000004E-2</v>
      </c>
      <c r="W74" s="314">
        <v>7.4923333333333342E-2</v>
      </c>
      <c r="X74" s="134">
        <v>9.8449260000000025E-2</v>
      </c>
      <c r="Y74" s="314">
        <v>0.15849166666666667</v>
      </c>
      <c r="Z74" s="134">
        <v>0.20825805</v>
      </c>
      <c r="AA74" s="140">
        <v>3458</v>
      </c>
      <c r="AB74" s="134">
        <v>4543.8119999999999</v>
      </c>
      <c r="AC74" s="140">
        <v>1.8442666666666666E-2</v>
      </c>
      <c r="AD74" s="134">
        <v>2.4233663999999999E-2</v>
      </c>
      <c r="AE74" s="140">
        <v>6.6278333333333328E-2</v>
      </c>
      <c r="AF74" s="134">
        <v>8.708972999999999E-2</v>
      </c>
      <c r="AG74" s="140">
        <v>3465.152873</v>
      </c>
      <c r="AH74" s="134">
        <v>4553.2108751220003</v>
      </c>
      <c r="AI74" s="134">
        <v>4130.6046077475521</v>
      </c>
      <c r="AJ74" s="135">
        <v>4553.2121762582401</v>
      </c>
    </row>
    <row r="75" spans="1:36">
      <c r="A75" s="91"/>
      <c r="B75" s="1110" t="s">
        <v>205</v>
      </c>
      <c r="C75" s="213" t="s">
        <v>206</v>
      </c>
      <c r="D75" s="213" t="s">
        <v>273</v>
      </c>
      <c r="E75" s="213" t="s">
        <v>208</v>
      </c>
      <c r="F75" s="213" t="s">
        <v>284</v>
      </c>
      <c r="G75" s="69">
        <v>2011</v>
      </c>
      <c r="H75" s="214" t="s">
        <v>285</v>
      </c>
      <c r="I75" s="427">
        <v>29393</v>
      </c>
      <c r="J75" s="157">
        <v>29.393000000000001</v>
      </c>
      <c r="K75" s="314">
        <v>1.0804321728691477E-2</v>
      </c>
      <c r="L75" s="134">
        <v>0.31757142857142862</v>
      </c>
      <c r="M75" s="135">
        <v>0.41728885714285713</v>
      </c>
      <c r="N75" s="140">
        <v>3.6549707602339179E-2</v>
      </c>
      <c r="O75" s="346">
        <v>1.0743055555555556</v>
      </c>
      <c r="P75" s="315">
        <v>1.4116375000000001</v>
      </c>
      <c r="Q75" s="140">
        <v>7.2041666666666671E-2</v>
      </c>
      <c r="R75" s="135">
        <v>9.4662750000000004E-2</v>
      </c>
      <c r="S75" s="314">
        <v>7.2041666666666671E-2</v>
      </c>
      <c r="T75" s="135">
        <v>9.4662750000000004E-2</v>
      </c>
      <c r="U75" s="314">
        <v>7.2041666666666671E-2</v>
      </c>
      <c r="V75" s="134">
        <v>9.4662750000000004E-2</v>
      </c>
      <c r="W75" s="314">
        <v>7.4923333333333342E-2</v>
      </c>
      <c r="X75" s="134">
        <v>9.8449260000000025E-2</v>
      </c>
      <c r="Y75" s="314">
        <v>0.15849166666666667</v>
      </c>
      <c r="Z75" s="134">
        <v>0.20825805</v>
      </c>
      <c r="AA75" s="140">
        <v>3458</v>
      </c>
      <c r="AB75" s="134">
        <v>4543.8119999999999</v>
      </c>
      <c r="AC75" s="140">
        <v>1.8442666666666666E-2</v>
      </c>
      <c r="AD75" s="134">
        <v>2.4233663999999999E-2</v>
      </c>
      <c r="AE75" s="140">
        <v>6.6278333333333328E-2</v>
      </c>
      <c r="AF75" s="134">
        <v>8.708972999999999E-2</v>
      </c>
      <c r="AG75" s="140">
        <v>3465.152873</v>
      </c>
      <c r="AH75" s="134">
        <v>4553.2108751220003</v>
      </c>
      <c r="AI75" s="134">
        <v>4130.6046077475521</v>
      </c>
      <c r="AJ75" s="135">
        <v>4553.2121762582401</v>
      </c>
    </row>
    <row r="76" spans="1:36">
      <c r="A76" s="91"/>
      <c r="B76" s="1110" t="s">
        <v>205</v>
      </c>
      <c r="C76" s="213" t="s">
        <v>206</v>
      </c>
      <c r="D76" s="213" t="s">
        <v>286</v>
      </c>
      <c r="E76" s="213" t="s">
        <v>208</v>
      </c>
      <c r="F76" s="213" t="s">
        <v>287</v>
      </c>
      <c r="G76" s="69">
        <v>2028</v>
      </c>
      <c r="H76" s="214" t="s">
        <v>288</v>
      </c>
      <c r="I76" s="427">
        <v>29393</v>
      </c>
      <c r="J76" s="210">
        <v>29.393000000000001</v>
      </c>
      <c r="K76" s="314">
        <v>1.0804321728691477E-2</v>
      </c>
      <c r="L76" s="134">
        <v>0.31757142857142862</v>
      </c>
      <c r="M76" s="135">
        <v>0.41728885714285713</v>
      </c>
      <c r="N76" s="140">
        <v>3.6549707602339179E-2</v>
      </c>
      <c r="O76" s="346">
        <v>1.0743055555555556</v>
      </c>
      <c r="P76" s="315">
        <v>1.4116375000000001</v>
      </c>
      <c r="Q76" s="140">
        <v>7.2041666666666671E-2</v>
      </c>
      <c r="R76" s="135">
        <v>9.4662750000000004E-2</v>
      </c>
      <c r="S76" s="314">
        <v>7.2041666666666671E-2</v>
      </c>
      <c r="T76" s="135">
        <v>9.4662750000000004E-2</v>
      </c>
      <c r="U76" s="314">
        <v>7.2041666666666671E-2</v>
      </c>
      <c r="V76" s="134">
        <v>9.4662750000000004E-2</v>
      </c>
      <c r="W76" s="314">
        <v>7.4923333333333342E-2</v>
      </c>
      <c r="X76" s="134">
        <v>9.8449260000000025E-2</v>
      </c>
      <c r="Y76" s="314">
        <v>0.15849166666666667</v>
      </c>
      <c r="Z76" s="134">
        <v>0.20825805</v>
      </c>
      <c r="AA76" s="140">
        <v>3458</v>
      </c>
      <c r="AB76" s="134">
        <v>4543.8119999999999</v>
      </c>
      <c r="AC76" s="140">
        <v>1.8442666666666666E-2</v>
      </c>
      <c r="AD76" s="134">
        <v>2.4233663999999999E-2</v>
      </c>
      <c r="AE76" s="140">
        <v>6.6278333333333328E-2</v>
      </c>
      <c r="AF76" s="134">
        <v>8.708972999999999E-2</v>
      </c>
      <c r="AG76" s="140">
        <v>3465.152873</v>
      </c>
      <c r="AH76" s="134">
        <v>4553.2108751220003</v>
      </c>
      <c r="AI76" s="134">
        <v>4130.6046077475521</v>
      </c>
      <c r="AJ76" s="135">
        <v>4553.2121762582401</v>
      </c>
    </row>
    <row r="77" spans="1:36">
      <c r="A77" s="91"/>
      <c r="B77" s="1110" t="s">
        <v>205</v>
      </c>
      <c r="C77" s="213" t="s">
        <v>206</v>
      </c>
      <c r="D77" s="213" t="s">
        <v>289</v>
      </c>
      <c r="E77" s="213" t="s">
        <v>208</v>
      </c>
      <c r="F77" s="213" t="s">
        <v>290</v>
      </c>
      <c r="G77" s="69">
        <v>2021</v>
      </c>
      <c r="H77" s="214" t="s">
        <v>291</v>
      </c>
      <c r="I77" s="958">
        <v>29390</v>
      </c>
      <c r="J77" s="157">
        <v>29.39</v>
      </c>
      <c r="K77" s="314">
        <v>1.0804321728691477E-2</v>
      </c>
      <c r="L77" s="134">
        <v>0.31753901560624254</v>
      </c>
      <c r="M77" s="135">
        <v>0.41724626650660268</v>
      </c>
      <c r="N77" s="140">
        <v>3.6549707602339179E-2</v>
      </c>
      <c r="O77" s="346">
        <v>1.0741959064327484</v>
      </c>
      <c r="P77" s="315">
        <v>1.4114934210526315</v>
      </c>
      <c r="Q77" s="140">
        <v>7.2034313725490198E-2</v>
      </c>
      <c r="R77" s="135">
        <v>9.46530882352941E-2</v>
      </c>
      <c r="S77" s="314">
        <v>7.2034313725490198E-2</v>
      </c>
      <c r="T77" s="135">
        <v>9.46530882352941E-2</v>
      </c>
      <c r="U77" s="314">
        <v>7.2034313725490198E-2</v>
      </c>
      <c r="V77" s="134">
        <v>9.46530882352941E-2</v>
      </c>
      <c r="W77" s="314">
        <v>7.4915686274509813E-2</v>
      </c>
      <c r="X77" s="134">
        <v>9.8439211764705895E-2</v>
      </c>
      <c r="Y77" s="314">
        <v>0.15847549019607843</v>
      </c>
      <c r="Z77" s="134">
        <v>0.20823679411764706</v>
      </c>
      <c r="AA77" s="140">
        <v>3457.6470588235293</v>
      </c>
      <c r="AB77" s="134">
        <v>4543.3482352941164</v>
      </c>
      <c r="AC77" s="140">
        <v>1.8440784313725492E-2</v>
      </c>
      <c r="AD77" s="134">
        <v>2.4231190588235297E-2</v>
      </c>
      <c r="AE77" s="140">
        <v>6.6271568627450969E-2</v>
      </c>
      <c r="AF77" s="134">
        <v>8.708084117647058E-2</v>
      </c>
      <c r="AG77" s="140">
        <v>3464.7992017647057</v>
      </c>
      <c r="AH77" s="134">
        <v>4552.7461511188221</v>
      </c>
      <c r="AI77" s="134">
        <v>4130.1830171027286</v>
      </c>
      <c r="AJ77" s="135">
        <v>4552.7474521222612</v>
      </c>
    </row>
    <row r="78" spans="1:36">
      <c r="A78" s="91"/>
      <c r="B78" s="1110" t="s">
        <v>205</v>
      </c>
      <c r="C78" s="213" t="s">
        <v>206</v>
      </c>
      <c r="D78" s="213" t="s">
        <v>289</v>
      </c>
      <c r="E78" s="213" t="s">
        <v>208</v>
      </c>
      <c r="F78" s="213" t="s">
        <v>292</v>
      </c>
      <c r="G78" s="69">
        <v>2022</v>
      </c>
      <c r="H78" s="214" t="s">
        <v>293</v>
      </c>
      <c r="I78" s="958">
        <v>29390</v>
      </c>
      <c r="J78" s="157">
        <v>29.39</v>
      </c>
      <c r="K78" s="314">
        <v>1.0804321728691477E-2</v>
      </c>
      <c r="L78" s="134">
        <v>0.31753901560624254</v>
      </c>
      <c r="M78" s="135">
        <v>0.41724626650660268</v>
      </c>
      <c r="N78" s="140">
        <v>3.6549707602339179E-2</v>
      </c>
      <c r="O78" s="346">
        <v>1.0741959064327484</v>
      </c>
      <c r="P78" s="315">
        <v>1.4114934210526315</v>
      </c>
      <c r="Q78" s="140">
        <v>7.2034313725490198E-2</v>
      </c>
      <c r="R78" s="135">
        <v>9.46530882352941E-2</v>
      </c>
      <c r="S78" s="314">
        <v>7.2034313725490198E-2</v>
      </c>
      <c r="T78" s="135">
        <v>9.46530882352941E-2</v>
      </c>
      <c r="U78" s="314">
        <v>7.2034313725490198E-2</v>
      </c>
      <c r="V78" s="134">
        <v>9.46530882352941E-2</v>
      </c>
      <c r="W78" s="314">
        <v>7.4915686274509813E-2</v>
      </c>
      <c r="X78" s="134">
        <v>9.8439211764705895E-2</v>
      </c>
      <c r="Y78" s="314">
        <v>0.15847549019607843</v>
      </c>
      <c r="Z78" s="134">
        <v>0.20823679411764706</v>
      </c>
      <c r="AA78" s="140">
        <v>3457.6470588235293</v>
      </c>
      <c r="AB78" s="134">
        <v>4543.3482352941164</v>
      </c>
      <c r="AC78" s="140">
        <v>1.8440784313725492E-2</v>
      </c>
      <c r="AD78" s="134">
        <v>2.4231190588235297E-2</v>
      </c>
      <c r="AE78" s="140">
        <v>6.6271568627450969E-2</v>
      </c>
      <c r="AF78" s="134">
        <v>8.708084117647058E-2</v>
      </c>
      <c r="AG78" s="140">
        <v>3464.7992017647057</v>
      </c>
      <c r="AH78" s="134">
        <v>4552.7461511188221</v>
      </c>
      <c r="AI78" s="134">
        <v>4130.1830171027286</v>
      </c>
      <c r="AJ78" s="135">
        <v>4552.7474521222612</v>
      </c>
    </row>
    <row r="79" spans="1:36">
      <c r="A79" s="91"/>
      <c r="B79" s="1110" t="s">
        <v>205</v>
      </c>
      <c r="C79" s="213" t="s">
        <v>206</v>
      </c>
      <c r="D79" s="213" t="s">
        <v>289</v>
      </c>
      <c r="E79" s="213" t="s">
        <v>208</v>
      </c>
      <c r="F79" s="213" t="s">
        <v>294</v>
      </c>
      <c r="G79" s="69">
        <v>2021</v>
      </c>
      <c r="H79" s="214" t="s">
        <v>295</v>
      </c>
      <c r="I79" s="958">
        <v>29390</v>
      </c>
      <c r="J79" s="157">
        <v>29.39</v>
      </c>
      <c r="K79" s="314">
        <v>1.0804321728691477E-2</v>
      </c>
      <c r="L79" s="134">
        <v>0.31753901560624254</v>
      </c>
      <c r="M79" s="135">
        <v>0.41724626650660268</v>
      </c>
      <c r="N79" s="140">
        <v>3.6549707602339179E-2</v>
      </c>
      <c r="O79" s="346">
        <v>1.0741959064327484</v>
      </c>
      <c r="P79" s="315">
        <v>1.4114934210526315</v>
      </c>
      <c r="Q79" s="140">
        <v>7.2034313725490198E-2</v>
      </c>
      <c r="R79" s="135">
        <v>9.46530882352941E-2</v>
      </c>
      <c r="S79" s="314">
        <v>7.2034313725490198E-2</v>
      </c>
      <c r="T79" s="135">
        <v>9.46530882352941E-2</v>
      </c>
      <c r="U79" s="314">
        <v>7.2034313725490198E-2</v>
      </c>
      <c r="V79" s="134">
        <v>9.46530882352941E-2</v>
      </c>
      <c r="W79" s="314">
        <v>7.4915686274509813E-2</v>
      </c>
      <c r="X79" s="134">
        <v>9.8439211764705895E-2</v>
      </c>
      <c r="Y79" s="314">
        <v>0.15847549019607843</v>
      </c>
      <c r="Z79" s="134">
        <v>0.20823679411764706</v>
      </c>
      <c r="AA79" s="140">
        <v>3457.6470588235293</v>
      </c>
      <c r="AB79" s="134">
        <v>4543.3482352941164</v>
      </c>
      <c r="AC79" s="140">
        <v>1.8440784313725492E-2</v>
      </c>
      <c r="AD79" s="134">
        <v>2.4231190588235297E-2</v>
      </c>
      <c r="AE79" s="140">
        <v>6.6271568627450969E-2</v>
      </c>
      <c r="AF79" s="134">
        <v>8.708084117647058E-2</v>
      </c>
      <c r="AG79" s="140">
        <v>3464.7992017647057</v>
      </c>
      <c r="AH79" s="134">
        <v>4552.7461511188221</v>
      </c>
      <c r="AI79" s="134">
        <v>4130.1830171027286</v>
      </c>
      <c r="AJ79" s="135">
        <v>4552.7474521222612</v>
      </c>
    </row>
    <row r="80" spans="1:36">
      <c r="A80" s="91"/>
      <c r="B80" s="1110" t="s">
        <v>205</v>
      </c>
      <c r="C80" s="213" t="s">
        <v>206</v>
      </c>
      <c r="D80" s="213" t="s">
        <v>289</v>
      </c>
      <c r="E80" s="213" t="s">
        <v>208</v>
      </c>
      <c r="F80" s="213" t="s">
        <v>296</v>
      </c>
      <c r="G80" s="69">
        <v>2022</v>
      </c>
      <c r="H80" s="214" t="s">
        <v>297</v>
      </c>
      <c r="I80" s="958">
        <v>29390</v>
      </c>
      <c r="J80" s="157">
        <v>29.39</v>
      </c>
      <c r="K80" s="314">
        <v>1.0804321728691477E-2</v>
      </c>
      <c r="L80" s="134">
        <v>0.31753901560624254</v>
      </c>
      <c r="M80" s="135">
        <v>0.41724626650660268</v>
      </c>
      <c r="N80" s="140">
        <v>3.6549707602339179E-2</v>
      </c>
      <c r="O80" s="346">
        <v>1.0741959064327484</v>
      </c>
      <c r="P80" s="315">
        <v>1.4114934210526315</v>
      </c>
      <c r="Q80" s="140">
        <v>7.2034313725490198E-2</v>
      </c>
      <c r="R80" s="135">
        <v>9.46530882352941E-2</v>
      </c>
      <c r="S80" s="314">
        <v>7.2034313725490198E-2</v>
      </c>
      <c r="T80" s="135">
        <v>9.46530882352941E-2</v>
      </c>
      <c r="U80" s="314">
        <v>7.2034313725490198E-2</v>
      </c>
      <c r="V80" s="134">
        <v>9.46530882352941E-2</v>
      </c>
      <c r="W80" s="314">
        <v>7.4915686274509813E-2</v>
      </c>
      <c r="X80" s="134">
        <v>9.8439211764705895E-2</v>
      </c>
      <c r="Y80" s="314">
        <v>0.15847549019607843</v>
      </c>
      <c r="Z80" s="134">
        <v>0.20823679411764706</v>
      </c>
      <c r="AA80" s="140">
        <v>3457.6470588235293</v>
      </c>
      <c r="AB80" s="134">
        <v>4543.3482352941164</v>
      </c>
      <c r="AC80" s="140">
        <v>1.8440784313725492E-2</v>
      </c>
      <c r="AD80" s="134">
        <v>2.4231190588235297E-2</v>
      </c>
      <c r="AE80" s="140">
        <v>6.6271568627450969E-2</v>
      </c>
      <c r="AF80" s="134">
        <v>8.708084117647058E-2</v>
      </c>
      <c r="AG80" s="140">
        <v>3464.7992017647057</v>
      </c>
      <c r="AH80" s="134">
        <v>4552.7461511188221</v>
      </c>
      <c r="AI80" s="134">
        <v>4130.1830171027286</v>
      </c>
      <c r="AJ80" s="135">
        <v>4552.7474521222612</v>
      </c>
    </row>
    <row r="81" spans="1:36">
      <c r="A81" s="91"/>
      <c r="B81" s="1110" t="s">
        <v>205</v>
      </c>
      <c r="C81" s="213" t="s">
        <v>206</v>
      </c>
      <c r="D81" s="213" t="s">
        <v>298</v>
      </c>
      <c r="E81" s="213" t="s">
        <v>208</v>
      </c>
      <c r="F81" s="213" t="s">
        <v>299</v>
      </c>
      <c r="G81" s="69">
        <v>1998</v>
      </c>
      <c r="H81" s="214" t="s">
        <v>300</v>
      </c>
      <c r="I81" s="427">
        <v>4200</v>
      </c>
      <c r="J81" s="157">
        <v>4.2</v>
      </c>
      <c r="K81" s="314">
        <v>1.0804321728691477E-2</v>
      </c>
      <c r="L81" s="134">
        <v>4.5378151260504207E-2</v>
      </c>
      <c r="M81" s="135">
        <v>5.9626890756302522E-2</v>
      </c>
      <c r="N81" s="140">
        <v>3.6549707602339179E-2</v>
      </c>
      <c r="O81" s="346">
        <v>0.15350877192982457</v>
      </c>
      <c r="P81" s="315">
        <v>0.20171052631578945</v>
      </c>
      <c r="Q81" s="140">
        <v>1.0294117647058823E-2</v>
      </c>
      <c r="R81" s="135">
        <v>1.3526470588235293E-2</v>
      </c>
      <c r="S81" s="314">
        <v>1.0294117647058823E-2</v>
      </c>
      <c r="T81" s="135">
        <v>1.3526470588235293E-2</v>
      </c>
      <c r="U81" s="314">
        <v>1.0294117647058823E-2</v>
      </c>
      <c r="V81" s="134">
        <v>1.3526470588235293E-2</v>
      </c>
      <c r="W81" s="314">
        <v>1.0705882352941178E-2</v>
      </c>
      <c r="X81" s="134">
        <v>1.4067529411764708E-2</v>
      </c>
      <c r="Y81" s="314">
        <v>2.2647058823529412E-2</v>
      </c>
      <c r="Z81" s="134">
        <v>2.9758235294117648E-2</v>
      </c>
      <c r="AA81" s="140">
        <v>494.11764705882354</v>
      </c>
      <c r="AB81" s="134">
        <v>649.27058823529421</v>
      </c>
      <c r="AC81" s="140">
        <v>2.635294117647059E-3</v>
      </c>
      <c r="AD81" s="134">
        <v>3.4627764705882354E-3</v>
      </c>
      <c r="AE81" s="140">
        <v>9.4705882352941161E-3</v>
      </c>
      <c r="AF81" s="134">
        <v>1.2444352941176469E-2</v>
      </c>
      <c r="AG81" s="140">
        <v>495.13972941176473</v>
      </c>
      <c r="AH81" s="134">
        <v>650.61360444705883</v>
      </c>
      <c r="AI81" s="134">
        <v>590.22690275030504</v>
      </c>
      <c r="AJ81" s="135">
        <v>650.6137903679313</v>
      </c>
    </row>
    <row r="82" spans="1:36">
      <c r="A82" s="91"/>
      <c r="B82" s="1110" t="s">
        <v>205</v>
      </c>
      <c r="C82" s="213" t="s">
        <v>206</v>
      </c>
      <c r="D82" s="213" t="s">
        <v>298</v>
      </c>
      <c r="E82" s="213" t="s">
        <v>208</v>
      </c>
      <c r="F82" s="213" t="s">
        <v>301</v>
      </c>
      <c r="G82" s="69">
        <v>1998</v>
      </c>
      <c r="H82" s="214" t="s">
        <v>302</v>
      </c>
      <c r="I82" s="427">
        <v>4200</v>
      </c>
      <c r="J82" s="157">
        <v>4.2</v>
      </c>
      <c r="K82" s="314">
        <v>1.0804321728691477E-2</v>
      </c>
      <c r="L82" s="134">
        <v>4.5378151260504207E-2</v>
      </c>
      <c r="M82" s="135">
        <v>5.9626890756302522E-2</v>
      </c>
      <c r="N82" s="140">
        <v>3.6549707602339179E-2</v>
      </c>
      <c r="O82" s="346">
        <v>0.15350877192982457</v>
      </c>
      <c r="P82" s="315">
        <v>0.20171052631578945</v>
      </c>
      <c r="Q82" s="140">
        <v>1.0294117647058823E-2</v>
      </c>
      <c r="R82" s="135">
        <v>1.3526470588235293E-2</v>
      </c>
      <c r="S82" s="314">
        <v>1.0294117647058823E-2</v>
      </c>
      <c r="T82" s="135">
        <v>1.3526470588235293E-2</v>
      </c>
      <c r="U82" s="314">
        <v>1.0294117647058823E-2</v>
      </c>
      <c r="V82" s="134">
        <v>1.3526470588235293E-2</v>
      </c>
      <c r="W82" s="314">
        <v>1.0705882352941178E-2</v>
      </c>
      <c r="X82" s="134">
        <v>1.4067529411764708E-2</v>
      </c>
      <c r="Y82" s="314">
        <v>2.2647058823529412E-2</v>
      </c>
      <c r="Z82" s="134">
        <v>2.9758235294117648E-2</v>
      </c>
      <c r="AA82" s="140">
        <v>494.11764705882354</v>
      </c>
      <c r="AB82" s="134">
        <v>649.27058823529421</v>
      </c>
      <c r="AC82" s="140">
        <v>2.635294117647059E-3</v>
      </c>
      <c r="AD82" s="134">
        <v>3.4627764705882354E-3</v>
      </c>
      <c r="AE82" s="140">
        <v>9.4705882352941161E-3</v>
      </c>
      <c r="AF82" s="134">
        <v>1.2444352941176469E-2</v>
      </c>
      <c r="AG82" s="140">
        <v>495.13972941176473</v>
      </c>
      <c r="AH82" s="134">
        <v>650.61360444705883</v>
      </c>
      <c r="AI82" s="134">
        <v>590.22690275030504</v>
      </c>
      <c r="AJ82" s="135">
        <v>650.6137903679313</v>
      </c>
    </row>
    <row r="83" spans="1:36">
      <c r="A83" s="91"/>
      <c r="B83" s="1110" t="s">
        <v>205</v>
      </c>
      <c r="C83" s="213" t="s">
        <v>206</v>
      </c>
      <c r="D83" s="213" t="s">
        <v>303</v>
      </c>
      <c r="E83" s="213" t="s">
        <v>208</v>
      </c>
      <c r="F83" s="213" t="s">
        <v>304</v>
      </c>
      <c r="G83" s="69" t="s">
        <v>218</v>
      </c>
      <c r="H83" s="214" t="s">
        <v>305</v>
      </c>
      <c r="I83" s="427">
        <v>2000</v>
      </c>
      <c r="J83" s="157">
        <v>2</v>
      </c>
      <c r="K83" s="314">
        <v>3.601440576230492E-2</v>
      </c>
      <c r="L83" s="134">
        <v>7.202881152460984E-2</v>
      </c>
      <c r="M83" s="135">
        <v>9.4645858343337344E-2</v>
      </c>
      <c r="N83" s="140">
        <v>3.6549707602339179E-2</v>
      </c>
      <c r="O83" s="346">
        <v>7.3099415204678359E-2</v>
      </c>
      <c r="P83" s="315">
        <v>9.6052631578947376E-2</v>
      </c>
      <c r="Q83" s="140">
        <v>4.9019607843137254E-3</v>
      </c>
      <c r="R83" s="135">
        <v>6.4411764705882349E-3</v>
      </c>
      <c r="S83" s="314">
        <v>4.9019607843137254E-3</v>
      </c>
      <c r="T83" s="135">
        <v>6.4411764705882349E-3</v>
      </c>
      <c r="U83" s="314">
        <v>4.9019607843137254E-3</v>
      </c>
      <c r="V83" s="134">
        <v>6.4411764705882349E-3</v>
      </c>
      <c r="W83" s="314">
        <v>5.0980392156862748E-3</v>
      </c>
      <c r="X83" s="134">
        <v>6.6988235294117657E-3</v>
      </c>
      <c r="Y83" s="314">
        <v>1.0784313725490196E-2</v>
      </c>
      <c r="Z83" s="134">
        <v>1.4170588235294115E-2</v>
      </c>
      <c r="AA83" s="140">
        <v>235.29411764705881</v>
      </c>
      <c r="AB83" s="134">
        <v>309.17647058823525</v>
      </c>
      <c r="AC83" s="140">
        <v>1.2549019607843138E-3</v>
      </c>
      <c r="AD83" s="134">
        <v>1.6489411764705883E-3</v>
      </c>
      <c r="AE83" s="140">
        <v>4.5098039215686267E-3</v>
      </c>
      <c r="AF83" s="134">
        <v>5.9258823529411749E-3</v>
      </c>
      <c r="AG83" s="140">
        <v>235.78082352941178</v>
      </c>
      <c r="AH83" s="134">
        <v>309.81600211764703</v>
      </c>
      <c r="AI83" s="134">
        <v>281.0604298810976</v>
      </c>
      <c r="AJ83" s="135">
        <v>309.81609065139583</v>
      </c>
    </row>
    <row r="84" spans="1:36">
      <c r="A84" s="91"/>
      <c r="B84" s="1110" t="s">
        <v>205</v>
      </c>
      <c r="C84" s="213" t="s">
        <v>206</v>
      </c>
      <c r="D84" s="213" t="s">
        <v>303</v>
      </c>
      <c r="E84" s="213" t="s">
        <v>208</v>
      </c>
      <c r="F84" s="213" t="s">
        <v>306</v>
      </c>
      <c r="G84" s="69" t="s">
        <v>218</v>
      </c>
      <c r="H84" s="214" t="s">
        <v>307</v>
      </c>
      <c r="I84" s="427">
        <v>2000</v>
      </c>
      <c r="J84" s="157">
        <v>2</v>
      </c>
      <c r="K84" s="314">
        <v>3.601440576230492E-2</v>
      </c>
      <c r="L84" s="134">
        <v>7.202881152460984E-2</v>
      </c>
      <c r="M84" s="135">
        <v>9.4645858343337344E-2</v>
      </c>
      <c r="N84" s="140">
        <v>3.6549707602339179E-2</v>
      </c>
      <c r="O84" s="346">
        <v>7.3099415204678359E-2</v>
      </c>
      <c r="P84" s="315">
        <v>9.6052631578947376E-2</v>
      </c>
      <c r="Q84" s="140">
        <v>4.9019607843137254E-3</v>
      </c>
      <c r="R84" s="135">
        <v>6.4411764705882349E-3</v>
      </c>
      <c r="S84" s="314">
        <v>4.9019607843137254E-3</v>
      </c>
      <c r="T84" s="135">
        <v>6.4411764705882349E-3</v>
      </c>
      <c r="U84" s="314">
        <v>4.9019607843137254E-3</v>
      </c>
      <c r="V84" s="134">
        <v>6.4411764705882349E-3</v>
      </c>
      <c r="W84" s="314">
        <v>5.0980392156862748E-3</v>
      </c>
      <c r="X84" s="134">
        <v>6.6988235294117657E-3</v>
      </c>
      <c r="Y84" s="314">
        <v>1.0784313725490196E-2</v>
      </c>
      <c r="Z84" s="134">
        <v>1.4170588235294115E-2</v>
      </c>
      <c r="AA84" s="140">
        <v>235.29411764705881</v>
      </c>
      <c r="AB84" s="134">
        <v>309.17647058823525</v>
      </c>
      <c r="AC84" s="140">
        <v>1.2549019607843138E-3</v>
      </c>
      <c r="AD84" s="134">
        <v>1.6489411764705883E-3</v>
      </c>
      <c r="AE84" s="140">
        <v>4.5098039215686267E-3</v>
      </c>
      <c r="AF84" s="134">
        <v>5.9258823529411749E-3</v>
      </c>
      <c r="AG84" s="140">
        <v>235.78082352941178</v>
      </c>
      <c r="AH84" s="134">
        <v>309.81600211764703</v>
      </c>
      <c r="AI84" s="134">
        <v>281.0604298810976</v>
      </c>
      <c r="AJ84" s="135">
        <v>309.81609065139583</v>
      </c>
    </row>
    <row r="85" spans="1:36">
      <c r="A85" s="91"/>
      <c r="B85" s="1110" t="s">
        <v>205</v>
      </c>
      <c r="C85" s="213" t="s">
        <v>206</v>
      </c>
      <c r="D85" s="213" t="s">
        <v>303</v>
      </c>
      <c r="E85" s="213" t="s">
        <v>208</v>
      </c>
      <c r="F85" s="213" t="s">
        <v>308</v>
      </c>
      <c r="G85" s="69" t="s">
        <v>218</v>
      </c>
      <c r="H85" s="214" t="s">
        <v>309</v>
      </c>
      <c r="I85" s="427">
        <v>500</v>
      </c>
      <c r="J85" s="157">
        <v>0.5</v>
      </c>
      <c r="K85" s="314">
        <v>3.601440576230492E-2</v>
      </c>
      <c r="L85" s="134">
        <v>1.800720288115246E-2</v>
      </c>
      <c r="M85" s="135">
        <v>2.3661464585834336E-2</v>
      </c>
      <c r="N85" s="140">
        <v>3.6549707602339179E-2</v>
      </c>
      <c r="O85" s="346">
        <v>1.827485380116959E-2</v>
      </c>
      <c r="P85" s="315">
        <v>2.4013157894736844E-2</v>
      </c>
      <c r="Q85" s="140">
        <v>1.2254901960784314E-3</v>
      </c>
      <c r="R85" s="135">
        <v>1.6102941176470587E-3</v>
      </c>
      <c r="S85" s="314">
        <v>1.2254901960784314E-3</v>
      </c>
      <c r="T85" s="135">
        <v>1.6102941176470587E-3</v>
      </c>
      <c r="U85" s="314">
        <v>1.2254901960784314E-3</v>
      </c>
      <c r="V85" s="134">
        <v>1.6102941176470587E-3</v>
      </c>
      <c r="W85" s="314">
        <v>1.2745098039215687E-3</v>
      </c>
      <c r="X85" s="134">
        <v>1.6747058823529414E-3</v>
      </c>
      <c r="Y85" s="314">
        <v>2.696078431372549E-3</v>
      </c>
      <c r="Z85" s="134">
        <v>3.5426470588235288E-3</v>
      </c>
      <c r="AA85" s="140">
        <v>58.823529411764703</v>
      </c>
      <c r="AB85" s="134">
        <v>77.294117647058812</v>
      </c>
      <c r="AC85" s="140">
        <v>3.1372549019607844E-4</v>
      </c>
      <c r="AD85" s="134">
        <v>4.1223529411764707E-4</v>
      </c>
      <c r="AE85" s="140">
        <v>1.1274509803921567E-3</v>
      </c>
      <c r="AF85" s="134">
        <v>1.4814705882352937E-3</v>
      </c>
      <c r="AG85" s="140">
        <v>58.945205882352944</v>
      </c>
      <c r="AH85" s="134">
        <v>77.454000529411758</v>
      </c>
      <c r="AI85" s="134">
        <v>70.265107470274401</v>
      </c>
      <c r="AJ85" s="135">
        <v>77.454022662848956</v>
      </c>
    </row>
    <row r="86" spans="1:36">
      <c r="A86" s="91"/>
      <c r="B86" s="1110" t="s">
        <v>205</v>
      </c>
      <c r="C86" s="213" t="s">
        <v>206</v>
      </c>
      <c r="D86" s="213" t="s">
        <v>310</v>
      </c>
      <c r="E86" s="213" t="s">
        <v>208</v>
      </c>
      <c r="F86" s="213" t="s">
        <v>311</v>
      </c>
      <c r="G86" s="69" t="s">
        <v>218</v>
      </c>
      <c r="H86" s="214" t="s">
        <v>312</v>
      </c>
      <c r="I86" s="427">
        <v>2000</v>
      </c>
      <c r="J86" s="157">
        <v>2</v>
      </c>
      <c r="K86" s="314">
        <v>3.601440576230492E-2</v>
      </c>
      <c r="L86" s="134">
        <v>7.202881152460984E-2</v>
      </c>
      <c r="M86" s="135">
        <v>9.4645858343337344E-2</v>
      </c>
      <c r="N86" s="140">
        <v>3.6549707602339179E-2</v>
      </c>
      <c r="O86" s="346">
        <v>7.3099415204678359E-2</v>
      </c>
      <c r="P86" s="315">
        <v>9.6052631578947376E-2</v>
      </c>
      <c r="Q86" s="140">
        <v>4.9019607843137254E-3</v>
      </c>
      <c r="R86" s="135">
        <v>6.4411764705882349E-3</v>
      </c>
      <c r="S86" s="314">
        <v>4.9019607843137254E-3</v>
      </c>
      <c r="T86" s="135">
        <v>6.4411764705882349E-3</v>
      </c>
      <c r="U86" s="314">
        <v>4.9019607843137254E-3</v>
      </c>
      <c r="V86" s="134">
        <v>6.4411764705882349E-3</v>
      </c>
      <c r="W86" s="314">
        <v>5.0980392156862748E-3</v>
      </c>
      <c r="X86" s="134">
        <v>6.6988235294117657E-3</v>
      </c>
      <c r="Y86" s="314">
        <v>1.0784313725490196E-2</v>
      </c>
      <c r="Z86" s="134">
        <v>1.4170588235294115E-2</v>
      </c>
      <c r="AA86" s="140">
        <v>235.29411764705881</v>
      </c>
      <c r="AB86" s="134">
        <v>309.17647058823525</v>
      </c>
      <c r="AC86" s="140">
        <v>1.2549019607843138E-3</v>
      </c>
      <c r="AD86" s="134">
        <v>1.6489411764705883E-3</v>
      </c>
      <c r="AE86" s="140">
        <v>4.5098039215686267E-3</v>
      </c>
      <c r="AF86" s="134">
        <v>5.9258823529411749E-3</v>
      </c>
      <c r="AG86" s="140">
        <v>235.78082352941178</v>
      </c>
      <c r="AH86" s="134">
        <v>309.81600211764703</v>
      </c>
      <c r="AI86" s="134">
        <v>281.0604298810976</v>
      </c>
      <c r="AJ86" s="135">
        <v>309.81609065139583</v>
      </c>
    </row>
    <row r="87" spans="1:36">
      <c r="A87" s="91"/>
      <c r="B87" s="1110" t="s">
        <v>205</v>
      </c>
      <c r="C87" s="213" t="s">
        <v>206</v>
      </c>
      <c r="D87" s="213" t="s">
        <v>310</v>
      </c>
      <c r="E87" s="213" t="s">
        <v>208</v>
      </c>
      <c r="F87" s="213" t="s">
        <v>313</v>
      </c>
      <c r="G87" s="69" t="s">
        <v>218</v>
      </c>
      <c r="H87" s="214" t="s">
        <v>314</v>
      </c>
      <c r="I87" s="427">
        <v>2000</v>
      </c>
      <c r="J87" s="157">
        <v>2</v>
      </c>
      <c r="K87" s="314">
        <v>3.601440576230492E-2</v>
      </c>
      <c r="L87" s="134">
        <v>7.202881152460984E-2</v>
      </c>
      <c r="M87" s="135">
        <v>9.4645858343337344E-2</v>
      </c>
      <c r="N87" s="140">
        <v>3.6549707602339179E-2</v>
      </c>
      <c r="O87" s="346">
        <v>7.3099415204678359E-2</v>
      </c>
      <c r="P87" s="315">
        <v>9.6052631578947376E-2</v>
      </c>
      <c r="Q87" s="140">
        <v>4.9019607843137254E-3</v>
      </c>
      <c r="R87" s="135">
        <v>6.4411764705882349E-3</v>
      </c>
      <c r="S87" s="314">
        <v>4.9019607843137254E-3</v>
      </c>
      <c r="T87" s="135">
        <v>6.4411764705882349E-3</v>
      </c>
      <c r="U87" s="314">
        <v>4.9019607843137254E-3</v>
      </c>
      <c r="V87" s="134">
        <v>6.4411764705882349E-3</v>
      </c>
      <c r="W87" s="314">
        <v>5.0980392156862748E-3</v>
      </c>
      <c r="X87" s="134">
        <v>6.6988235294117657E-3</v>
      </c>
      <c r="Y87" s="314">
        <v>1.0784313725490196E-2</v>
      </c>
      <c r="Z87" s="134">
        <v>1.4170588235294115E-2</v>
      </c>
      <c r="AA87" s="140">
        <v>235.29411764705881</v>
      </c>
      <c r="AB87" s="134">
        <v>309.17647058823525</v>
      </c>
      <c r="AC87" s="140">
        <v>1.2549019607843138E-3</v>
      </c>
      <c r="AD87" s="134">
        <v>1.6489411764705883E-3</v>
      </c>
      <c r="AE87" s="140">
        <v>4.5098039215686267E-3</v>
      </c>
      <c r="AF87" s="134">
        <v>5.9258823529411749E-3</v>
      </c>
      <c r="AG87" s="140">
        <v>235.78082352941178</v>
      </c>
      <c r="AH87" s="134">
        <v>309.81600211764703</v>
      </c>
      <c r="AI87" s="134">
        <v>281.0604298810976</v>
      </c>
      <c r="AJ87" s="135">
        <v>309.81609065139583</v>
      </c>
    </row>
    <row r="88" spans="1:36">
      <c r="A88" s="91"/>
      <c r="B88" s="1110" t="s">
        <v>205</v>
      </c>
      <c r="C88" s="213" t="s">
        <v>206</v>
      </c>
      <c r="D88" s="213" t="s">
        <v>310</v>
      </c>
      <c r="E88" s="213" t="s">
        <v>208</v>
      </c>
      <c r="F88" s="213" t="s">
        <v>315</v>
      </c>
      <c r="G88" s="69" t="s">
        <v>218</v>
      </c>
      <c r="H88" s="214" t="s">
        <v>316</v>
      </c>
      <c r="I88" s="427">
        <v>500</v>
      </c>
      <c r="J88" s="157">
        <v>0.5</v>
      </c>
      <c r="K88" s="314">
        <v>3.601440576230492E-2</v>
      </c>
      <c r="L88" s="134">
        <v>1.800720288115246E-2</v>
      </c>
      <c r="M88" s="135">
        <v>2.3661464585834336E-2</v>
      </c>
      <c r="N88" s="140">
        <v>3.6549707602339179E-2</v>
      </c>
      <c r="O88" s="346">
        <v>1.827485380116959E-2</v>
      </c>
      <c r="P88" s="315">
        <v>2.4013157894736844E-2</v>
      </c>
      <c r="Q88" s="140">
        <v>1.2254901960784314E-3</v>
      </c>
      <c r="R88" s="135">
        <v>1.6102941176470587E-3</v>
      </c>
      <c r="S88" s="314">
        <v>1.2254901960784314E-3</v>
      </c>
      <c r="T88" s="135">
        <v>1.6102941176470587E-3</v>
      </c>
      <c r="U88" s="314">
        <v>1.2254901960784314E-3</v>
      </c>
      <c r="V88" s="134">
        <v>1.6102941176470587E-3</v>
      </c>
      <c r="W88" s="314">
        <v>1.2745098039215687E-3</v>
      </c>
      <c r="X88" s="134">
        <v>1.6747058823529414E-3</v>
      </c>
      <c r="Y88" s="314">
        <v>2.696078431372549E-3</v>
      </c>
      <c r="Z88" s="134">
        <v>3.5426470588235288E-3</v>
      </c>
      <c r="AA88" s="140">
        <v>58.823529411764703</v>
      </c>
      <c r="AB88" s="134">
        <v>77.294117647058812</v>
      </c>
      <c r="AC88" s="140">
        <v>3.1372549019607844E-4</v>
      </c>
      <c r="AD88" s="134">
        <v>4.1223529411764707E-4</v>
      </c>
      <c r="AE88" s="140">
        <v>1.1274509803921567E-3</v>
      </c>
      <c r="AF88" s="134">
        <v>1.4814705882352937E-3</v>
      </c>
      <c r="AG88" s="140">
        <v>58.945205882352944</v>
      </c>
      <c r="AH88" s="134">
        <v>77.454000529411758</v>
      </c>
      <c r="AI88" s="134">
        <v>70.265107470274401</v>
      </c>
      <c r="AJ88" s="135">
        <v>77.454022662848956</v>
      </c>
    </row>
    <row r="89" spans="1:36">
      <c r="A89" s="91"/>
      <c r="B89" s="1110" t="s">
        <v>205</v>
      </c>
      <c r="C89" s="213" t="s">
        <v>317</v>
      </c>
      <c r="D89" s="213" t="s">
        <v>318</v>
      </c>
      <c r="E89" s="213" t="s">
        <v>208</v>
      </c>
      <c r="F89" s="213" t="s">
        <v>319</v>
      </c>
      <c r="G89" s="69">
        <v>2014</v>
      </c>
      <c r="H89" s="214" t="s">
        <v>320</v>
      </c>
      <c r="I89" s="427">
        <v>20922</v>
      </c>
      <c r="J89" s="157">
        <v>20.922000000000001</v>
      </c>
      <c r="K89" s="314">
        <v>1.0804321728691477E-2</v>
      </c>
      <c r="L89" s="134">
        <v>0.22604801920768311</v>
      </c>
      <c r="M89" s="135">
        <v>0.29702709723889559</v>
      </c>
      <c r="N89" s="140">
        <v>3.6549707602339179E-2</v>
      </c>
      <c r="O89" s="346">
        <v>0.76469298245614037</v>
      </c>
      <c r="P89" s="315">
        <v>1.0048065789473686</v>
      </c>
      <c r="Q89" s="140">
        <v>5.1279411764705886E-2</v>
      </c>
      <c r="R89" s="135">
        <v>6.7381147058823532E-2</v>
      </c>
      <c r="S89" s="314">
        <v>5.1279411764705886E-2</v>
      </c>
      <c r="T89" s="135">
        <v>6.7381147058823532E-2</v>
      </c>
      <c r="U89" s="314">
        <v>5.1279411764705886E-2</v>
      </c>
      <c r="V89" s="134">
        <v>6.7381147058823532E-2</v>
      </c>
      <c r="W89" s="314">
        <v>5.3330588235294123E-2</v>
      </c>
      <c r="X89" s="134">
        <v>7.0076392941176471E-2</v>
      </c>
      <c r="Y89" s="314">
        <v>0.11281470588235294</v>
      </c>
      <c r="Z89" s="134">
        <v>0.14823852352941178</v>
      </c>
      <c r="AA89" s="140">
        <v>2461.4117647058824</v>
      </c>
      <c r="AB89" s="134">
        <v>3234.2950588235294</v>
      </c>
      <c r="AC89" s="140">
        <v>1.3127529411764706E-2</v>
      </c>
      <c r="AD89" s="134">
        <v>1.7249573647058824E-2</v>
      </c>
      <c r="AE89" s="140">
        <v>4.7177058823529405E-2</v>
      </c>
      <c r="AF89" s="134">
        <v>6.1990655294117639E-2</v>
      </c>
      <c r="AG89" s="140">
        <v>2466.5031949411764</v>
      </c>
      <c r="AH89" s="134">
        <v>3240.9851981527058</v>
      </c>
      <c r="AI89" s="134">
        <v>2940.1731569861627</v>
      </c>
      <c r="AJ89" s="135">
        <v>3240.9861243042524</v>
      </c>
    </row>
    <row r="90" spans="1:36">
      <c r="A90" s="91"/>
      <c r="B90" s="1110" t="s">
        <v>205</v>
      </c>
      <c r="C90" s="213" t="s">
        <v>317</v>
      </c>
      <c r="D90" s="213" t="s">
        <v>318</v>
      </c>
      <c r="E90" s="213" t="s">
        <v>208</v>
      </c>
      <c r="F90" s="213" t="s">
        <v>321</v>
      </c>
      <c r="G90" s="69">
        <v>2014</v>
      </c>
      <c r="H90" s="214" t="s">
        <v>322</v>
      </c>
      <c r="I90" s="427">
        <v>20922</v>
      </c>
      <c r="J90" s="157">
        <v>20.922000000000001</v>
      </c>
      <c r="K90" s="314">
        <v>1.0804321728691477E-2</v>
      </c>
      <c r="L90" s="134">
        <v>0.22604801920768311</v>
      </c>
      <c r="M90" s="135">
        <v>0.29702709723889559</v>
      </c>
      <c r="N90" s="140">
        <v>3.6549707602339179E-2</v>
      </c>
      <c r="O90" s="346">
        <v>0.76469298245614037</v>
      </c>
      <c r="P90" s="315">
        <v>1.0048065789473686</v>
      </c>
      <c r="Q90" s="140">
        <v>5.1279411764705886E-2</v>
      </c>
      <c r="R90" s="135">
        <v>6.7381147058823532E-2</v>
      </c>
      <c r="S90" s="314">
        <v>5.1279411764705886E-2</v>
      </c>
      <c r="T90" s="135">
        <v>6.7381147058823532E-2</v>
      </c>
      <c r="U90" s="314">
        <v>5.1279411764705886E-2</v>
      </c>
      <c r="V90" s="134">
        <v>6.7381147058823532E-2</v>
      </c>
      <c r="W90" s="314">
        <v>5.3330588235294123E-2</v>
      </c>
      <c r="X90" s="134">
        <v>7.0076392941176471E-2</v>
      </c>
      <c r="Y90" s="314">
        <v>0.11281470588235294</v>
      </c>
      <c r="Z90" s="134">
        <v>0.14823852352941178</v>
      </c>
      <c r="AA90" s="140">
        <v>2461.4117647058824</v>
      </c>
      <c r="AB90" s="134">
        <v>3234.2950588235294</v>
      </c>
      <c r="AC90" s="140">
        <v>1.3127529411764706E-2</v>
      </c>
      <c r="AD90" s="134">
        <v>1.7249573647058824E-2</v>
      </c>
      <c r="AE90" s="140">
        <v>4.7177058823529405E-2</v>
      </c>
      <c r="AF90" s="134">
        <v>6.1990655294117639E-2</v>
      </c>
      <c r="AG90" s="140">
        <v>2466.5031949411764</v>
      </c>
      <c r="AH90" s="134">
        <v>3240.9851981527058</v>
      </c>
      <c r="AI90" s="134">
        <v>2940.1731569861627</v>
      </c>
      <c r="AJ90" s="135">
        <v>3240.9861243042524</v>
      </c>
    </row>
    <row r="91" spans="1:36">
      <c r="A91" s="91"/>
      <c r="B91" s="1110" t="s">
        <v>205</v>
      </c>
      <c r="C91" s="213" t="s">
        <v>317</v>
      </c>
      <c r="D91" s="213" t="s">
        <v>318</v>
      </c>
      <c r="E91" s="213" t="s">
        <v>208</v>
      </c>
      <c r="F91" s="213" t="s">
        <v>323</v>
      </c>
      <c r="G91" s="69">
        <v>2014</v>
      </c>
      <c r="H91" s="214" t="s">
        <v>324</v>
      </c>
      <c r="I91" s="427">
        <v>20922</v>
      </c>
      <c r="J91" s="157">
        <v>20.922000000000001</v>
      </c>
      <c r="K91" s="314">
        <v>1.0804321728691477E-2</v>
      </c>
      <c r="L91" s="134">
        <v>0.22604801920768311</v>
      </c>
      <c r="M91" s="135">
        <v>0.29702709723889559</v>
      </c>
      <c r="N91" s="140">
        <v>3.6549707602339179E-2</v>
      </c>
      <c r="O91" s="346">
        <v>0.76469298245614037</v>
      </c>
      <c r="P91" s="315">
        <v>1.0048065789473686</v>
      </c>
      <c r="Q91" s="140">
        <v>5.1279411764705886E-2</v>
      </c>
      <c r="R91" s="135">
        <v>6.7381147058823532E-2</v>
      </c>
      <c r="S91" s="314">
        <v>5.1279411764705886E-2</v>
      </c>
      <c r="T91" s="135">
        <v>6.7381147058823532E-2</v>
      </c>
      <c r="U91" s="314">
        <v>5.1279411764705886E-2</v>
      </c>
      <c r="V91" s="134">
        <v>6.7381147058823532E-2</v>
      </c>
      <c r="W91" s="314">
        <v>5.3330588235294123E-2</v>
      </c>
      <c r="X91" s="134">
        <v>7.0076392941176471E-2</v>
      </c>
      <c r="Y91" s="314">
        <v>0.11281470588235294</v>
      </c>
      <c r="Z91" s="134">
        <v>0.14823852352941178</v>
      </c>
      <c r="AA91" s="140">
        <v>2461.4117647058824</v>
      </c>
      <c r="AB91" s="134">
        <v>3234.2950588235294</v>
      </c>
      <c r="AC91" s="140">
        <v>1.3127529411764706E-2</v>
      </c>
      <c r="AD91" s="134">
        <v>1.7249573647058824E-2</v>
      </c>
      <c r="AE91" s="140">
        <v>4.7177058823529405E-2</v>
      </c>
      <c r="AF91" s="134">
        <v>6.1990655294117639E-2</v>
      </c>
      <c r="AG91" s="140">
        <v>2466.5031949411764</v>
      </c>
      <c r="AH91" s="134">
        <v>3240.9851981527058</v>
      </c>
      <c r="AI91" s="134">
        <v>2940.1731569861627</v>
      </c>
      <c r="AJ91" s="135">
        <v>3240.9861243042524</v>
      </c>
    </row>
    <row r="92" spans="1:36">
      <c r="A92" s="91"/>
      <c r="B92" s="1110" t="s">
        <v>205</v>
      </c>
      <c r="C92" s="213" t="s">
        <v>317</v>
      </c>
      <c r="D92" s="213" t="s">
        <v>318</v>
      </c>
      <c r="E92" s="213" t="s">
        <v>208</v>
      </c>
      <c r="F92" s="213" t="s">
        <v>325</v>
      </c>
      <c r="G92" s="69">
        <v>2016</v>
      </c>
      <c r="H92" s="214" t="s">
        <v>326</v>
      </c>
      <c r="I92" s="427">
        <v>600</v>
      </c>
      <c r="J92" s="157">
        <v>0.6</v>
      </c>
      <c r="K92" s="314">
        <v>9.8039215686274508E-2</v>
      </c>
      <c r="L92" s="134">
        <v>5.8823529411764705E-2</v>
      </c>
      <c r="M92" s="135">
        <v>7.7294117647058819E-2</v>
      </c>
      <c r="N92" s="314">
        <v>8.2352941176470587E-2</v>
      </c>
      <c r="O92" s="346">
        <v>4.9411764705882349E-2</v>
      </c>
      <c r="P92" s="315">
        <v>6.4927058823529407E-2</v>
      </c>
      <c r="Q92" s="140">
        <v>1.4705882352941176E-3</v>
      </c>
      <c r="R92" s="135">
        <v>1.9323529411764706E-3</v>
      </c>
      <c r="S92" s="314">
        <v>1.4705882352941176E-3</v>
      </c>
      <c r="T92" s="135">
        <v>1.9323529411764706E-3</v>
      </c>
      <c r="U92" s="314">
        <v>1.4705882352941176E-3</v>
      </c>
      <c r="V92" s="134">
        <v>1.9323529411764706E-3</v>
      </c>
      <c r="W92" s="314">
        <v>1.5294117647058824E-3</v>
      </c>
      <c r="X92" s="134">
        <v>2.0096470588235292E-3</v>
      </c>
      <c r="Y92" s="314">
        <v>3.2352941176470589E-3</v>
      </c>
      <c r="Z92" s="134">
        <v>4.2511764705882348E-3</v>
      </c>
      <c r="AA92" s="140">
        <v>70.588235294117638</v>
      </c>
      <c r="AB92" s="134">
        <v>92.752941176470571</v>
      </c>
      <c r="AC92" s="140">
        <v>3.7647058823529414E-4</v>
      </c>
      <c r="AD92" s="134">
        <v>4.9468235294117648E-4</v>
      </c>
      <c r="AE92" s="140">
        <v>1.352941176470588E-3</v>
      </c>
      <c r="AF92" s="134">
        <v>1.7777647058823526E-3</v>
      </c>
      <c r="AG92" s="140">
        <v>70.734247058823513</v>
      </c>
      <c r="AH92" s="134">
        <v>92.944800635294101</v>
      </c>
      <c r="AI92" s="134">
        <v>84.318128964329276</v>
      </c>
      <c r="AJ92" s="135">
        <v>92.944827195418739</v>
      </c>
    </row>
    <row r="93" spans="1:36">
      <c r="A93" s="91"/>
      <c r="B93" s="1110" t="s">
        <v>205</v>
      </c>
      <c r="C93" s="213" t="s">
        <v>317</v>
      </c>
      <c r="D93" s="213" t="s">
        <v>318</v>
      </c>
      <c r="E93" s="213" t="s">
        <v>208</v>
      </c>
      <c r="F93" s="213" t="s">
        <v>327</v>
      </c>
      <c r="G93" s="69">
        <v>2016</v>
      </c>
      <c r="H93" s="214" t="s">
        <v>328</v>
      </c>
      <c r="I93" s="427">
        <v>600</v>
      </c>
      <c r="J93" s="157">
        <v>0.6</v>
      </c>
      <c r="K93" s="314">
        <v>9.8039215686274508E-2</v>
      </c>
      <c r="L93" s="134">
        <v>5.8823529411764705E-2</v>
      </c>
      <c r="M93" s="135">
        <v>7.7294117647058819E-2</v>
      </c>
      <c r="N93" s="314">
        <v>8.2352941176470587E-2</v>
      </c>
      <c r="O93" s="346">
        <v>4.9411764705882349E-2</v>
      </c>
      <c r="P93" s="315">
        <v>6.4927058823529407E-2</v>
      </c>
      <c r="Q93" s="140">
        <v>1.4705882352941176E-3</v>
      </c>
      <c r="R93" s="135">
        <v>1.9323529411764706E-3</v>
      </c>
      <c r="S93" s="314">
        <v>1.4705882352941176E-3</v>
      </c>
      <c r="T93" s="135">
        <v>1.9323529411764706E-3</v>
      </c>
      <c r="U93" s="314">
        <v>1.4705882352941176E-3</v>
      </c>
      <c r="V93" s="134">
        <v>1.9323529411764706E-3</v>
      </c>
      <c r="W93" s="314">
        <v>1.5294117647058824E-3</v>
      </c>
      <c r="X93" s="134">
        <v>2.0096470588235292E-3</v>
      </c>
      <c r="Y93" s="314">
        <v>3.2352941176470589E-3</v>
      </c>
      <c r="Z93" s="134">
        <v>4.2511764705882348E-3</v>
      </c>
      <c r="AA93" s="140">
        <v>70.588235294117638</v>
      </c>
      <c r="AB93" s="134">
        <v>92.752941176470571</v>
      </c>
      <c r="AC93" s="140">
        <v>3.7647058823529414E-4</v>
      </c>
      <c r="AD93" s="134">
        <v>4.9468235294117648E-4</v>
      </c>
      <c r="AE93" s="140">
        <v>1.352941176470588E-3</v>
      </c>
      <c r="AF93" s="134">
        <v>1.7777647058823526E-3</v>
      </c>
      <c r="AG93" s="140">
        <v>70.734247058823513</v>
      </c>
      <c r="AH93" s="134">
        <v>92.944800635294101</v>
      </c>
      <c r="AI93" s="134">
        <v>84.318128964329276</v>
      </c>
      <c r="AJ93" s="135">
        <v>92.944827195418739</v>
      </c>
    </row>
    <row r="94" spans="1:36">
      <c r="A94" s="91"/>
      <c r="B94" s="1110" t="s">
        <v>205</v>
      </c>
      <c r="C94" s="213" t="s">
        <v>206</v>
      </c>
      <c r="D94" s="213" t="s">
        <v>289</v>
      </c>
      <c r="E94" s="213" t="s">
        <v>208</v>
      </c>
      <c r="F94" s="213" t="s">
        <v>329</v>
      </c>
      <c r="G94" s="69">
        <v>2022</v>
      </c>
      <c r="H94" s="214" t="s">
        <v>330</v>
      </c>
      <c r="I94" s="958">
        <v>29390</v>
      </c>
      <c r="J94" s="157">
        <v>29.39</v>
      </c>
      <c r="K94" s="314">
        <v>1.0804321728691477E-2</v>
      </c>
      <c r="L94" s="134">
        <v>0.31753901560624254</v>
      </c>
      <c r="M94" s="135">
        <v>0.41724626650660268</v>
      </c>
      <c r="N94" s="140">
        <v>3.6549707602339179E-2</v>
      </c>
      <c r="O94" s="346">
        <v>1.0741959064327484</v>
      </c>
      <c r="P94" s="315">
        <v>1.4114934210526315</v>
      </c>
      <c r="Q94" s="140">
        <v>7.2034313725490198E-2</v>
      </c>
      <c r="R94" s="135">
        <v>9.46530882352941E-2</v>
      </c>
      <c r="S94" s="314">
        <v>7.2034313725490198E-2</v>
      </c>
      <c r="T94" s="135">
        <v>9.46530882352941E-2</v>
      </c>
      <c r="U94" s="314">
        <v>7.2034313725490198E-2</v>
      </c>
      <c r="V94" s="134">
        <v>9.46530882352941E-2</v>
      </c>
      <c r="W94" s="314">
        <v>7.4915686274509813E-2</v>
      </c>
      <c r="X94" s="134">
        <v>9.8439211764705895E-2</v>
      </c>
      <c r="Y94" s="314">
        <v>0.15847549019607843</v>
      </c>
      <c r="Z94" s="134">
        <v>0.20823679411764706</v>
      </c>
      <c r="AA94" s="140">
        <v>3457.6470588235293</v>
      </c>
      <c r="AB94" s="134">
        <v>4543.3482352941164</v>
      </c>
      <c r="AC94" s="140">
        <v>1.8440784313725492E-2</v>
      </c>
      <c r="AD94" s="134">
        <v>2.4231190588235297E-2</v>
      </c>
      <c r="AE94" s="140">
        <v>6.6271568627450969E-2</v>
      </c>
      <c r="AF94" s="134">
        <v>8.708084117647058E-2</v>
      </c>
      <c r="AG94" s="140">
        <v>3464.7992017647057</v>
      </c>
      <c r="AH94" s="134">
        <v>4552.7461511188221</v>
      </c>
      <c r="AI94" s="134">
        <v>4130.1830171027286</v>
      </c>
      <c r="AJ94" s="135">
        <v>4552.7474521222612</v>
      </c>
    </row>
    <row r="95" spans="1:36">
      <c r="A95" s="543"/>
      <c r="B95" s="1110" t="s">
        <v>205</v>
      </c>
      <c r="C95" s="213" t="s">
        <v>206</v>
      </c>
      <c r="D95" s="213" t="s">
        <v>289</v>
      </c>
      <c r="E95" s="213" t="s">
        <v>208</v>
      </c>
      <c r="F95" s="213" t="s">
        <v>331</v>
      </c>
      <c r="G95" s="69">
        <v>2022</v>
      </c>
      <c r="H95" s="214" t="s">
        <v>332</v>
      </c>
      <c r="I95" s="958">
        <v>29390</v>
      </c>
      <c r="J95" s="157">
        <v>29.39</v>
      </c>
      <c r="K95" s="314">
        <v>1.0804321728691477E-2</v>
      </c>
      <c r="L95" s="134">
        <v>0.31753901560624254</v>
      </c>
      <c r="M95" s="135">
        <v>0.41724626650660268</v>
      </c>
      <c r="N95" s="140">
        <v>3.6549707602339179E-2</v>
      </c>
      <c r="O95" s="346">
        <v>1.0741959064327484</v>
      </c>
      <c r="P95" s="315">
        <v>1.4114934210526315</v>
      </c>
      <c r="Q95" s="140">
        <v>7.2034313725490198E-2</v>
      </c>
      <c r="R95" s="135">
        <v>9.46530882352941E-2</v>
      </c>
      <c r="S95" s="314">
        <v>7.2034313725490198E-2</v>
      </c>
      <c r="T95" s="135">
        <v>9.46530882352941E-2</v>
      </c>
      <c r="U95" s="314">
        <v>7.2034313725490198E-2</v>
      </c>
      <c r="V95" s="134">
        <v>9.46530882352941E-2</v>
      </c>
      <c r="W95" s="314">
        <v>7.4915686274509813E-2</v>
      </c>
      <c r="X95" s="134">
        <v>9.8439211764705895E-2</v>
      </c>
      <c r="Y95" s="314">
        <v>0.15847549019607843</v>
      </c>
      <c r="Z95" s="134">
        <v>0.20823679411764706</v>
      </c>
      <c r="AA95" s="140">
        <v>3457.6470588235293</v>
      </c>
      <c r="AB95" s="134">
        <v>4543.3482352941164</v>
      </c>
      <c r="AC95" s="140">
        <v>1.8440784313725492E-2</v>
      </c>
      <c r="AD95" s="134">
        <v>2.4231190588235297E-2</v>
      </c>
      <c r="AE95" s="140">
        <v>6.6271568627450969E-2</v>
      </c>
      <c r="AF95" s="134">
        <v>8.708084117647058E-2</v>
      </c>
      <c r="AG95" s="140">
        <v>3464.7992017647057</v>
      </c>
      <c r="AH95" s="134">
        <v>4552.7461511188221</v>
      </c>
      <c r="AI95" s="134">
        <v>4130.1830171027286</v>
      </c>
      <c r="AJ95" s="135">
        <v>4552.7474521222612</v>
      </c>
    </row>
    <row r="96" spans="1:36">
      <c r="A96" s="91"/>
      <c r="B96" s="1110" t="s">
        <v>205</v>
      </c>
      <c r="C96" s="213" t="s">
        <v>206</v>
      </c>
      <c r="D96" s="213" t="s">
        <v>289</v>
      </c>
      <c r="E96" s="213" t="s">
        <v>208</v>
      </c>
      <c r="F96" s="213" t="s">
        <v>333</v>
      </c>
      <c r="G96" s="69" t="s">
        <v>218</v>
      </c>
      <c r="H96" s="214" t="s">
        <v>334</v>
      </c>
      <c r="I96" s="958">
        <v>29390</v>
      </c>
      <c r="J96" s="157">
        <v>29.39</v>
      </c>
      <c r="K96" s="314">
        <v>1.0804321728691477E-2</v>
      </c>
      <c r="L96" s="134">
        <v>0.31753901560624254</v>
      </c>
      <c r="M96" s="135">
        <v>0.41724626650660268</v>
      </c>
      <c r="N96" s="140">
        <v>3.6549707602339179E-2</v>
      </c>
      <c r="O96" s="346">
        <v>1.0741959064327484</v>
      </c>
      <c r="P96" s="315">
        <v>1.4114934210526315</v>
      </c>
      <c r="Q96" s="140">
        <v>7.2034313725490198E-2</v>
      </c>
      <c r="R96" s="135">
        <v>9.46530882352941E-2</v>
      </c>
      <c r="S96" s="314">
        <v>7.2034313725490198E-2</v>
      </c>
      <c r="T96" s="135">
        <v>9.46530882352941E-2</v>
      </c>
      <c r="U96" s="314">
        <v>7.2034313725490198E-2</v>
      </c>
      <c r="V96" s="134">
        <v>9.46530882352941E-2</v>
      </c>
      <c r="W96" s="314">
        <v>7.4915686274509813E-2</v>
      </c>
      <c r="X96" s="134">
        <v>9.8439211764705895E-2</v>
      </c>
      <c r="Y96" s="314">
        <v>0.15847549019607843</v>
      </c>
      <c r="Z96" s="134">
        <v>0.20823679411764706</v>
      </c>
      <c r="AA96" s="140">
        <v>3457.6470588235293</v>
      </c>
      <c r="AB96" s="134">
        <v>4543.3482352941164</v>
      </c>
      <c r="AC96" s="140">
        <v>1.8440784313725492E-2</v>
      </c>
      <c r="AD96" s="134">
        <v>2.4231190588235297E-2</v>
      </c>
      <c r="AE96" s="140">
        <v>6.6271568627450969E-2</v>
      </c>
      <c r="AF96" s="134">
        <v>8.708084117647058E-2</v>
      </c>
      <c r="AG96" s="140">
        <v>3464.7992017647057</v>
      </c>
      <c r="AH96" s="134">
        <v>4552.7461511188221</v>
      </c>
      <c r="AI96" s="134">
        <v>4130.1830171027286</v>
      </c>
      <c r="AJ96" s="135">
        <v>4552.7474521222612</v>
      </c>
    </row>
    <row r="97" spans="1:36">
      <c r="A97" s="91"/>
      <c r="B97" s="1110" t="s">
        <v>205</v>
      </c>
      <c r="C97" s="213" t="s">
        <v>206</v>
      </c>
      <c r="D97" s="213" t="s">
        <v>289</v>
      </c>
      <c r="E97" s="213" t="s">
        <v>208</v>
      </c>
      <c r="F97" s="213" t="s">
        <v>335</v>
      </c>
      <c r="G97" s="69" t="s">
        <v>218</v>
      </c>
      <c r="H97" s="214" t="s">
        <v>336</v>
      </c>
      <c r="I97" s="958">
        <v>29390</v>
      </c>
      <c r="J97" s="157">
        <v>29.39</v>
      </c>
      <c r="K97" s="314">
        <v>1.0804321728691477E-2</v>
      </c>
      <c r="L97" s="134">
        <v>0.31753901560624254</v>
      </c>
      <c r="M97" s="135">
        <v>0.41724626650660268</v>
      </c>
      <c r="N97" s="140">
        <v>3.6549707602339179E-2</v>
      </c>
      <c r="O97" s="346">
        <v>1.0741959064327484</v>
      </c>
      <c r="P97" s="315">
        <v>1.4114934210526315</v>
      </c>
      <c r="Q97" s="140">
        <v>7.2034313725490198E-2</v>
      </c>
      <c r="R97" s="135">
        <v>9.46530882352941E-2</v>
      </c>
      <c r="S97" s="314">
        <v>7.2034313725490198E-2</v>
      </c>
      <c r="T97" s="135">
        <v>9.46530882352941E-2</v>
      </c>
      <c r="U97" s="314">
        <v>7.2034313725490198E-2</v>
      </c>
      <c r="V97" s="134">
        <v>9.46530882352941E-2</v>
      </c>
      <c r="W97" s="314">
        <v>7.4915686274509813E-2</v>
      </c>
      <c r="X97" s="134">
        <v>9.8439211764705895E-2</v>
      </c>
      <c r="Y97" s="314">
        <v>0.15847549019607843</v>
      </c>
      <c r="Z97" s="134">
        <v>0.20823679411764706</v>
      </c>
      <c r="AA97" s="140">
        <v>3457.6470588235293</v>
      </c>
      <c r="AB97" s="134">
        <v>4543.3482352941164</v>
      </c>
      <c r="AC97" s="140">
        <v>1.8440784313725492E-2</v>
      </c>
      <c r="AD97" s="134">
        <v>2.4231190588235297E-2</v>
      </c>
      <c r="AE97" s="140">
        <v>6.6271568627450969E-2</v>
      </c>
      <c r="AF97" s="134">
        <v>8.708084117647058E-2</v>
      </c>
      <c r="AG97" s="140">
        <v>3464.7992017647057</v>
      </c>
      <c r="AH97" s="134">
        <v>4552.7461511188221</v>
      </c>
      <c r="AI97" s="134">
        <v>4130.1830171027286</v>
      </c>
      <c r="AJ97" s="135">
        <v>4552.7474521222612</v>
      </c>
    </row>
    <row r="98" spans="1:36">
      <c r="A98" s="91"/>
      <c r="B98" s="1110" t="s">
        <v>205</v>
      </c>
      <c r="C98" s="213" t="s">
        <v>206</v>
      </c>
      <c r="D98" s="213" t="s">
        <v>337</v>
      </c>
      <c r="E98" s="213" t="s">
        <v>208</v>
      </c>
      <c r="F98" s="213" t="s">
        <v>338</v>
      </c>
      <c r="G98" s="69">
        <v>2021</v>
      </c>
      <c r="H98" s="214" t="s">
        <v>339</v>
      </c>
      <c r="I98" s="958">
        <v>45600</v>
      </c>
      <c r="J98" s="157">
        <v>45.6</v>
      </c>
      <c r="K98" s="314">
        <v>1.0804321728691477E-2</v>
      </c>
      <c r="L98" s="134">
        <v>0.4926770708283314</v>
      </c>
      <c r="M98" s="135">
        <v>0.64737767106842747</v>
      </c>
      <c r="N98" s="140">
        <v>3.6549707602339179E-2</v>
      </c>
      <c r="O98" s="346">
        <v>1.6666666666666665</v>
      </c>
      <c r="P98" s="315">
        <v>2.1899999999999995</v>
      </c>
      <c r="Q98" s="140">
        <v>0.11176470588235295</v>
      </c>
      <c r="R98" s="135">
        <v>0.14685882352941176</v>
      </c>
      <c r="S98" s="314">
        <v>0.11176470588235295</v>
      </c>
      <c r="T98" s="135">
        <v>0.14685882352941176</v>
      </c>
      <c r="U98" s="314">
        <v>0.11176470588235295</v>
      </c>
      <c r="V98" s="134">
        <v>0.14685882352941176</v>
      </c>
      <c r="W98" s="314">
        <v>0.11623529411764708</v>
      </c>
      <c r="X98" s="134">
        <v>0.15273317647058826</v>
      </c>
      <c r="Y98" s="314">
        <v>0.24588235294117647</v>
      </c>
      <c r="Z98" s="134">
        <v>0.3230894117647059</v>
      </c>
      <c r="AA98" s="140">
        <v>5364.7058823529414</v>
      </c>
      <c r="AB98" s="134">
        <v>7049.2235294117654</v>
      </c>
      <c r="AC98" s="140">
        <v>2.8611764705882354E-2</v>
      </c>
      <c r="AD98" s="134">
        <v>3.7595858823529414E-2</v>
      </c>
      <c r="AE98" s="140">
        <v>0.10282352941176469</v>
      </c>
      <c r="AF98" s="134">
        <v>0.1351101176470588</v>
      </c>
      <c r="AG98" s="140">
        <v>5375.8027764705885</v>
      </c>
      <c r="AH98" s="134">
        <v>7063.8048482823533</v>
      </c>
      <c r="AI98" s="134">
        <v>6408.1778012890272</v>
      </c>
      <c r="AJ98" s="135">
        <v>7063.8068668518272</v>
      </c>
    </row>
    <row r="99" spans="1:36">
      <c r="A99" s="91"/>
      <c r="B99" s="143" t="s">
        <v>205</v>
      </c>
      <c r="C99" s="544" t="s">
        <v>206</v>
      </c>
      <c r="D99" s="544" t="s">
        <v>337</v>
      </c>
      <c r="E99" s="544" t="s">
        <v>208</v>
      </c>
      <c r="F99" s="544" t="s">
        <v>340</v>
      </c>
      <c r="G99" s="70">
        <v>2021</v>
      </c>
      <c r="H99" s="545" t="s">
        <v>341</v>
      </c>
      <c r="I99" s="959">
        <v>45600</v>
      </c>
      <c r="J99" s="957">
        <v>45.6</v>
      </c>
      <c r="K99" s="354">
        <v>1.0804321728691477E-2</v>
      </c>
      <c r="L99" s="275">
        <v>0.4926770708283314</v>
      </c>
      <c r="M99" s="276">
        <v>0.64737767106842747</v>
      </c>
      <c r="N99" s="464">
        <v>3.6549707602339179E-2</v>
      </c>
      <c r="O99" s="356">
        <v>1.6666666666666665</v>
      </c>
      <c r="P99" s="355">
        <v>2.1899999999999995</v>
      </c>
      <c r="Q99" s="464">
        <v>0.11176470588235295</v>
      </c>
      <c r="R99" s="276">
        <v>0.14685882352941176</v>
      </c>
      <c r="S99" s="354">
        <v>0.11176470588235295</v>
      </c>
      <c r="T99" s="276">
        <v>0.14685882352941176</v>
      </c>
      <c r="U99" s="354">
        <v>0.11176470588235295</v>
      </c>
      <c r="V99" s="275">
        <v>0.14685882352941176</v>
      </c>
      <c r="W99" s="354">
        <v>0.11623529411764708</v>
      </c>
      <c r="X99" s="275">
        <v>0.15273317647058826</v>
      </c>
      <c r="Y99" s="354">
        <v>0.24588235294117647</v>
      </c>
      <c r="Z99" s="275">
        <v>0.3230894117647059</v>
      </c>
      <c r="AA99" s="464">
        <v>5364.7058823529414</v>
      </c>
      <c r="AB99" s="275">
        <v>7049.2235294117654</v>
      </c>
      <c r="AC99" s="464">
        <v>2.8611764705882354E-2</v>
      </c>
      <c r="AD99" s="275">
        <v>3.7595858823529414E-2</v>
      </c>
      <c r="AE99" s="464">
        <v>0.10282352941176469</v>
      </c>
      <c r="AF99" s="275">
        <v>0.1351101176470588</v>
      </c>
      <c r="AG99" s="464">
        <v>5375.8027764705885</v>
      </c>
      <c r="AH99" s="275">
        <v>7063.8048482823533</v>
      </c>
      <c r="AI99" s="275">
        <v>6408.1778012890272</v>
      </c>
      <c r="AJ99" s="276">
        <v>7063.8068668518272</v>
      </c>
    </row>
    <row r="100" spans="1:36">
      <c r="A100" s="91"/>
      <c r="B100" s="114"/>
      <c r="C100" s="115"/>
      <c r="D100" s="115"/>
      <c r="E100" s="115"/>
      <c r="F100" s="115"/>
      <c r="G100" s="546"/>
      <c r="H100" s="546"/>
      <c r="I100" s="115"/>
      <c r="J100" s="281" t="s">
        <v>342</v>
      </c>
      <c r="K100" s="280"/>
      <c r="L100" s="150">
        <v>14.986467987194885</v>
      </c>
      <c r="M100" s="151">
        <v>19.692218935174065</v>
      </c>
      <c r="N100" s="152"/>
      <c r="O100" s="150">
        <v>44.630452278981743</v>
      </c>
      <c r="P100" s="151">
        <v>58.644414294582035</v>
      </c>
      <c r="Q100" s="152">
        <v>2.9593370098039244</v>
      </c>
      <c r="R100" s="151">
        <v>3.8885688308823521</v>
      </c>
      <c r="S100" s="152">
        <v>2.9593370098039244</v>
      </c>
      <c r="T100" s="151">
        <v>3.8885688308823521</v>
      </c>
      <c r="U100" s="152">
        <v>2.9593370098039244</v>
      </c>
      <c r="V100" s="151">
        <v>3.8885688308823521</v>
      </c>
      <c r="W100" s="152">
        <v>3.0777104901960799</v>
      </c>
      <c r="X100" s="151">
        <v>4.0441115841176467</v>
      </c>
      <c r="Y100" s="152">
        <v>6.5105414215686261</v>
      </c>
      <c r="Z100" s="151">
        <v>8.5548514279411805</v>
      </c>
      <c r="AA100" s="152">
        <v>142048.17647058822</v>
      </c>
      <c r="AB100" s="151">
        <v>186651.30388235283</v>
      </c>
      <c r="AC100" s="152">
        <v>0.7575902745098041</v>
      </c>
      <c r="AD100" s="151">
        <v>0.99547362070588241</v>
      </c>
      <c r="AE100" s="152">
        <v>2.7225900490196064</v>
      </c>
      <c r="AF100" s="150">
        <v>3.5774833244117654</v>
      </c>
      <c r="AG100" s="678">
        <v>142342.00312361756</v>
      </c>
      <c r="AH100" s="874">
        <v>187037.39210443365</v>
      </c>
      <c r="AI100" s="874">
        <v>169677.51655626061</v>
      </c>
      <c r="AJ100" s="679">
        <v>187037.44555267843</v>
      </c>
    </row>
  </sheetData>
  <mergeCells count="19">
    <mergeCell ref="AA38:AB38"/>
    <mergeCell ref="B10:B17"/>
    <mergeCell ref="B18:B21"/>
    <mergeCell ref="AA37:AF37"/>
    <mergeCell ref="B3:H6"/>
    <mergeCell ref="AE38:AF38"/>
    <mergeCell ref="AC38:AD38"/>
    <mergeCell ref="AG39:AJ39"/>
    <mergeCell ref="B39:J39"/>
    <mergeCell ref="K39:M39"/>
    <mergeCell ref="N39:P39"/>
    <mergeCell ref="Q39:R39"/>
    <mergeCell ref="S39:T39"/>
    <mergeCell ref="AC39:AD39"/>
    <mergeCell ref="AE39:AF39"/>
    <mergeCell ref="U39:V39"/>
    <mergeCell ref="W39:X39"/>
    <mergeCell ref="Y39:Z39"/>
    <mergeCell ref="AA39:AB39"/>
  </mergeCells>
  <phoneticPr fontId="3" type="noConversion"/>
  <pageMargins left="0.25" right="0.25" top="0.75" bottom="0.75" header="0.3" footer="0.3"/>
  <pageSetup scale="32" fitToWidth="2" orientation="landscape" r:id="rId1"/>
  <colBreaks count="1" manualBreakCount="1">
    <brk id="26" max="99" man="1"/>
  </colBreaks>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852D4-4E70-4293-BD7E-150610FD3964}">
  <sheetPr codeName="Sheet14">
    <tabColor theme="8" tint="0.39997558519241921"/>
  </sheetPr>
  <dimension ref="A1:AZ104"/>
  <sheetViews>
    <sheetView showOutlineSymbols="0" view="pageBreakPreview" zoomScale="35" zoomScaleNormal="34" zoomScaleSheetLayoutView="35" workbookViewId="0">
      <selection activeCell="AX31" sqref="AX31"/>
    </sheetView>
  </sheetViews>
  <sheetFormatPr defaultColWidth="9.1328125" defaultRowHeight="14.25"/>
  <cols>
    <col min="1" max="1" width="3.3984375" customWidth="1"/>
    <col min="2" max="2" width="14.59765625" customWidth="1"/>
    <col min="3" max="3" width="16.1328125" customWidth="1"/>
    <col min="4" max="4" width="18.1328125" customWidth="1"/>
    <col min="5" max="5" width="12" customWidth="1"/>
    <col min="6" max="6" width="25.3984375" customWidth="1"/>
    <col min="7" max="7" width="20" customWidth="1"/>
    <col min="8" max="8" width="17.1328125" customWidth="1"/>
    <col min="9" max="9" width="16.59765625" customWidth="1"/>
    <col min="10" max="10" width="14.59765625" customWidth="1"/>
    <col min="11" max="20" width="10.59765625" customWidth="1"/>
    <col min="21" max="21" width="11" bestFit="1" customWidth="1"/>
    <col min="22" max="22" width="11" customWidth="1"/>
    <col min="23" max="34" width="10.59765625" customWidth="1"/>
    <col min="35" max="35" width="12.1328125" customWidth="1"/>
    <col min="36" max="36" width="11.1328125" customWidth="1"/>
    <col min="37" max="46" width="10.59765625" customWidth="1"/>
    <col min="47" max="47" width="12.265625" customWidth="1"/>
    <col min="48" max="48" width="12.86328125" customWidth="1"/>
    <col min="49" max="117" width="10.59765625" customWidth="1"/>
    <col min="118" max="118" width="11.86328125" customWidth="1"/>
    <col min="119" max="121" width="16.73046875" bestFit="1" customWidth="1"/>
    <col min="122" max="125" width="10.59765625" customWidth="1"/>
    <col min="126" max="129" width="11.59765625" customWidth="1"/>
  </cols>
  <sheetData>
    <row r="1" spans="1:52" ht="25.15">
      <c r="A1" s="88"/>
      <c r="B1" s="1162" t="str">
        <f>'OR PTE Summary'!B1</f>
        <v>Emissions Detail Sheets for:</v>
      </c>
      <c r="C1" s="88"/>
      <c r="D1" s="88"/>
      <c r="E1" s="88"/>
      <c r="F1" s="1162" t="str">
        <f>'OR PTE Summary'!F1</f>
        <v>Intel Corp., source no. 34-2681, application 034907 received 7/7/2023</v>
      </c>
      <c r="G1" s="156"/>
      <c r="H1" s="88"/>
      <c r="I1" s="1114"/>
      <c r="J1" s="1074"/>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row>
    <row r="2" spans="1:52" ht="17.649999999999999">
      <c r="A2" s="88"/>
      <c r="B2" s="92" t="s">
        <v>343</v>
      </c>
      <c r="C2" s="92"/>
      <c r="D2" s="92"/>
      <c r="E2" s="89"/>
      <c r="F2" s="88"/>
      <c r="G2" s="156"/>
      <c r="H2" s="1074"/>
      <c r="I2" s="1114"/>
      <c r="J2" s="1074"/>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row>
    <row r="3" spans="1:52">
      <c r="A3" s="88"/>
      <c r="B3" s="612" t="s">
        <v>344</v>
      </c>
      <c r="C3" s="612"/>
      <c r="D3" s="612"/>
      <c r="E3" s="89"/>
      <c r="F3" s="88"/>
      <c r="G3" s="156"/>
      <c r="H3" s="1074"/>
      <c r="I3" s="1114"/>
      <c r="J3" s="1074"/>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row>
    <row r="4" spans="1:52" ht="17.649999999999999">
      <c r="A4" s="88"/>
      <c r="B4" s="92"/>
      <c r="C4" s="92"/>
      <c r="D4" s="92"/>
      <c r="E4" s="89"/>
      <c r="F4" s="88"/>
      <c r="G4" s="156"/>
      <c r="H4" s="1074"/>
      <c r="I4" s="1114"/>
      <c r="J4" s="1074"/>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row>
    <row r="5" spans="1:52">
      <c r="A5" s="88"/>
      <c r="B5" s="97" t="s">
        <v>345</v>
      </c>
      <c r="C5" s="88"/>
      <c r="D5" s="88"/>
      <c r="E5" s="89"/>
      <c r="F5" s="88"/>
      <c r="G5" s="156"/>
      <c r="H5" s="88"/>
      <c r="I5" s="1114"/>
      <c r="J5" s="1074"/>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row>
    <row r="6" spans="1:52" ht="15.4">
      <c r="A6" s="88"/>
      <c r="B6" s="167" t="s">
        <v>158</v>
      </c>
      <c r="C6" s="168"/>
      <c r="D6" s="168"/>
      <c r="E6" s="1049"/>
      <c r="F6" s="549"/>
      <c r="G6" s="550"/>
      <c r="H6" s="549"/>
      <c r="I6" s="404"/>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row>
    <row r="7" spans="1:52">
      <c r="A7" s="88"/>
      <c r="B7" s="172" t="s">
        <v>346</v>
      </c>
      <c r="C7" s="551"/>
      <c r="D7" s="551"/>
      <c r="E7" s="1051" t="s">
        <v>68</v>
      </c>
      <c r="F7" s="551"/>
      <c r="G7" s="552"/>
      <c r="H7" s="177"/>
      <c r="I7" s="1052"/>
      <c r="J7" s="97"/>
      <c r="K7" s="97"/>
      <c r="L7" s="97"/>
      <c r="M7" s="97"/>
      <c r="N7" s="88"/>
      <c r="O7" s="88"/>
      <c r="P7" s="88"/>
      <c r="Q7" s="88"/>
      <c r="R7" s="153"/>
      <c r="S7" s="89"/>
      <c r="T7" s="89"/>
      <c r="U7" s="89"/>
      <c r="V7" s="89"/>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row>
    <row r="8" spans="1:52">
      <c r="A8" s="88"/>
      <c r="B8" s="1470" t="s">
        <v>347</v>
      </c>
      <c r="C8" s="1471"/>
      <c r="D8" s="1471"/>
      <c r="E8" s="1058" t="s">
        <v>348</v>
      </c>
      <c r="F8" s="88" t="s">
        <v>349</v>
      </c>
      <c r="G8" s="193"/>
      <c r="H8" s="186">
        <v>5.0000000000000001E-4</v>
      </c>
      <c r="I8" s="185" t="s">
        <v>164</v>
      </c>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row>
    <row r="9" spans="1:52">
      <c r="A9" s="88"/>
      <c r="B9" s="1456" t="s">
        <v>350</v>
      </c>
      <c r="C9" s="1457"/>
      <c r="D9" s="1457"/>
      <c r="E9" s="1455" t="s">
        <v>351</v>
      </c>
      <c r="F9" s="93" t="s">
        <v>349</v>
      </c>
      <c r="G9" s="960" t="s">
        <v>352</v>
      </c>
      <c r="H9" s="184">
        <v>8.0000000000000002E-3</v>
      </c>
      <c r="I9" s="185" t="s">
        <v>164</v>
      </c>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row>
    <row r="10" spans="1:52">
      <c r="A10" s="88"/>
      <c r="B10" s="1456"/>
      <c r="C10" s="1457"/>
      <c r="D10" s="1457"/>
      <c r="E10" s="1455"/>
      <c r="F10" s="93" t="s">
        <v>349</v>
      </c>
      <c r="G10" s="960" t="s">
        <v>353</v>
      </c>
      <c r="H10" s="184">
        <v>5.7999999999999996E-3</v>
      </c>
      <c r="I10" s="185" t="s">
        <v>164</v>
      </c>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row>
    <row r="11" spans="1:52">
      <c r="A11" s="88"/>
      <c r="B11" s="1468" t="s">
        <v>77</v>
      </c>
      <c r="C11" s="1469"/>
      <c r="D11" s="1469"/>
      <c r="E11" s="1455" t="s">
        <v>78</v>
      </c>
      <c r="F11" s="93" t="s">
        <v>349</v>
      </c>
      <c r="G11" s="960" t="s">
        <v>352</v>
      </c>
      <c r="H11" s="184">
        <v>1.7000000000000001E-2</v>
      </c>
      <c r="I11" s="185" t="s">
        <v>164</v>
      </c>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row>
    <row r="12" spans="1:52">
      <c r="A12" s="88"/>
      <c r="B12" s="1468"/>
      <c r="C12" s="1469"/>
      <c r="D12" s="1469"/>
      <c r="E12" s="1455"/>
      <c r="F12" s="93" t="s">
        <v>349</v>
      </c>
      <c r="G12" s="960" t="s">
        <v>353</v>
      </c>
      <c r="H12" s="184">
        <v>1.23E-2</v>
      </c>
      <c r="I12" s="185" t="s">
        <v>164</v>
      </c>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row>
    <row r="13" spans="1:52">
      <c r="A13" s="88"/>
      <c r="B13" s="1468" t="s">
        <v>354</v>
      </c>
      <c r="C13" s="1469"/>
      <c r="D13" s="1469"/>
      <c r="E13" s="1455" t="s">
        <v>355</v>
      </c>
      <c r="F13" s="93" t="s">
        <v>349</v>
      </c>
      <c r="G13" s="960" t="s">
        <v>352</v>
      </c>
      <c r="H13" s="184">
        <v>6.3E-3</v>
      </c>
      <c r="I13" s="185" t="s">
        <v>164</v>
      </c>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row>
    <row r="14" spans="1:52">
      <c r="A14" s="88"/>
      <c r="B14" s="1468"/>
      <c r="C14" s="1469"/>
      <c r="D14" s="1469"/>
      <c r="E14" s="1455"/>
      <c r="F14" s="93" t="s">
        <v>349</v>
      </c>
      <c r="G14" s="960" t="s">
        <v>353</v>
      </c>
      <c r="H14" s="184">
        <v>4.5999999999999999E-3</v>
      </c>
      <c r="I14" s="185" t="s">
        <v>164</v>
      </c>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row>
    <row r="15" spans="1:52">
      <c r="A15" s="88"/>
      <c r="B15" s="1456" t="s">
        <v>356</v>
      </c>
      <c r="C15" s="1457"/>
      <c r="D15" s="1457"/>
      <c r="E15" s="1455" t="s">
        <v>357</v>
      </c>
      <c r="F15" s="93" t="s">
        <v>349</v>
      </c>
      <c r="G15" s="960" t="s">
        <v>352</v>
      </c>
      <c r="H15" s="184">
        <v>3.6600000000000001E-2</v>
      </c>
      <c r="I15" s="185" t="s">
        <v>164</v>
      </c>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row>
    <row r="16" spans="1:52">
      <c r="A16" s="88"/>
      <c r="B16" s="1456"/>
      <c r="C16" s="1457"/>
      <c r="D16" s="1457"/>
      <c r="E16" s="1455"/>
      <c r="F16" s="93" t="s">
        <v>349</v>
      </c>
      <c r="G16" s="960" t="s">
        <v>353</v>
      </c>
      <c r="H16" s="184">
        <v>2.6499999999999999E-2</v>
      </c>
      <c r="I16" s="185" t="s">
        <v>164</v>
      </c>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row>
    <row r="17" spans="1:52">
      <c r="A17" s="88"/>
      <c r="B17" s="1456" t="s">
        <v>358</v>
      </c>
      <c r="C17" s="1457"/>
      <c r="D17" s="1457"/>
      <c r="E17" s="608">
        <v>401</v>
      </c>
      <c r="F17" s="88" t="s">
        <v>349</v>
      </c>
      <c r="G17" s="193"/>
      <c r="H17" s="186">
        <v>1E-4</v>
      </c>
      <c r="I17" s="1082" t="s">
        <v>164</v>
      </c>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row>
    <row r="18" spans="1:52">
      <c r="A18" s="88"/>
      <c r="B18" s="1456" t="s">
        <v>359</v>
      </c>
      <c r="C18" s="1457"/>
      <c r="D18" s="1457"/>
      <c r="E18" s="608" t="s">
        <v>360</v>
      </c>
      <c r="F18" s="88" t="s">
        <v>349</v>
      </c>
      <c r="G18" s="193"/>
      <c r="H18" s="186">
        <v>2.9999999999999997E-4</v>
      </c>
      <c r="I18" s="1082" t="s">
        <v>164</v>
      </c>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row>
    <row r="19" spans="1:52">
      <c r="A19" s="88"/>
      <c r="B19" s="1456" t="s">
        <v>361</v>
      </c>
      <c r="C19" s="1457"/>
      <c r="D19" s="1457"/>
      <c r="E19" s="1455" t="s">
        <v>362</v>
      </c>
      <c r="F19" s="93" t="s">
        <v>349</v>
      </c>
      <c r="G19" s="960" t="s">
        <v>352</v>
      </c>
      <c r="H19" s="184">
        <v>4.3E-3</v>
      </c>
      <c r="I19" s="185" t="s">
        <v>164</v>
      </c>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row>
    <row r="20" spans="1:52">
      <c r="A20" s="88"/>
      <c r="B20" s="1456"/>
      <c r="C20" s="1457"/>
      <c r="D20" s="1457"/>
      <c r="E20" s="1455" t="s">
        <v>363</v>
      </c>
      <c r="F20" s="93" t="s">
        <v>349</v>
      </c>
      <c r="G20" s="960" t="s">
        <v>353</v>
      </c>
      <c r="H20" s="184">
        <v>3.0999999999999999E-3</v>
      </c>
      <c r="I20" s="185" t="s">
        <v>164</v>
      </c>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row>
    <row r="21" spans="1:52">
      <c r="A21" s="88"/>
      <c r="B21" s="1456" t="s">
        <v>364</v>
      </c>
      <c r="C21" s="1457"/>
      <c r="D21" s="1457"/>
      <c r="E21" s="608" t="s">
        <v>363</v>
      </c>
      <c r="F21" s="88" t="s">
        <v>349</v>
      </c>
      <c r="G21" s="193"/>
      <c r="H21" s="186">
        <v>2.7000000000000001E-3</v>
      </c>
      <c r="I21" s="1082" t="s">
        <v>164</v>
      </c>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row>
    <row r="22" spans="1:52">
      <c r="A22" s="88"/>
      <c r="B22" s="1456" t="s">
        <v>365</v>
      </c>
      <c r="C22" s="1457"/>
      <c r="D22" s="1457"/>
      <c r="E22" s="608" t="s">
        <v>366</v>
      </c>
      <c r="F22" s="88" t="s">
        <v>349</v>
      </c>
      <c r="G22" s="193"/>
      <c r="H22" s="186">
        <v>2.0000000000000001E-4</v>
      </c>
      <c r="I22" s="1082" t="s">
        <v>164</v>
      </c>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row>
    <row r="23" spans="1:52">
      <c r="A23" s="88"/>
      <c r="B23" s="1456" t="s">
        <v>367</v>
      </c>
      <c r="C23" s="1457"/>
      <c r="D23" s="1457"/>
      <c r="E23" s="608" t="s">
        <v>368</v>
      </c>
      <c r="F23" s="88" t="s">
        <v>349</v>
      </c>
      <c r="G23" s="193"/>
      <c r="H23" s="186">
        <v>1.2E-5</v>
      </c>
      <c r="I23" s="1082" t="s">
        <v>164</v>
      </c>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row>
    <row r="24" spans="1:52">
      <c r="A24" s="88"/>
      <c r="B24" s="1456" t="s">
        <v>369</v>
      </c>
      <c r="C24" s="1457"/>
      <c r="D24" s="1457"/>
      <c r="E24" s="608" t="s">
        <v>370</v>
      </c>
      <c r="F24" s="88" t="s">
        <v>349</v>
      </c>
      <c r="G24" s="193"/>
      <c r="H24" s="186">
        <v>1.1000000000000001E-3</v>
      </c>
      <c r="I24" s="1082" t="s">
        <v>164</v>
      </c>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row>
    <row r="25" spans="1:52">
      <c r="A25" s="88"/>
      <c r="B25" s="1056" t="s">
        <v>371</v>
      </c>
      <c r="C25" s="1057"/>
      <c r="D25" s="1057"/>
      <c r="E25" s="608" t="s">
        <v>99</v>
      </c>
      <c r="F25" s="88" t="s">
        <v>349</v>
      </c>
      <c r="G25" s="193"/>
      <c r="H25" s="186">
        <v>5.5999999999999999E-5</v>
      </c>
      <c r="I25" s="1082" t="s">
        <v>164</v>
      </c>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row>
    <row r="26" spans="1:52">
      <c r="A26" s="88"/>
      <c r="B26" s="1456" t="s">
        <v>372</v>
      </c>
      <c r="C26" s="1457"/>
      <c r="D26" s="1457"/>
      <c r="E26" s="1455" t="s">
        <v>373</v>
      </c>
      <c r="F26" s="93" t="s">
        <v>349</v>
      </c>
      <c r="G26" s="960" t="s">
        <v>352</v>
      </c>
      <c r="H26" s="184">
        <v>9.4999999999999998E-3</v>
      </c>
      <c r="I26" s="185" t="s">
        <v>164</v>
      </c>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row>
    <row r="27" spans="1:52">
      <c r="A27" s="88"/>
      <c r="B27" s="1456"/>
      <c r="C27" s="1457"/>
      <c r="D27" s="1457"/>
      <c r="E27" s="1455"/>
      <c r="F27" s="93" t="s">
        <v>349</v>
      </c>
      <c r="G27" s="960" t="s">
        <v>353</v>
      </c>
      <c r="H27" s="184">
        <v>6.8999999999999999E-3</v>
      </c>
      <c r="I27" s="185" t="s">
        <v>164</v>
      </c>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row>
    <row r="28" spans="1:52">
      <c r="A28" s="88"/>
      <c r="B28" s="1456" t="s">
        <v>374</v>
      </c>
      <c r="C28" s="1457"/>
      <c r="D28" s="1457"/>
      <c r="E28" s="608" t="s">
        <v>375</v>
      </c>
      <c r="F28" s="88" t="s">
        <v>349</v>
      </c>
      <c r="G28" s="193"/>
      <c r="H28" s="186">
        <v>3.8000000000000002E-4</v>
      </c>
      <c r="I28" s="1082" t="s">
        <v>164</v>
      </c>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row>
    <row r="29" spans="1:52">
      <c r="A29" s="88"/>
      <c r="B29" s="1456" t="s">
        <v>376</v>
      </c>
      <c r="C29" s="1457"/>
      <c r="D29" s="1457"/>
      <c r="E29" s="608" t="s">
        <v>377</v>
      </c>
      <c r="F29" s="88" t="s">
        <v>349</v>
      </c>
      <c r="G29" s="193"/>
      <c r="H29" s="186">
        <v>2.5999999999999998E-4</v>
      </c>
      <c r="I29" s="1082" t="s">
        <v>164</v>
      </c>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row>
    <row r="30" spans="1:52">
      <c r="A30" s="88"/>
      <c r="B30" s="1456" t="s">
        <v>378</v>
      </c>
      <c r="C30" s="1457"/>
      <c r="D30" s="1457"/>
      <c r="E30" s="608" t="s">
        <v>379</v>
      </c>
      <c r="F30" s="88" t="s">
        <v>349</v>
      </c>
      <c r="G30" s="193"/>
      <c r="H30" s="186">
        <v>2.0999999999999999E-3</v>
      </c>
      <c r="I30" s="1082" t="s">
        <v>164</v>
      </c>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row>
    <row r="31" spans="1:52">
      <c r="A31" s="88"/>
      <c r="B31" s="1456" t="s">
        <v>380</v>
      </c>
      <c r="C31" s="1457"/>
      <c r="D31" s="1457"/>
      <c r="E31" s="608" t="s">
        <v>381</v>
      </c>
      <c r="F31" s="88" t="s">
        <v>349</v>
      </c>
      <c r="G31" s="193"/>
      <c r="H31" s="186">
        <v>2.4000000000000001E-5</v>
      </c>
      <c r="I31" s="1082" t="s">
        <v>164</v>
      </c>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row>
    <row r="32" spans="1:52" ht="14.25" customHeight="1">
      <c r="A32" s="88"/>
      <c r="B32" s="1458" t="s">
        <v>382</v>
      </c>
      <c r="C32" s="1459"/>
      <c r="D32" s="1459"/>
      <c r="E32" s="1455" t="s">
        <v>383</v>
      </c>
      <c r="F32" s="93" t="s">
        <v>349</v>
      </c>
      <c r="G32" s="960" t="s">
        <v>352</v>
      </c>
      <c r="H32" s="184">
        <v>2.7199999999999998E-2</v>
      </c>
      <c r="I32" s="185" t="s">
        <v>164</v>
      </c>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row>
    <row r="33" spans="1:52" ht="15.75" customHeight="1">
      <c r="A33" s="88"/>
      <c r="B33" s="1458"/>
      <c r="C33" s="1459"/>
      <c r="D33" s="1459"/>
      <c r="E33" s="1455"/>
      <c r="F33" s="93" t="s">
        <v>349</v>
      </c>
      <c r="G33" s="960" t="s">
        <v>353</v>
      </c>
      <c r="H33" s="184">
        <v>1.9699999999999999E-2</v>
      </c>
      <c r="I33" s="185" t="s">
        <v>164</v>
      </c>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row>
    <row r="34" spans="1:52">
      <c r="A34" s="88"/>
      <c r="B34" s="1460" t="s">
        <v>384</v>
      </c>
      <c r="C34" s="1461"/>
      <c r="D34" s="1461"/>
      <c r="E34" s="609" t="s">
        <v>385</v>
      </c>
      <c r="F34" s="115" t="s">
        <v>349</v>
      </c>
      <c r="G34" s="481"/>
      <c r="H34" s="301">
        <v>8.3999999999999995E-5</v>
      </c>
      <c r="I34" s="1083" t="s">
        <v>164</v>
      </c>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row>
    <row r="35" spans="1:52">
      <c r="A35" s="88"/>
      <c r="B35" s="88" t="s">
        <v>177</v>
      </c>
      <c r="C35" s="88"/>
      <c r="D35" s="88"/>
      <c r="E35" s="89"/>
      <c r="F35" s="88"/>
      <c r="G35" s="156"/>
      <c r="H35" s="1074"/>
      <c r="I35" s="1114"/>
      <c r="J35" s="1074"/>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row>
    <row r="36" spans="1:52">
      <c r="A36" s="88"/>
      <c r="B36" s="193" t="s">
        <v>386</v>
      </c>
      <c r="C36" s="88"/>
      <c r="D36" s="88"/>
      <c r="E36" s="89"/>
      <c r="F36" s="88"/>
      <c r="G36" s="553"/>
      <c r="H36" s="88"/>
      <c r="I36" s="1114"/>
      <c r="J36" s="1074"/>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row>
    <row r="37" spans="1:52">
      <c r="A37" s="88"/>
      <c r="B37" s="88" t="s">
        <v>387</v>
      </c>
      <c r="C37" s="88"/>
      <c r="D37" s="88"/>
      <c r="E37" s="89"/>
      <c r="F37" s="88"/>
      <c r="G37" s="554"/>
      <c r="H37" s="88"/>
      <c r="I37" s="1114"/>
      <c r="J37" s="1074"/>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row>
    <row r="38" spans="1:52">
      <c r="A38" s="88"/>
      <c r="B38" s="125"/>
      <c r="C38" s="88"/>
      <c r="D38" s="88"/>
      <c r="E38" s="89"/>
      <c r="F38" s="88"/>
      <c r="G38" s="156"/>
      <c r="H38" s="1074"/>
      <c r="I38" s="1114"/>
      <c r="J38" s="1074"/>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194"/>
      <c r="AM38" s="88"/>
      <c r="AN38" s="88"/>
      <c r="AO38" s="88"/>
      <c r="AP38" s="88"/>
      <c r="AQ38" s="89"/>
      <c r="AR38" s="89"/>
      <c r="AS38" s="89"/>
      <c r="AT38" s="88"/>
      <c r="AU38" s="88"/>
      <c r="AV38" s="88"/>
      <c r="AW38" s="88"/>
      <c r="AX38" s="194"/>
      <c r="AY38" s="88"/>
      <c r="AZ38" s="88"/>
    </row>
    <row r="39" spans="1:52">
      <c r="A39" s="88"/>
      <c r="B39" s="1465" t="s">
        <v>180</v>
      </c>
      <c r="C39" s="1466"/>
      <c r="D39" s="1466"/>
      <c r="E39" s="1467"/>
      <c r="F39" s="88"/>
      <c r="G39" s="156"/>
      <c r="H39" s="124"/>
      <c r="I39" s="1114"/>
      <c r="J39" s="1074"/>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194"/>
      <c r="AM39" s="88"/>
      <c r="AN39" s="88"/>
      <c r="AO39" s="88"/>
      <c r="AP39" s="88"/>
      <c r="AQ39" s="89"/>
      <c r="AR39" s="89"/>
      <c r="AS39" s="89"/>
      <c r="AT39" s="88"/>
      <c r="AU39" s="88"/>
      <c r="AV39" s="88"/>
      <c r="AW39" s="88"/>
      <c r="AX39" s="194"/>
      <c r="AY39" s="88"/>
      <c r="AZ39" s="88"/>
    </row>
    <row r="40" spans="1:52">
      <c r="A40" s="88"/>
      <c r="B40" s="1110"/>
      <c r="C40" s="89" t="s">
        <v>16</v>
      </c>
      <c r="D40" s="330">
        <v>0.3</v>
      </c>
      <c r="E40" s="1082"/>
      <c r="F40" s="88"/>
      <c r="G40" s="156"/>
      <c r="H40" s="1074"/>
      <c r="I40" s="1114"/>
      <c r="J40" s="1074"/>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194"/>
      <c r="AM40" s="88"/>
      <c r="AN40" s="88"/>
      <c r="AO40" s="88"/>
      <c r="AP40" s="88"/>
      <c r="AQ40" s="89"/>
      <c r="AR40" s="89"/>
      <c r="AS40" s="89"/>
      <c r="AT40" s="88"/>
      <c r="AU40" s="88"/>
      <c r="AV40" s="88"/>
      <c r="AW40" s="88"/>
      <c r="AX40" s="194"/>
      <c r="AY40" s="88"/>
      <c r="AZ40" s="88"/>
    </row>
    <row r="41" spans="1:52">
      <c r="A41" s="88"/>
      <c r="B41" s="143"/>
      <c r="C41" s="149" t="s">
        <v>181</v>
      </c>
      <c r="D41" s="341">
        <v>0.3</v>
      </c>
      <c r="E41" s="1083"/>
      <c r="F41" s="89"/>
      <c r="G41" s="320"/>
      <c r="H41" s="89"/>
      <c r="I41" s="1114"/>
      <c r="J41" s="1074"/>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196"/>
      <c r="AM41" s="88"/>
      <c r="AN41" s="88"/>
      <c r="AO41" s="88"/>
      <c r="AP41" s="197"/>
      <c r="AQ41" s="198"/>
      <c r="AR41" s="198"/>
      <c r="AS41" s="198"/>
      <c r="AT41" s="197"/>
      <c r="AU41" s="88"/>
      <c r="AV41" s="88"/>
      <c r="AW41" s="88"/>
      <c r="AX41" s="194"/>
      <c r="AY41" s="88"/>
      <c r="AZ41" s="88"/>
    </row>
    <row r="42" spans="1:52">
      <c r="A42" s="88"/>
      <c r="B42" s="1074"/>
      <c r="C42" s="1074"/>
      <c r="D42" s="556"/>
      <c r="E42" s="88"/>
      <c r="F42" s="88"/>
      <c r="G42" s="557"/>
      <c r="H42" s="89"/>
      <c r="I42" s="1114"/>
      <c r="J42" s="1074"/>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196"/>
      <c r="AL42" s="88"/>
      <c r="AM42" s="88"/>
      <c r="AN42" s="88"/>
      <c r="AO42" s="197"/>
      <c r="AP42" s="198"/>
      <c r="AQ42" s="198"/>
      <c r="AR42" s="198"/>
      <c r="AS42" s="197"/>
      <c r="AT42" s="88"/>
      <c r="AU42" s="88"/>
      <c r="AV42" s="88"/>
      <c r="AW42" s="194"/>
      <c r="AX42" s="88"/>
      <c r="AY42" s="88"/>
      <c r="AZ42" s="88"/>
    </row>
    <row r="43" spans="1:52" ht="32.25" customHeight="1">
      <c r="A43" s="199"/>
      <c r="B43" s="1462" t="s">
        <v>183</v>
      </c>
      <c r="C43" s="1463"/>
      <c r="D43" s="1463"/>
      <c r="E43" s="1463"/>
      <c r="F43" s="1463"/>
      <c r="G43" s="1463"/>
      <c r="H43" s="1463"/>
      <c r="I43" s="1463"/>
      <c r="J43" s="1464"/>
      <c r="K43" s="1451" t="s">
        <v>347</v>
      </c>
      <c r="L43" s="1452"/>
      <c r="M43" s="1451" t="s">
        <v>350</v>
      </c>
      <c r="N43" s="1452"/>
      <c r="O43" s="1451" t="s">
        <v>77</v>
      </c>
      <c r="P43" s="1452"/>
      <c r="Q43" s="1451" t="s">
        <v>354</v>
      </c>
      <c r="R43" s="1452"/>
      <c r="S43" s="1451" t="s">
        <v>356</v>
      </c>
      <c r="T43" s="1452"/>
      <c r="U43" s="1451" t="s">
        <v>358</v>
      </c>
      <c r="V43" s="1452"/>
      <c r="W43" s="1451" t="s">
        <v>359</v>
      </c>
      <c r="X43" s="1452"/>
      <c r="Y43" s="1451" t="s">
        <v>361</v>
      </c>
      <c r="Z43" s="1452"/>
      <c r="AA43" s="1451" t="s">
        <v>364</v>
      </c>
      <c r="AB43" s="1452"/>
      <c r="AC43" s="1451" t="s">
        <v>365</v>
      </c>
      <c r="AD43" s="1452"/>
      <c r="AE43" s="1451" t="s">
        <v>367</v>
      </c>
      <c r="AF43" s="1452"/>
      <c r="AG43" s="1451" t="s">
        <v>369</v>
      </c>
      <c r="AH43" s="1452"/>
      <c r="AI43" s="1453" t="s">
        <v>371</v>
      </c>
      <c r="AJ43" s="1454"/>
      <c r="AK43" s="1451" t="s">
        <v>372</v>
      </c>
      <c r="AL43" s="1452"/>
      <c r="AM43" s="1451" t="s">
        <v>374</v>
      </c>
      <c r="AN43" s="1452"/>
      <c r="AO43" s="1451" t="s">
        <v>376</v>
      </c>
      <c r="AP43" s="1452"/>
      <c r="AQ43" s="1451" t="s">
        <v>378</v>
      </c>
      <c r="AR43" s="1452"/>
      <c r="AS43" s="1451" t="s">
        <v>380</v>
      </c>
      <c r="AT43" s="1452"/>
      <c r="AU43" s="1453" t="s">
        <v>382</v>
      </c>
      <c r="AV43" s="1454"/>
      <c r="AW43" s="1451" t="s">
        <v>384</v>
      </c>
      <c r="AX43" s="1452"/>
      <c r="AY43" s="1451" t="s">
        <v>11</v>
      </c>
      <c r="AZ43" s="1452"/>
    </row>
    <row r="44" spans="1:52" ht="54">
      <c r="A44" s="1020"/>
      <c r="B44" s="1069" t="s">
        <v>191</v>
      </c>
      <c r="C44" s="1070" t="s">
        <v>192</v>
      </c>
      <c r="D44" s="1070" t="s">
        <v>193</v>
      </c>
      <c r="E44" s="1070" t="s">
        <v>194</v>
      </c>
      <c r="F44" s="1070" t="s">
        <v>195</v>
      </c>
      <c r="G44" s="558" t="s">
        <v>196</v>
      </c>
      <c r="H44" s="1070" t="s">
        <v>197</v>
      </c>
      <c r="I44" s="1111" t="s">
        <v>388</v>
      </c>
      <c r="J44" s="1070" t="s">
        <v>199</v>
      </c>
      <c r="K44" s="201" t="s">
        <v>201</v>
      </c>
      <c r="L44" s="202" t="s">
        <v>202</v>
      </c>
      <c r="M44" s="201" t="s">
        <v>201</v>
      </c>
      <c r="N44" s="202" t="s">
        <v>202</v>
      </c>
      <c r="O44" s="201" t="s">
        <v>201</v>
      </c>
      <c r="P44" s="202" t="s">
        <v>202</v>
      </c>
      <c r="Q44" s="201" t="s">
        <v>201</v>
      </c>
      <c r="R44" s="202" t="s">
        <v>202</v>
      </c>
      <c r="S44" s="201" t="s">
        <v>201</v>
      </c>
      <c r="T44" s="202" t="s">
        <v>202</v>
      </c>
      <c r="U44" s="201" t="s">
        <v>201</v>
      </c>
      <c r="V44" s="202" t="s">
        <v>202</v>
      </c>
      <c r="W44" s="201" t="s">
        <v>201</v>
      </c>
      <c r="X44" s="202" t="s">
        <v>202</v>
      </c>
      <c r="Y44" s="201" t="s">
        <v>201</v>
      </c>
      <c r="Z44" s="202" t="s">
        <v>202</v>
      </c>
      <c r="AA44" s="201" t="s">
        <v>201</v>
      </c>
      <c r="AB44" s="202" t="s">
        <v>202</v>
      </c>
      <c r="AC44" s="201" t="s">
        <v>201</v>
      </c>
      <c r="AD44" s="202" t="s">
        <v>202</v>
      </c>
      <c r="AE44" s="201" t="s">
        <v>201</v>
      </c>
      <c r="AF44" s="202" t="s">
        <v>202</v>
      </c>
      <c r="AG44" s="201" t="s">
        <v>201</v>
      </c>
      <c r="AH44" s="202" t="s">
        <v>202</v>
      </c>
      <c r="AI44" s="201" t="s">
        <v>201</v>
      </c>
      <c r="AJ44" s="202" t="s">
        <v>202</v>
      </c>
      <c r="AK44" s="201" t="s">
        <v>201</v>
      </c>
      <c r="AL44" s="202" t="s">
        <v>202</v>
      </c>
      <c r="AM44" s="201" t="s">
        <v>201</v>
      </c>
      <c r="AN44" s="202" t="s">
        <v>202</v>
      </c>
      <c r="AO44" s="201" t="s">
        <v>201</v>
      </c>
      <c r="AP44" s="202" t="s">
        <v>202</v>
      </c>
      <c r="AQ44" s="201" t="s">
        <v>201</v>
      </c>
      <c r="AR44" s="202" t="s">
        <v>202</v>
      </c>
      <c r="AS44" s="201" t="s">
        <v>201</v>
      </c>
      <c r="AT44" s="202" t="s">
        <v>202</v>
      </c>
      <c r="AU44" s="201" t="s">
        <v>201</v>
      </c>
      <c r="AV44" s="202" t="s">
        <v>202</v>
      </c>
      <c r="AW44" s="201" t="s">
        <v>201</v>
      </c>
      <c r="AX44" s="202" t="s">
        <v>202</v>
      </c>
      <c r="AY44" s="201" t="s">
        <v>201</v>
      </c>
      <c r="AZ44" s="202" t="s">
        <v>202</v>
      </c>
    </row>
    <row r="45" spans="1:52">
      <c r="A45" s="88"/>
      <c r="B45" s="1110" t="s">
        <v>205</v>
      </c>
      <c r="C45" s="213" t="s">
        <v>206</v>
      </c>
      <c r="D45" s="213" t="s">
        <v>207</v>
      </c>
      <c r="E45" s="89" t="s">
        <v>208</v>
      </c>
      <c r="F45" s="213" t="s">
        <v>209</v>
      </c>
      <c r="G45" s="213">
        <v>1995</v>
      </c>
      <c r="H45" s="213" t="s">
        <v>210</v>
      </c>
      <c r="I45" s="961">
        <v>31500</v>
      </c>
      <c r="J45" s="215">
        <v>31.5</v>
      </c>
      <c r="K45" s="559">
        <v>1.5441176470588234E-5</v>
      </c>
      <c r="L45" s="217">
        <v>2.0289705882352941E-5</v>
      </c>
      <c r="M45" s="559">
        <v>1.7911764705882353E-4</v>
      </c>
      <c r="N45" s="217">
        <v>2.3536058823529408E-4</v>
      </c>
      <c r="O45" s="559">
        <v>3.798529411764706E-4</v>
      </c>
      <c r="P45" s="217">
        <v>4.9912676470588229E-4</v>
      </c>
      <c r="Q45" s="559">
        <v>1.4205882352941177E-4</v>
      </c>
      <c r="R45" s="217">
        <v>1.8666529411764704E-4</v>
      </c>
      <c r="S45" s="559">
        <v>8.1838235294117649E-4</v>
      </c>
      <c r="T45" s="217">
        <v>1.0753544117647058E-3</v>
      </c>
      <c r="U45" s="559">
        <v>3.0882352941176472E-6</v>
      </c>
      <c r="V45" s="217">
        <v>4.0579411764705878E-6</v>
      </c>
      <c r="W45" s="559">
        <v>9.2647058823529404E-6</v>
      </c>
      <c r="X45" s="217">
        <v>1.2173823529411762E-5</v>
      </c>
      <c r="Y45" s="559">
        <v>9.5735294117647057E-5</v>
      </c>
      <c r="Z45" s="217">
        <v>1.2579617647058824E-4</v>
      </c>
      <c r="AA45" s="559">
        <v>8.338235294117647E-5</v>
      </c>
      <c r="AB45" s="217">
        <v>1.0956441176470588E-4</v>
      </c>
      <c r="AC45" s="559">
        <v>6.1764705882352944E-6</v>
      </c>
      <c r="AD45" s="217">
        <v>8.1158823529411756E-6</v>
      </c>
      <c r="AE45" s="559">
        <v>3.7058823529411762E-7</v>
      </c>
      <c r="AF45" s="217">
        <v>4.8695294117647056E-7</v>
      </c>
      <c r="AG45" s="559">
        <v>3.3970588235294121E-5</v>
      </c>
      <c r="AH45" s="217">
        <v>4.4637352941176474E-5</v>
      </c>
      <c r="AI45" s="559">
        <v>1.7294117647058823E-6</v>
      </c>
      <c r="AJ45" s="217">
        <v>2.2724470588235293E-6</v>
      </c>
      <c r="AK45" s="559">
        <v>2.1308823529411766E-4</v>
      </c>
      <c r="AL45" s="217">
        <v>2.7999794117647056E-4</v>
      </c>
      <c r="AM45" s="559">
        <v>1.1735294117647058E-5</v>
      </c>
      <c r="AN45" s="217">
        <v>1.5420176470588235E-5</v>
      </c>
      <c r="AO45" s="559">
        <v>8.0294117647058813E-6</v>
      </c>
      <c r="AP45" s="217">
        <v>1.0550647058823527E-5</v>
      </c>
      <c r="AQ45" s="559">
        <v>6.4852941176470589E-5</v>
      </c>
      <c r="AR45" s="217">
        <v>8.5216764705882349E-5</v>
      </c>
      <c r="AS45" s="559">
        <v>7.4117647058823524E-7</v>
      </c>
      <c r="AT45" s="217">
        <v>9.7390588235294111E-7</v>
      </c>
      <c r="AU45" s="559">
        <v>6.0838235294117637E-4</v>
      </c>
      <c r="AV45" s="217">
        <v>7.9941441176470569E-4</v>
      </c>
      <c r="AW45" s="559">
        <v>2.5941176470588235E-6</v>
      </c>
      <c r="AX45" s="217">
        <v>3.408670588235294E-6</v>
      </c>
      <c r="AY45" s="559">
        <v>2.6779941176470591E-3</v>
      </c>
      <c r="AZ45" s="217">
        <v>3.5188842705882353E-3</v>
      </c>
    </row>
    <row r="46" spans="1:52">
      <c r="A46" s="88"/>
      <c r="B46" s="1110" t="s">
        <v>205</v>
      </c>
      <c r="C46" s="213" t="s">
        <v>206</v>
      </c>
      <c r="D46" s="213" t="s">
        <v>207</v>
      </c>
      <c r="E46" s="89" t="s">
        <v>208</v>
      </c>
      <c r="F46" s="213" t="s">
        <v>211</v>
      </c>
      <c r="G46" s="213">
        <v>1995</v>
      </c>
      <c r="H46" s="213" t="s">
        <v>212</v>
      </c>
      <c r="I46" s="958">
        <v>31500</v>
      </c>
      <c r="J46" s="215">
        <v>31.5</v>
      </c>
      <c r="K46" s="559">
        <v>1.5441176470588234E-5</v>
      </c>
      <c r="L46" s="217">
        <v>2.0289705882352941E-5</v>
      </c>
      <c r="M46" s="559">
        <v>1.7911764705882353E-4</v>
      </c>
      <c r="N46" s="217">
        <v>2.3536058823529408E-4</v>
      </c>
      <c r="O46" s="559">
        <v>3.798529411764706E-4</v>
      </c>
      <c r="P46" s="217">
        <v>4.9912676470588229E-4</v>
      </c>
      <c r="Q46" s="559">
        <v>1.4205882352941177E-4</v>
      </c>
      <c r="R46" s="217">
        <v>1.8666529411764704E-4</v>
      </c>
      <c r="S46" s="559">
        <v>8.1838235294117649E-4</v>
      </c>
      <c r="T46" s="217">
        <v>1.0753544117647058E-3</v>
      </c>
      <c r="U46" s="559">
        <v>3.0882352941176472E-6</v>
      </c>
      <c r="V46" s="217">
        <v>4.0579411764705878E-6</v>
      </c>
      <c r="W46" s="559">
        <v>9.2647058823529404E-6</v>
      </c>
      <c r="X46" s="217">
        <v>1.2173823529411762E-5</v>
      </c>
      <c r="Y46" s="559">
        <v>9.5735294117647057E-5</v>
      </c>
      <c r="Z46" s="217">
        <v>1.2579617647058824E-4</v>
      </c>
      <c r="AA46" s="559">
        <v>8.338235294117647E-5</v>
      </c>
      <c r="AB46" s="217">
        <v>1.0956441176470588E-4</v>
      </c>
      <c r="AC46" s="559">
        <v>6.1764705882352944E-6</v>
      </c>
      <c r="AD46" s="217">
        <v>8.1158823529411756E-6</v>
      </c>
      <c r="AE46" s="559">
        <v>3.7058823529411762E-7</v>
      </c>
      <c r="AF46" s="217">
        <v>4.8695294117647056E-7</v>
      </c>
      <c r="AG46" s="559">
        <v>3.3970588235294121E-5</v>
      </c>
      <c r="AH46" s="217">
        <v>4.4637352941176474E-5</v>
      </c>
      <c r="AI46" s="559">
        <v>1.7294117647058823E-6</v>
      </c>
      <c r="AJ46" s="217">
        <v>2.2724470588235293E-6</v>
      </c>
      <c r="AK46" s="559">
        <v>2.1308823529411766E-4</v>
      </c>
      <c r="AL46" s="217">
        <v>2.7999794117647056E-4</v>
      </c>
      <c r="AM46" s="559">
        <v>1.1735294117647058E-5</v>
      </c>
      <c r="AN46" s="217">
        <v>1.5420176470588235E-5</v>
      </c>
      <c r="AO46" s="559">
        <v>8.0294117647058813E-6</v>
      </c>
      <c r="AP46" s="217">
        <v>1.0550647058823527E-5</v>
      </c>
      <c r="AQ46" s="559">
        <v>6.4852941176470589E-5</v>
      </c>
      <c r="AR46" s="217">
        <v>8.5216764705882349E-5</v>
      </c>
      <c r="AS46" s="559">
        <v>7.4117647058823524E-7</v>
      </c>
      <c r="AT46" s="217">
        <v>9.7390588235294111E-7</v>
      </c>
      <c r="AU46" s="559">
        <v>6.0838235294117637E-4</v>
      </c>
      <c r="AV46" s="217">
        <v>7.9941441176470569E-4</v>
      </c>
      <c r="AW46" s="559">
        <v>2.5941176470588235E-6</v>
      </c>
      <c r="AX46" s="217">
        <v>3.408670588235294E-6</v>
      </c>
      <c r="AY46" s="559">
        <v>2.6779941176470591E-3</v>
      </c>
      <c r="AZ46" s="217">
        <v>3.5188842705882353E-3</v>
      </c>
    </row>
    <row r="47" spans="1:52">
      <c r="A47" s="88"/>
      <c r="B47" s="1110" t="s">
        <v>205</v>
      </c>
      <c r="C47" s="213" t="s">
        <v>206</v>
      </c>
      <c r="D47" s="213" t="s">
        <v>207</v>
      </c>
      <c r="E47" s="89" t="s">
        <v>208</v>
      </c>
      <c r="F47" s="213" t="s">
        <v>213</v>
      </c>
      <c r="G47" s="213">
        <v>1995</v>
      </c>
      <c r="H47" s="213" t="s">
        <v>214</v>
      </c>
      <c r="I47" s="958">
        <v>31500</v>
      </c>
      <c r="J47" s="215">
        <v>31.5</v>
      </c>
      <c r="K47" s="559">
        <v>1.5441176470588234E-5</v>
      </c>
      <c r="L47" s="217">
        <v>2.0289705882352941E-5</v>
      </c>
      <c r="M47" s="559">
        <v>1.7911764705882353E-4</v>
      </c>
      <c r="N47" s="217">
        <v>2.3536058823529408E-4</v>
      </c>
      <c r="O47" s="559">
        <v>3.798529411764706E-4</v>
      </c>
      <c r="P47" s="217">
        <v>4.9912676470588229E-4</v>
      </c>
      <c r="Q47" s="559">
        <v>1.4205882352941177E-4</v>
      </c>
      <c r="R47" s="217">
        <v>1.8666529411764704E-4</v>
      </c>
      <c r="S47" s="559">
        <v>8.1838235294117649E-4</v>
      </c>
      <c r="T47" s="217">
        <v>1.0753544117647058E-3</v>
      </c>
      <c r="U47" s="559">
        <v>3.0882352941176472E-6</v>
      </c>
      <c r="V47" s="217">
        <v>4.0579411764705878E-6</v>
      </c>
      <c r="W47" s="559">
        <v>9.2647058823529404E-6</v>
      </c>
      <c r="X47" s="217">
        <v>1.2173823529411762E-5</v>
      </c>
      <c r="Y47" s="559">
        <v>9.5735294117647057E-5</v>
      </c>
      <c r="Z47" s="217">
        <v>1.2579617647058824E-4</v>
      </c>
      <c r="AA47" s="559">
        <v>8.338235294117647E-5</v>
      </c>
      <c r="AB47" s="217">
        <v>1.0956441176470588E-4</v>
      </c>
      <c r="AC47" s="559">
        <v>6.1764705882352944E-6</v>
      </c>
      <c r="AD47" s="217">
        <v>8.1158823529411756E-6</v>
      </c>
      <c r="AE47" s="559">
        <v>3.7058823529411762E-7</v>
      </c>
      <c r="AF47" s="217">
        <v>4.8695294117647056E-7</v>
      </c>
      <c r="AG47" s="559">
        <v>3.3970588235294121E-5</v>
      </c>
      <c r="AH47" s="217">
        <v>4.4637352941176474E-5</v>
      </c>
      <c r="AI47" s="559">
        <v>1.7294117647058823E-6</v>
      </c>
      <c r="AJ47" s="217">
        <v>2.2724470588235293E-6</v>
      </c>
      <c r="AK47" s="559">
        <v>2.1308823529411766E-4</v>
      </c>
      <c r="AL47" s="217">
        <v>2.7999794117647056E-4</v>
      </c>
      <c r="AM47" s="559">
        <v>1.1735294117647058E-5</v>
      </c>
      <c r="AN47" s="217">
        <v>1.5420176470588235E-5</v>
      </c>
      <c r="AO47" s="559">
        <v>8.0294117647058813E-6</v>
      </c>
      <c r="AP47" s="217">
        <v>1.0550647058823527E-5</v>
      </c>
      <c r="AQ47" s="559">
        <v>6.4852941176470589E-5</v>
      </c>
      <c r="AR47" s="217">
        <v>8.5216764705882349E-5</v>
      </c>
      <c r="AS47" s="559">
        <v>7.4117647058823524E-7</v>
      </c>
      <c r="AT47" s="217">
        <v>9.7390588235294111E-7</v>
      </c>
      <c r="AU47" s="559">
        <v>6.0838235294117637E-4</v>
      </c>
      <c r="AV47" s="217">
        <v>7.9941441176470569E-4</v>
      </c>
      <c r="AW47" s="559">
        <v>2.5941176470588235E-6</v>
      </c>
      <c r="AX47" s="217">
        <v>3.408670588235294E-6</v>
      </c>
      <c r="AY47" s="559">
        <v>2.6779941176470591E-3</v>
      </c>
      <c r="AZ47" s="217">
        <v>3.5188842705882353E-3</v>
      </c>
    </row>
    <row r="48" spans="1:52">
      <c r="A48" s="88"/>
      <c r="B48" s="1110" t="s">
        <v>205</v>
      </c>
      <c r="C48" s="213" t="s">
        <v>206</v>
      </c>
      <c r="D48" s="213" t="s">
        <v>207</v>
      </c>
      <c r="E48" s="89" t="s">
        <v>208</v>
      </c>
      <c r="F48" s="213" t="s">
        <v>215</v>
      </c>
      <c r="G48" s="213">
        <v>2013</v>
      </c>
      <c r="H48" s="213" t="s">
        <v>216</v>
      </c>
      <c r="I48" s="958">
        <v>30615</v>
      </c>
      <c r="J48" s="215">
        <v>30.614999999999998</v>
      </c>
      <c r="K48" s="559">
        <v>1.500735294117647E-5</v>
      </c>
      <c r="L48" s="217">
        <v>1.9719661764705882E-5</v>
      </c>
      <c r="M48" s="559">
        <v>1.7408529411764705E-4</v>
      </c>
      <c r="N48" s="217">
        <v>2.2874807647058822E-4</v>
      </c>
      <c r="O48" s="559">
        <v>3.6918088235294119E-4</v>
      </c>
      <c r="P48" s="217">
        <v>4.8510367941176466E-4</v>
      </c>
      <c r="Q48" s="559">
        <v>1.3806764705882353E-4</v>
      </c>
      <c r="R48" s="217">
        <v>1.8142088823529411E-4</v>
      </c>
      <c r="S48" s="559">
        <v>7.9538970588235287E-4</v>
      </c>
      <c r="T48" s="217">
        <v>1.0451420735294115E-3</v>
      </c>
      <c r="U48" s="559">
        <v>3.0014705882352943E-6</v>
      </c>
      <c r="V48" s="217">
        <v>3.9439323529411774E-6</v>
      </c>
      <c r="W48" s="559">
        <v>9.0044117647058813E-6</v>
      </c>
      <c r="X48" s="217">
        <v>1.1831797058823529E-5</v>
      </c>
      <c r="Y48" s="559">
        <v>9.3045588235294107E-5</v>
      </c>
      <c r="Z48" s="217">
        <v>1.2226190294117645E-4</v>
      </c>
      <c r="AA48" s="559">
        <v>8.1039705882352943E-5</v>
      </c>
      <c r="AB48" s="217">
        <v>1.0648617352941176E-4</v>
      </c>
      <c r="AC48" s="559">
        <v>6.0029411764705887E-6</v>
      </c>
      <c r="AD48" s="217">
        <v>7.8878647058823547E-6</v>
      </c>
      <c r="AE48" s="559">
        <v>3.6017647058823526E-7</v>
      </c>
      <c r="AF48" s="217">
        <v>4.7327188235294116E-7</v>
      </c>
      <c r="AG48" s="559">
        <v>3.3016176470588234E-5</v>
      </c>
      <c r="AH48" s="217">
        <v>4.3383255882352932E-5</v>
      </c>
      <c r="AI48" s="559">
        <v>1.6808235294117645E-6</v>
      </c>
      <c r="AJ48" s="217">
        <v>2.2086021176470585E-6</v>
      </c>
      <c r="AK48" s="559">
        <v>2.071014705882353E-4</v>
      </c>
      <c r="AL48" s="217">
        <v>2.7213133235294118E-4</v>
      </c>
      <c r="AM48" s="559">
        <v>1.1405588235294118E-5</v>
      </c>
      <c r="AN48" s="217">
        <v>1.4986942941176469E-5</v>
      </c>
      <c r="AO48" s="559">
        <v>7.8038235294117646E-6</v>
      </c>
      <c r="AP48" s="217">
        <v>1.0254224117647059E-5</v>
      </c>
      <c r="AQ48" s="559">
        <v>6.3030882352941171E-5</v>
      </c>
      <c r="AR48" s="217">
        <v>8.2822579411764703E-5</v>
      </c>
      <c r="AS48" s="559">
        <v>7.2035294117647052E-7</v>
      </c>
      <c r="AT48" s="217">
        <v>9.4654376470588232E-7</v>
      </c>
      <c r="AU48" s="559">
        <v>5.9128970588235284E-4</v>
      </c>
      <c r="AV48" s="217">
        <v>7.7695467352941166E-4</v>
      </c>
      <c r="AW48" s="559">
        <v>2.521235294117647E-6</v>
      </c>
      <c r="AX48" s="217">
        <v>3.3129031764705884E-6</v>
      </c>
      <c r="AY48" s="559">
        <v>2.6027552352941175E-3</v>
      </c>
      <c r="AZ48" s="217">
        <v>3.4200203791764703E-3</v>
      </c>
    </row>
    <row r="49" spans="1:52">
      <c r="A49" s="88"/>
      <c r="B49" s="1110" t="s">
        <v>205</v>
      </c>
      <c r="C49" s="213" t="s">
        <v>206</v>
      </c>
      <c r="D49" s="213" t="s">
        <v>207</v>
      </c>
      <c r="E49" s="89" t="s">
        <v>208</v>
      </c>
      <c r="F49" s="213" t="s">
        <v>217</v>
      </c>
      <c r="G49" s="213" t="s">
        <v>218</v>
      </c>
      <c r="H49" s="213" t="s">
        <v>219</v>
      </c>
      <c r="I49" s="958">
        <v>29393</v>
      </c>
      <c r="J49" s="215">
        <v>29.393000000000001</v>
      </c>
      <c r="K49" s="559">
        <v>1.4408333333333334E-5</v>
      </c>
      <c r="L49" s="217">
        <v>1.8932549999999999E-5</v>
      </c>
      <c r="M49" s="559">
        <v>1.6713666666666666E-4</v>
      </c>
      <c r="N49" s="217">
        <v>2.1961758000000001E-4</v>
      </c>
      <c r="O49" s="559">
        <v>3.5444500000000005E-4</v>
      </c>
      <c r="P49" s="217">
        <v>4.6574073000000003E-4</v>
      </c>
      <c r="Q49" s="559">
        <v>1.3255666666666668E-4</v>
      </c>
      <c r="R49" s="217">
        <v>1.7417946000000001E-4</v>
      </c>
      <c r="S49" s="559">
        <v>7.6364166666666666E-4</v>
      </c>
      <c r="T49" s="217">
        <v>1.0034251499999999E-3</v>
      </c>
      <c r="U49" s="559">
        <v>2.8816666666666669E-6</v>
      </c>
      <c r="V49" s="217">
        <v>3.7865100000000004E-6</v>
      </c>
      <c r="W49" s="559">
        <v>8.6449999999999994E-6</v>
      </c>
      <c r="X49" s="217">
        <v>1.1359529999999999E-5</v>
      </c>
      <c r="Y49" s="559">
        <v>8.9331666666666671E-5</v>
      </c>
      <c r="Z49" s="217">
        <v>1.1738181000000001E-4</v>
      </c>
      <c r="AA49" s="559">
        <v>7.7805000000000005E-5</v>
      </c>
      <c r="AB49" s="217">
        <v>1.0223577E-4</v>
      </c>
      <c r="AC49" s="559">
        <v>5.7633333333333338E-6</v>
      </c>
      <c r="AD49" s="217">
        <v>7.5730200000000007E-6</v>
      </c>
      <c r="AE49" s="559">
        <v>3.4579999999999999E-7</v>
      </c>
      <c r="AF49" s="217">
        <v>4.5438119999999998E-7</v>
      </c>
      <c r="AG49" s="559">
        <v>3.1698333333333334E-5</v>
      </c>
      <c r="AH49" s="217">
        <v>4.165161E-5</v>
      </c>
      <c r="AI49" s="559">
        <v>1.6137333333333333E-6</v>
      </c>
      <c r="AJ49" s="217">
        <v>2.1204455999999999E-6</v>
      </c>
      <c r="AK49" s="559">
        <v>1.9883500000000002E-4</v>
      </c>
      <c r="AL49" s="217">
        <v>2.6126919000000001E-4</v>
      </c>
      <c r="AM49" s="559">
        <v>1.0950333333333334E-5</v>
      </c>
      <c r="AN49" s="217">
        <v>1.4388738000000001E-5</v>
      </c>
      <c r="AO49" s="559">
        <v>7.4923333333333328E-6</v>
      </c>
      <c r="AP49" s="217">
        <v>9.8449260000000007E-6</v>
      </c>
      <c r="AQ49" s="559">
        <v>6.0514999999999999E-5</v>
      </c>
      <c r="AR49" s="217">
        <v>7.9516709999999998E-5</v>
      </c>
      <c r="AS49" s="559">
        <v>6.9159999999999997E-7</v>
      </c>
      <c r="AT49" s="217">
        <v>9.0876239999999996E-7</v>
      </c>
      <c r="AU49" s="559">
        <v>5.6768833333333327E-4</v>
      </c>
      <c r="AV49" s="217">
        <v>7.4594246999999984E-4</v>
      </c>
      <c r="AW49" s="559">
        <v>2.4206000000000002E-6</v>
      </c>
      <c r="AX49" s="217">
        <v>3.1806684E-6</v>
      </c>
      <c r="AY49" s="559">
        <v>2.4988660666666672E-3</v>
      </c>
      <c r="AZ49" s="217">
        <v>3.2835100116000008E-3</v>
      </c>
    </row>
    <row r="50" spans="1:52">
      <c r="A50" s="88"/>
      <c r="B50" s="1110" t="s">
        <v>205</v>
      </c>
      <c r="C50" s="213" t="s">
        <v>206</v>
      </c>
      <c r="D50" s="213" t="s">
        <v>220</v>
      </c>
      <c r="E50" s="89" t="s">
        <v>208</v>
      </c>
      <c r="F50" s="213" t="s">
        <v>221</v>
      </c>
      <c r="G50" s="213">
        <v>2010</v>
      </c>
      <c r="H50" s="213" t="s">
        <v>222</v>
      </c>
      <c r="I50" s="958">
        <v>720</v>
      </c>
      <c r="J50" s="215">
        <v>0.72</v>
      </c>
      <c r="K50" s="559">
        <v>3.5294117647058823E-7</v>
      </c>
      <c r="L50" s="217">
        <v>4.6376470588235294E-7</v>
      </c>
      <c r="M50" s="559">
        <v>5.6470588235294116E-6</v>
      </c>
      <c r="N50" s="217">
        <v>7.420235294117647E-6</v>
      </c>
      <c r="O50" s="559">
        <v>1.2E-5</v>
      </c>
      <c r="P50" s="217">
        <v>1.5768000000000002E-5</v>
      </c>
      <c r="Q50" s="559">
        <v>4.4470588235294121E-6</v>
      </c>
      <c r="R50" s="217">
        <v>5.8434352941176471E-6</v>
      </c>
      <c r="S50" s="559">
        <v>2.5835294117647059E-5</v>
      </c>
      <c r="T50" s="217">
        <v>3.3947576470588237E-5</v>
      </c>
      <c r="U50" s="559">
        <v>7.0588235294117648E-8</v>
      </c>
      <c r="V50" s="217">
        <v>9.2752941176470587E-8</v>
      </c>
      <c r="W50" s="559">
        <v>2.117647058823529E-7</v>
      </c>
      <c r="X50" s="217">
        <v>2.7825882352941171E-7</v>
      </c>
      <c r="Y50" s="559">
        <v>3.0352941176470588E-6</v>
      </c>
      <c r="Z50" s="217">
        <v>3.9883764705882349E-6</v>
      </c>
      <c r="AA50" s="559">
        <v>1.9058823529411766E-6</v>
      </c>
      <c r="AB50" s="217">
        <v>2.504329411764706E-6</v>
      </c>
      <c r="AC50" s="559">
        <v>1.411764705882353E-7</v>
      </c>
      <c r="AD50" s="217">
        <v>1.8550588235294117E-7</v>
      </c>
      <c r="AE50" s="559">
        <v>8.4705882352941172E-9</v>
      </c>
      <c r="AF50" s="217">
        <v>1.113035294117647E-8</v>
      </c>
      <c r="AG50" s="559">
        <v>7.7647058823529414E-7</v>
      </c>
      <c r="AH50" s="217">
        <v>1.0202823529411766E-6</v>
      </c>
      <c r="AI50" s="559">
        <v>3.9529411764705876E-8</v>
      </c>
      <c r="AJ50" s="217">
        <v>5.1941647058823526E-8</v>
      </c>
      <c r="AK50" s="559">
        <v>6.7058823529411764E-6</v>
      </c>
      <c r="AL50" s="217">
        <v>8.8115294117647059E-6</v>
      </c>
      <c r="AM50" s="559">
        <v>2.6823529411764705E-7</v>
      </c>
      <c r="AN50" s="217">
        <v>3.5246117647058821E-7</v>
      </c>
      <c r="AO50" s="559">
        <v>1.8352941176470586E-7</v>
      </c>
      <c r="AP50" s="217">
        <v>2.4115764705882348E-7</v>
      </c>
      <c r="AQ50" s="559">
        <v>1.4823529411764705E-6</v>
      </c>
      <c r="AR50" s="217">
        <v>1.9478117647058822E-6</v>
      </c>
      <c r="AS50" s="559">
        <v>1.6941176470588234E-8</v>
      </c>
      <c r="AT50" s="217">
        <v>2.2260705882352939E-8</v>
      </c>
      <c r="AU50" s="559">
        <v>1.9199999999999999E-5</v>
      </c>
      <c r="AV50" s="217">
        <v>2.5228799999999995E-5</v>
      </c>
      <c r="AW50" s="559">
        <v>5.929411764705882E-8</v>
      </c>
      <c r="AX50" s="217">
        <v>7.7912470588235279E-8</v>
      </c>
      <c r="AY50" s="559">
        <v>8.2387764705882353E-5</v>
      </c>
      <c r="AZ50" s="217">
        <v>1.0825752282352941E-4</v>
      </c>
    </row>
    <row r="51" spans="1:52">
      <c r="A51" s="88"/>
      <c r="B51" s="1110" t="s">
        <v>205</v>
      </c>
      <c r="C51" s="213" t="s">
        <v>206</v>
      </c>
      <c r="D51" s="213" t="s">
        <v>220</v>
      </c>
      <c r="E51" s="89" t="s">
        <v>208</v>
      </c>
      <c r="F51" s="213" t="s">
        <v>223</v>
      </c>
      <c r="G51" s="213">
        <v>1995</v>
      </c>
      <c r="H51" s="213" t="s">
        <v>224</v>
      </c>
      <c r="I51" s="958">
        <v>1000</v>
      </c>
      <c r="J51" s="215">
        <v>1</v>
      </c>
      <c r="K51" s="559">
        <v>4.9019607843137254E-7</v>
      </c>
      <c r="L51" s="217">
        <v>6.4411764705882343E-7</v>
      </c>
      <c r="M51" s="559">
        <v>7.8431372549019607E-6</v>
      </c>
      <c r="N51" s="217">
        <v>1.0305882352941175E-5</v>
      </c>
      <c r="O51" s="559">
        <v>1.6666666666666667E-5</v>
      </c>
      <c r="P51" s="217">
        <v>2.1900000000000004E-5</v>
      </c>
      <c r="Q51" s="559">
        <v>6.1764705882352944E-6</v>
      </c>
      <c r="R51" s="217">
        <v>8.1158823529411756E-6</v>
      </c>
      <c r="S51" s="559">
        <v>3.5882352941176474E-5</v>
      </c>
      <c r="T51" s="217">
        <v>4.7149411764705881E-5</v>
      </c>
      <c r="U51" s="559">
        <v>9.8039215686274519E-8</v>
      </c>
      <c r="V51" s="217">
        <v>1.2882352941176471E-7</v>
      </c>
      <c r="W51" s="559">
        <v>2.941176470588235E-7</v>
      </c>
      <c r="X51" s="217">
        <v>3.8647058823529406E-7</v>
      </c>
      <c r="Y51" s="559">
        <v>4.2156862745098038E-6</v>
      </c>
      <c r="Z51" s="217">
        <v>5.5394117647058831E-6</v>
      </c>
      <c r="AA51" s="559">
        <v>2.647058823529412E-6</v>
      </c>
      <c r="AB51" s="217">
        <v>3.4782352941176469E-6</v>
      </c>
      <c r="AC51" s="559">
        <v>1.9607843137254904E-7</v>
      </c>
      <c r="AD51" s="217">
        <v>2.5764705882352943E-7</v>
      </c>
      <c r="AE51" s="559">
        <v>1.1764705882352941E-8</v>
      </c>
      <c r="AF51" s="217">
        <v>1.5458823529411765E-8</v>
      </c>
      <c r="AG51" s="559">
        <v>1.0784313725490197E-6</v>
      </c>
      <c r="AH51" s="217">
        <v>1.4170588235294119E-6</v>
      </c>
      <c r="AI51" s="559">
        <v>5.4901960784313722E-8</v>
      </c>
      <c r="AJ51" s="217">
        <v>7.2141176470588226E-8</v>
      </c>
      <c r="AK51" s="559">
        <v>9.3137254901960782E-6</v>
      </c>
      <c r="AL51" s="217">
        <v>1.2238235294117646E-5</v>
      </c>
      <c r="AM51" s="559">
        <v>3.7254901960784315E-7</v>
      </c>
      <c r="AN51" s="217">
        <v>4.895294117647059E-7</v>
      </c>
      <c r="AO51" s="559">
        <v>2.5490196078431371E-7</v>
      </c>
      <c r="AP51" s="217">
        <v>3.3494117647058825E-7</v>
      </c>
      <c r="AQ51" s="559">
        <v>2.0588235294117645E-6</v>
      </c>
      <c r="AR51" s="217">
        <v>2.7052941176470581E-6</v>
      </c>
      <c r="AS51" s="559">
        <v>2.3529411764705881E-8</v>
      </c>
      <c r="AT51" s="217">
        <v>3.0917647058823529E-8</v>
      </c>
      <c r="AU51" s="559">
        <v>2.6666666666666667E-5</v>
      </c>
      <c r="AV51" s="217">
        <v>3.5040000000000003E-5</v>
      </c>
      <c r="AW51" s="559">
        <v>8.2352941176470587E-8</v>
      </c>
      <c r="AX51" s="217">
        <v>1.0821176470588234E-7</v>
      </c>
      <c r="AY51" s="559">
        <v>1.1442745098039214E-4</v>
      </c>
      <c r="AZ51" s="217">
        <v>1.503576705882353E-4</v>
      </c>
    </row>
    <row r="52" spans="1:52" ht="15" customHeight="1">
      <c r="A52" s="88"/>
      <c r="B52" s="1110" t="s">
        <v>205</v>
      </c>
      <c r="C52" s="213" t="s">
        <v>206</v>
      </c>
      <c r="D52" s="213" t="s">
        <v>225</v>
      </c>
      <c r="E52" s="89" t="s">
        <v>208</v>
      </c>
      <c r="F52" s="213" t="s">
        <v>226</v>
      </c>
      <c r="G52" s="213">
        <v>1998</v>
      </c>
      <c r="H52" s="213" t="s">
        <v>227</v>
      </c>
      <c r="I52" s="958">
        <v>32112</v>
      </c>
      <c r="J52" s="215">
        <v>32.112000000000002</v>
      </c>
      <c r="K52" s="559">
        <v>1.5741176470588234E-5</v>
      </c>
      <c r="L52" s="217">
        <v>2.0683905882352941E-5</v>
      </c>
      <c r="M52" s="559">
        <v>1.8259764705882354E-4</v>
      </c>
      <c r="N52" s="217">
        <v>2.3993330823529412E-4</v>
      </c>
      <c r="O52" s="559">
        <v>3.8723294117647063E-4</v>
      </c>
      <c r="P52" s="217">
        <v>5.0882408470588234E-4</v>
      </c>
      <c r="Q52" s="559">
        <v>1.4481882352941177E-4</v>
      </c>
      <c r="R52" s="217">
        <v>1.9029193411764704E-4</v>
      </c>
      <c r="S52" s="559">
        <v>8.3428235294117649E-4</v>
      </c>
      <c r="T52" s="217">
        <v>1.0962470117647058E-3</v>
      </c>
      <c r="U52" s="559">
        <v>3.1482352941176475E-6</v>
      </c>
      <c r="V52" s="217">
        <v>4.1367811764705889E-6</v>
      </c>
      <c r="W52" s="559">
        <v>9.4447058823529403E-6</v>
      </c>
      <c r="X52" s="217">
        <v>1.2410343529411765E-5</v>
      </c>
      <c r="Y52" s="559">
        <v>9.759529411764707E-5</v>
      </c>
      <c r="Z52" s="217">
        <v>1.2824021647058826E-4</v>
      </c>
      <c r="AA52" s="559">
        <v>8.5002352941176485E-5</v>
      </c>
      <c r="AB52" s="217">
        <v>1.116930917647059E-4</v>
      </c>
      <c r="AC52" s="559">
        <v>6.296470588235295E-6</v>
      </c>
      <c r="AD52" s="217">
        <v>8.2735623529411778E-6</v>
      </c>
      <c r="AE52" s="559">
        <v>3.7778823529411763E-7</v>
      </c>
      <c r="AF52" s="217">
        <v>4.9641374117647053E-7</v>
      </c>
      <c r="AG52" s="559">
        <v>3.4630588235294119E-5</v>
      </c>
      <c r="AH52" s="217">
        <v>4.5504592941176468E-5</v>
      </c>
      <c r="AI52" s="559">
        <v>1.7630117647058823E-6</v>
      </c>
      <c r="AJ52" s="217">
        <v>2.3165974588235289E-6</v>
      </c>
      <c r="AK52" s="559">
        <v>2.1722823529411766E-4</v>
      </c>
      <c r="AL52" s="217">
        <v>2.8543790117647056E-4</v>
      </c>
      <c r="AM52" s="559">
        <v>1.196329411764706E-5</v>
      </c>
      <c r="AN52" s="217">
        <v>1.5719768470588236E-5</v>
      </c>
      <c r="AO52" s="559">
        <v>8.1854117647058829E-6</v>
      </c>
      <c r="AP52" s="217">
        <v>1.075563105882353E-5</v>
      </c>
      <c r="AQ52" s="559">
        <v>6.6112941176470587E-5</v>
      </c>
      <c r="AR52" s="217">
        <v>8.6872404705882336E-5</v>
      </c>
      <c r="AS52" s="559">
        <v>7.5557647058823526E-7</v>
      </c>
      <c r="AT52" s="217">
        <v>9.9282748235294105E-7</v>
      </c>
      <c r="AU52" s="559">
        <v>6.2020235294117643E-4</v>
      </c>
      <c r="AV52" s="217">
        <v>8.1494589176470589E-4</v>
      </c>
      <c r="AW52" s="559">
        <v>2.6445176470588235E-6</v>
      </c>
      <c r="AX52" s="217">
        <v>3.4748961882352936E-6</v>
      </c>
      <c r="AY52" s="559">
        <v>2.7300237176470592E-3</v>
      </c>
      <c r="AZ52" s="217">
        <v>3.5872511649882358E-3</v>
      </c>
    </row>
    <row r="53" spans="1:52" ht="15" customHeight="1">
      <c r="A53" s="88"/>
      <c r="B53" s="1110" t="s">
        <v>205</v>
      </c>
      <c r="C53" s="213" t="s">
        <v>206</v>
      </c>
      <c r="D53" s="213" t="s">
        <v>225</v>
      </c>
      <c r="E53" s="89" t="s">
        <v>208</v>
      </c>
      <c r="F53" s="213" t="s">
        <v>228</v>
      </c>
      <c r="G53" s="213">
        <v>1998</v>
      </c>
      <c r="H53" s="213" t="s">
        <v>229</v>
      </c>
      <c r="I53" s="958">
        <v>32112</v>
      </c>
      <c r="J53" s="215">
        <v>32.112000000000002</v>
      </c>
      <c r="K53" s="559">
        <v>1.5741176470588234E-5</v>
      </c>
      <c r="L53" s="217">
        <v>2.0683905882352941E-5</v>
      </c>
      <c r="M53" s="559">
        <v>1.8259764705882354E-4</v>
      </c>
      <c r="N53" s="217">
        <v>2.3993330823529412E-4</v>
      </c>
      <c r="O53" s="559">
        <v>3.8723294117647063E-4</v>
      </c>
      <c r="P53" s="217">
        <v>5.0882408470588234E-4</v>
      </c>
      <c r="Q53" s="559">
        <v>1.4481882352941177E-4</v>
      </c>
      <c r="R53" s="217">
        <v>1.9029193411764704E-4</v>
      </c>
      <c r="S53" s="559">
        <v>8.3428235294117649E-4</v>
      </c>
      <c r="T53" s="217">
        <v>1.0962470117647058E-3</v>
      </c>
      <c r="U53" s="559">
        <v>3.1482352941176475E-6</v>
      </c>
      <c r="V53" s="217">
        <v>4.1367811764705889E-6</v>
      </c>
      <c r="W53" s="559">
        <v>9.4447058823529403E-6</v>
      </c>
      <c r="X53" s="217">
        <v>1.2410343529411765E-5</v>
      </c>
      <c r="Y53" s="559">
        <v>9.759529411764707E-5</v>
      </c>
      <c r="Z53" s="217">
        <v>1.2824021647058826E-4</v>
      </c>
      <c r="AA53" s="559">
        <v>8.5002352941176485E-5</v>
      </c>
      <c r="AB53" s="217">
        <v>1.116930917647059E-4</v>
      </c>
      <c r="AC53" s="559">
        <v>6.296470588235295E-6</v>
      </c>
      <c r="AD53" s="217">
        <v>8.2735623529411778E-6</v>
      </c>
      <c r="AE53" s="559">
        <v>3.7778823529411763E-7</v>
      </c>
      <c r="AF53" s="217">
        <v>4.9641374117647053E-7</v>
      </c>
      <c r="AG53" s="559">
        <v>3.4630588235294119E-5</v>
      </c>
      <c r="AH53" s="217">
        <v>4.5504592941176468E-5</v>
      </c>
      <c r="AI53" s="559">
        <v>1.7630117647058823E-6</v>
      </c>
      <c r="AJ53" s="217">
        <v>2.3165974588235289E-6</v>
      </c>
      <c r="AK53" s="559">
        <v>2.1722823529411766E-4</v>
      </c>
      <c r="AL53" s="217">
        <v>2.8543790117647056E-4</v>
      </c>
      <c r="AM53" s="559">
        <v>1.196329411764706E-5</v>
      </c>
      <c r="AN53" s="217">
        <v>1.5719768470588236E-5</v>
      </c>
      <c r="AO53" s="559">
        <v>8.1854117647058829E-6</v>
      </c>
      <c r="AP53" s="217">
        <v>1.075563105882353E-5</v>
      </c>
      <c r="AQ53" s="559">
        <v>6.6112941176470587E-5</v>
      </c>
      <c r="AR53" s="217">
        <v>8.6872404705882336E-5</v>
      </c>
      <c r="AS53" s="559">
        <v>7.5557647058823526E-7</v>
      </c>
      <c r="AT53" s="217">
        <v>9.9282748235294105E-7</v>
      </c>
      <c r="AU53" s="559">
        <v>6.2020235294117643E-4</v>
      </c>
      <c r="AV53" s="217">
        <v>8.1494589176470589E-4</v>
      </c>
      <c r="AW53" s="559">
        <v>2.6445176470588235E-6</v>
      </c>
      <c r="AX53" s="217">
        <v>3.4748961882352936E-6</v>
      </c>
      <c r="AY53" s="559">
        <v>2.7300237176470592E-3</v>
      </c>
      <c r="AZ53" s="217">
        <v>3.5872511649882358E-3</v>
      </c>
    </row>
    <row r="54" spans="1:52" ht="15" customHeight="1">
      <c r="A54" s="88"/>
      <c r="B54" s="1110" t="s">
        <v>205</v>
      </c>
      <c r="C54" s="213" t="s">
        <v>206</v>
      </c>
      <c r="D54" s="213" t="s">
        <v>225</v>
      </c>
      <c r="E54" s="89" t="s">
        <v>208</v>
      </c>
      <c r="F54" s="213" t="s">
        <v>230</v>
      </c>
      <c r="G54" s="213">
        <v>1998</v>
      </c>
      <c r="H54" s="213" t="s">
        <v>231</v>
      </c>
      <c r="I54" s="958">
        <v>32112</v>
      </c>
      <c r="J54" s="215">
        <v>32.112000000000002</v>
      </c>
      <c r="K54" s="559">
        <v>1.5741176470588234E-5</v>
      </c>
      <c r="L54" s="217">
        <v>2.0683905882352941E-5</v>
      </c>
      <c r="M54" s="559">
        <v>1.8259764705882354E-4</v>
      </c>
      <c r="N54" s="217">
        <v>2.3993330823529412E-4</v>
      </c>
      <c r="O54" s="559">
        <v>3.8723294117647063E-4</v>
      </c>
      <c r="P54" s="217">
        <v>5.0882408470588234E-4</v>
      </c>
      <c r="Q54" s="559">
        <v>1.4481882352941177E-4</v>
      </c>
      <c r="R54" s="217">
        <v>1.9029193411764704E-4</v>
      </c>
      <c r="S54" s="559">
        <v>8.3428235294117649E-4</v>
      </c>
      <c r="T54" s="217">
        <v>1.0962470117647058E-3</v>
      </c>
      <c r="U54" s="559">
        <v>3.1482352941176475E-6</v>
      </c>
      <c r="V54" s="217">
        <v>4.1367811764705889E-6</v>
      </c>
      <c r="W54" s="559">
        <v>9.4447058823529403E-6</v>
      </c>
      <c r="X54" s="217">
        <v>1.2410343529411765E-5</v>
      </c>
      <c r="Y54" s="559">
        <v>9.759529411764707E-5</v>
      </c>
      <c r="Z54" s="217">
        <v>1.2824021647058826E-4</v>
      </c>
      <c r="AA54" s="559">
        <v>8.5002352941176485E-5</v>
      </c>
      <c r="AB54" s="217">
        <v>1.116930917647059E-4</v>
      </c>
      <c r="AC54" s="559">
        <v>6.296470588235295E-6</v>
      </c>
      <c r="AD54" s="217">
        <v>8.2735623529411778E-6</v>
      </c>
      <c r="AE54" s="559">
        <v>3.7778823529411763E-7</v>
      </c>
      <c r="AF54" s="217">
        <v>4.9641374117647053E-7</v>
      </c>
      <c r="AG54" s="559">
        <v>3.4630588235294119E-5</v>
      </c>
      <c r="AH54" s="217">
        <v>4.5504592941176468E-5</v>
      </c>
      <c r="AI54" s="559">
        <v>1.7630117647058823E-6</v>
      </c>
      <c r="AJ54" s="217">
        <v>2.3165974588235289E-6</v>
      </c>
      <c r="AK54" s="559">
        <v>2.1722823529411766E-4</v>
      </c>
      <c r="AL54" s="217">
        <v>2.8543790117647056E-4</v>
      </c>
      <c r="AM54" s="559">
        <v>1.196329411764706E-5</v>
      </c>
      <c r="AN54" s="217">
        <v>1.5719768470588236E-5</v>
      </c>
      <c r="AO54" s="559">
        <v>8.1854117647058829E-6</v>
      </c>
      <c r="AP54" s="217">
        <v>1.075563105882353E-5</v>
      </c>
      <c r="AQ54" s="559">
        <v>6.6112941176470587E-5</v>
      </c>
      <c r="AR54" s="217">
        <v>8.6872404705882336E-5</v>
      </c>
      <c r="AS54" s="559">
        <v>7.5557647058823526E-7</v>
      </c>
      <c r="AT54" s="217">
        <v>9.9282748235294105E-7</v>
      </c>
      <c r="AU54" s="559">
        <v>6.2020235294117643E-4</v>
      </c>
      <c r="AV54" s="217">
        <v>8.1494589176470589E-4</v>
      </c>
      <c r="AW54" s="559">
        <v>2.6445176470588235E-6</v>
      </c>
      <c r="AX54" s="217">
        <v>3.4748961882352936E-6</v>
      </c>
      <c r="AY54" s="559">
        <v>2.7300237176470592E-3</v>
      </c>
      <c r="AZ54" s="217">
        <v>3.5872511649882358E-3</v>
      </c>
    </row>
    <row r="55" spans="1:52" ht="15" customHeight="1">
      <c r="A55" s="88"/>
      <c r="B55" s="1110" t="s">
        <v>205</v>
      </c>
      <c r="C55" s="213" t="s">
        <v>206</v>
      </c>
      <c r="D55" s="213" t="s">
        <v>225</v>
      </c>
      <c r="E55" s="89" t="s">
        <v>208</v>
      </c>
      <c r="F55" s="213" t="s">
        <v>232</v>
      </c>
      <c r="G55" s="213">
        <v>2000</v>
      </c>
      <c r="H55" s="213" t="s">
        <v>233</v>
      </c>
      <c r="I55" s="958">
        <v>32658.5</v>
      </c>
      <c r="J55" s="215">
        <v>32.658499999999997</v>
      </c>
      <c r="K55" s="559">
        <v>1.6009068627450977E-5</v>
      </c>
      <c r="L55" s="217">
        <v>2.1035916176470583E-5</v>
      </c>
      <c r="M55" s="559">
        <v>1.8570519607843134E-4</v>
      </c>
      <c r="N55" s="217">
        <v>2.4401662764705876E-4</v>
      </c>
      <c r="O55" s="559">
        <v>3.9382308823529408E-4</v>
      </c>
      <c r="P55" s="217">
        <v>5.1748353794117642E-4</v>
      </c>
      <c r="Q55" s="559">
        <v>1.4728343137254899E-4</v>
      </c>
      <c r="R55" s="217">
        <v>1.9353042882352936E-4</v>
      </c>
      <c r="S55" s="559">
        <v>8.4848063725490182E-4</v>
      </c>
      <c r="T55" s="217">
        <v>1.1149035573529409E-3</v>
      </c>
      <c r="U55" s="559">
        <v>3.2018137254901959E-6</v>
      </c>
      <c r="V55" s="217">
        <v>4.2071832352941174E-6</v>
      </c>
      <c r="W55" s="559">
        <v>9.6054411764705868E-6</v>
      </c>
      <c r="X55" s="217">
        <v>1.2621549705882352E-5</v>
      </c>
      <c r="Y55" s="559">
        <v>9.9256225490196068E-5</v>
      </c>
      <c r="Z55" s="217">
        <v>1.3042268029411763E-4</v>
      </c>
      <c r="AA55" s="559">
        <v>8.6448970588235295E-5</v>
      </c>
      <c r="AB55" s="217">
        <v>1.1359394735294118E-4</v>
      </c>
      <c r="AC55" s="559">
        <v>6.4036274509803917E-6</v>
      </c>
      <c r="AD55" s="217">
        <v>8.4143664705882347E-6</v>
      </c>
      <c r="AE55" s="559">
        <v>3.842176470588235E-7</v>
      </c>
      <c r="AF55" s="217">
        <v>5.048619882352941E-7</v>
      </c>
      <c r="AG55" s="559">
        <v>3.5219950980392154E-5</v>
      </c>
      <c r="AH55" s="217">
        <v>4.6279015588235288E-5</v>
      </c>
      <c r="AI55" s="559">
        <v>1.7930156862745096E-6</v>
      </c>
      <c r="AJ55" s="217">
        <v>2.3560226117647055E-6</v>
      </c>
      <c r="AK55" s="559">
        <v>2.2092514705882352E-4</v>
      </c>
      <c r="AL55" s="217">
        <v>2.9029564323529411E-4</v>
      </c>
      <c r="AM55" s="559">
        <v>1.2166892156862745E-5</v>
      </c>
      <c r="AN55" s="217">
        <v>1.5987296294117647E-5</v>
      </c>
      <c r="AO55" s="559">
        <v>8.3247156862745077E-6</v>
      </c>
      <c r="AP55" s="217">
        <v>1.0938676411764703E-5</v>
      </c>
      <c r="AQ55" s="559">
        <v>6.7238088235294107E-5</v>
      </c>
      <c r="AR55" s="217">
        <v>8.8350847941176454E-5</v>
      </c>
      <c r="AS55" s="559">
        <v>7.6843529411764699E-7</v>
      </c>
      <c r="AT55" s="217">
        <v>1.0097239764705882E-6</v>
      </c>
      <c r="AU55" s="559">
        <v>6.3075730392156849E-4</v>
      </c>
      <c r="AV55" s="217">
        <v>8.2881509735294103E-4</v>
      </c>
      <c r="AW55" s="559">
        <v>2.6895235294117643E-6</v>
      </c>
      <c r="AX55" s="217">
        <v>3.5340339176470583E-6</v>
      </c>
      <c r="AY55" s="559">
        <v>2.7764847901960775E-3</v>
      </c>
      <c r="AZ55" s="217">
        <v>3.6483010143176457E-3</v>
      </c>
    </row>
    <row r="56" spans="1:52" ht="15" customHeight="1">
      <c r="A56" s="88"/>
      <c r="B56" s="1110" t="s">
        <v>205</v>
      </c>
      <c r="C56" s="213" t="s">
        <v>206</v>
      </c>
      <c r="D56" s="213" t="s">
        <v>225</v>
      </c>
      <c r="E56" s="89" t="s">
        <v>208</v>
      </c>
      <c r="F56" s="213" t="s">
        <v>234</v>
      </c>
      <c r="G56" s="213">
        <v>2012</v>
      </c>
      <c r="H56" s="213" t="s">
        <v>235</v>
      </c>
      <c r="I56" s="958">
        <v>29392</v>
      </c>
      <c r="J56" s="215">
        <v>29.391999999999999</v>
      </c>
      <c r="K56" s="559">
        <v>1.4407843137254901E-5</v>
      </c>
      <c r="L56" s="217">
        <v>1.8931905882352942E-5</v>
      </c>
      <c r="M56" s="559">
        <v>1.6713098039215684E-4</v>
      </c>
      <c r="N56" s="217">
        <v>2.1961010823529407E-4</v>
      </c>
      <c r="O56" s="559">
        <v>3.5443294117647059E-4</v>
      </c>
      <c r="P56" s="217">
        <v>4.6572488470588233E-4</v>
      </c>
      <c r="Q56" s="559">
        <v>1.325521568627451E-4</v>
      </c>
      <c r="R56" s="217">
        <v>1.7417353411764707E-4</v>
      </c>
      <c r="S56" s="559">
        <v>7.6361568627450981E-4</v>
      </c>
      <c r="T56" s="217">
        <v>1.0033910117647057E-3</v>
      </c>
      <c r="U56" s="559">
        <v>2.8815686274509805E-6</v>
      </c>
      <c r="V56" s="217">
        <v>3.7863811764705884E-6</v>
      </c>
      <c r="W56" s="559">
        <v>8.6447058823529395E-6</v>
      </c>
      <c r="X56" s="217">
        <v>1.1359143529411761E-5</v>
      </c>
      <c r="Y56" s="559">
        <v>8.9328627450980397E-5</v>
      </c>
      <c r="Z56" s="217">
        <v>1.1737781647058824E-4</v>
      </c>
      <c r="AA56" s="559">
        <v>7.7802352941176473E-5</v>
      </c>
      <c r="AB56" s="217">
        <v>1.0223229176470589E-4</v>
      </c>
      <c r="AC56" s="559">
        <v>5.7631372549019611E-6</v>
      </c>
      <c r="AD56" s="217">
        <v>7.5727623529411768E-6</v>
      </c>
      <c r="AE56" s="559">
        <v>3.4578823529411761E-7</v>
      </c>
      <c r="AF56" s="217">
        <v>4.5436574117647055E-7</v>
      </c>
      <c r="AG56" s="559">
        <v>3.1697254901960784E-5</v>
      </c>
      <c r="AH56" s="217">
        <v>4.1650192941176473E-5</v>
      </c>
      <c r="AI56" s="559">
        <v>1.6136784313725489E-6</v>
      </c>
      <c r="AJ56" s="217">
        <v>2.1203734588235292E-6</v>
      </c>
      <c r="AK56" s="559">
        <v>1.9882823529411765E-4</v>
      </c>
      <c r="AL56" s="217">
        <v>2.6126030117647057E-4</v>
      </c>
      <c r="AM56" s="559">
        <v>1.0949960784313726E-5</v>
      </c>
      <c r="AN56" s="217">
        <v>1.4388248470588236E-5</v>
      </c>
      <c r="AO56" s="559">
        <v>7.492078431372548E-6</v>
      </c>
      <c r="AP56" s="217">
        <v>9.8445910588235271E-6</v>
      </c>
      <c r="AQ56" s="559">
        <v>6.051294117647058E-5</v>
      </c>
      <c r="AR56" s="217">
        <v>7.9514004705882342E-5</v>
      </c>
      <c r="AS56" s="559">
        <v>6.9157647058823522E-7</v>
      </c>
      <c r="AT56" s="217">
        <v>9.0873148235294109E-7</v>
      </c>
      <c r="AU56" s="559">
        <v>5.6766901960784305E-4</v>
      </c>
      <c r="AV56" s="217">
        <v>7.4591709176470577E-4</v>
      </c>
      <c r="AW56" s="559">
        <v>2.4205176470588236E-6</v>
      </c>
      <c r="AX56" s="217">
        <v>3.1805601882352944E-6</v>
      </c>
      <c r="AY56" s="559">
        <v>2.4987810509803916E-3</v>
      </c>
      <c r="AZ56" s="217">
        <v>3.2833983009882342E-3</v>
      </c>
    </row>
    <row r="57" spans="1:52" ht="15" customHeight="1">
      <c r="A57" s="88"/>
      <c r="B57" s="1110" t="s">
        <v>205</v>
      </c>
      <c r="C57" s="213" t="s">
        <v>206</v>
      </c>
      <c r="D57" s="213" t="s">
        <v>225</v>
      </c>
      <c r="E57" s="89" t="s">
        <v>208</v>
      </c>
      <c r="F57" s="213" t="s">
        <v>236</v>
      </c>
      <c r="G57" s="213">
        <v>2015</v>
      </c>
      <c r="H57" s="213" t="s">
        <v>237</v>
      </c>
      <c r="I57" s="958">
        <v>30618</v>
      </c>
      <c r="J57" s="215">
        <v>30.617999999999999</v>
      </c>
      <c r="K57" s="559">
        <v>1.5008823529411764E-5</v>
      </c>
      <c r="L57" s="217">
        <v>1.9721594117647057E-5</v>
      </c>
      <c r="M57" s="559">
        <v>1.7410235294117646E-4</v>
      </c>
      <c r="N57" s="217">
        <v>2.2877049176470585E-4</v>
      </c>
      <c r="O57" s="559">
        <v>3.6921705882352941E-4</v>
      </c>
      <c r="P57" s="217">
        <v>4.8515121529411767E-4</v>
      </c>
      <c r="Q57" s="559">
        <v>1.3808117647058822E-4</v>
      </c>
      <c r="R57" s="217">
        <v>1.8143866588235289E-4</v>
      </c>
      <c r="S57" s="559">
        <v>7.9546764705882341E-4</v>
      </c>
      <c r="T57" s="217">
        <v>1.0452444882352939E-3</v>
      </c>
      <c r="U57" s="559">
        <v>3.0017647058823529E-6</v>
      </c>
      <c r="V57" s="217">
        <v>3.9443188235294115E-6</v>
      </c>
      <c r="W57" s="559">
        <v>9.0052941176470575E-6</v>
      </c>
      <c r="X57" s="217">
        <v>1.1832956470588234E-5</v>
      </c>
      <c r="Y57" s="559">
        <v>9.3054705882352943E-5</v>
      </c>
      <c r="Z57" s="217">
        <v>1.2227388352941177E-4</v>
      </c>
      <c r="AA57" s="559">
        <v>8.1047647058823526E-5</v>
      </c>
      <c r="AB57" s="217">
        <v>1.0649660823529413E-4</v>
      </c>
      <c r="AC57" s="559">
        <v>6.0035294117647059E-6</v>
      </c>
      <c r="AD57" s="217">
        <v>7.8886376470588231E-6</v>
      </c>
      <c r="AE57" s="559">
        <v>3.6021176470588233E-7</v>
      </c>
      <c r="AF57" s="217">
        <v>4.733182588235293E-7</v>
      </c>
      <c r="AG57" s="559">
        <v>3.3019411764705879E-5</v>
      </c>
      <c r="AH57" s="217">
        <v>4.3387507058823528E-5</v>
      </c>
      <c r="AI57" s="559">
        <v>1.6809882352941174E-6</v>
      </c>
      <c r="AJ57" s="217">
        <v>2.2088185411764702E-6</v>
      </c>
      <c r="AK57" s="559">
        <v>2.0712176470588235E-4</v>
      </c>
      <c r="AL57" s="217">
        <v>2.721579988235294E-4</v>
      </c>
      <c r="AM57" s="559">
        <v>1.1406705882352941E-5</v>
      </c>
      <c r="AN57" s="217">
        <v>1.4988411529411762E-5</v>
      </c>
      <c r="AO57" s="559">
        <v>7.8045882352941165E-6</v>
      </c>
      <c r="AP57" s="217">
        <v>1.025522894117647E-5</v>
      </c>
      <c r="AQ57" s="559">
        <v>6.3037058823529408E-5</v>
      </c>
      <c r="AR57" s="217">
        <v>8.2830695294117642E-5</v>
      </c>
      <c r="AS57" s="559">
        <v>7.2042352941176466E-7</v>
      </c>
      <c r="AT57" s="217">
        <v>9.4663651764705861E-7</v>
      </c>
      <c r="AU57" s="559">
        <v>5.9134764705882339E-4</v>
      </c>
      <c r="AV57" s="217">
        <v>7.7703080823529396E-4</v>
      </c>
      <c r="AW57" s="559">
        <v>2.5214823529411763E-6</v>
      </c>
      <c r="AX57" s="217">
        <v>3.3132278117647061E-6</v>
      </c>
      <c r="AY57" s="559">
        <v>2.6030102823529412E-3</v>
      </c>
      <c r="AZ57" s="217">
        <v>3.4203555110117645E-3</v>
      </c>
    </row>
    <row r="58" spans="1:52">
      <c r="A58" s="88"/>
      <c r="B58" s="1110" t="s">
        <v>205</v>
      </c>
      <c r="C58" s="213" t="s">
        <v>206</v>
      </c>
      <c r="D58" s="213" t="s">
        <v>238</v>
      </c>
      <c r="E58" s="89" t="s">
        <v>208</v>
      </c>
      <c r="F58" s="213" t="s">
        <v>239</v>
      </c>
      <c r="G58" s="213">
        <v>2014</v>
      </c>
      <c r="H58" s="213" t="s">
        <v>240</v>
      </c>
      <c r="I58" s="958">
        <v>1999</v>
      </c>
      <c r="J58" s="215">
        <v>1.9990000000000001</v>
      </c>
      <c r="K58" s="559">
        <v>9.7990196078431381E-7</v>
      </c>
      <c r="L58" s="217">
        <v>1.2875911764705884E-6</v>
      </c>
      <c r="M58" s="559">
        <v>1.5678431372549021E-5</v>
      </c>
      <c r="N58" s="217">
        <v>2.0601458823529414E-5</v>
      </c>
      <c r="O58" s="559">
        <v>3.3316666666666672E-5</v>
      </c>
      <c r="P58" s="217">
        <v>4.3778100000000014E-5</v>
      </c>
      <c r="Q58" s="559">
        <v>1.2346764705882354E-5</v>
      </c>
      <c r="R58" s="217">
        <v>1.6223648823529412E-5</v>
      </c>
      <c r="S58" s="559">
        <v>7.172882352941178E-5</v>
      </c>
      <c r="T58" s="217">
        <v>9.4251674117647069E-5</v>
      </c>
      <c r="U58" s="559">
        <v>1.9598039215686278E-7</v>
      </c>
      <c r="V58" s="217">
        <v>2.5751823529411768E-7</v>
      </c>
      <c r="W58" s="559">
        <v>5.879411764705882E-7</v>
      </c>
      <c r="X58" s="217">
        <v>7.7255470588235288E-7</v>
      </c>
      <c r="Y58" s="559">
        <v>8.4271568627450976E-6</v>
      </c>
      <c r="Z58" s="217">
        <v>1.1073284117647058E-5</v>
      </c>
      <c r="AA58" s="559">
        <v>5.2914705882352944E-6</v>
      </c>
      <c r="AB58" s="217">
        <v>6.9529923529411768E-6</v>
      </c>
      <c r="AC58" s="559">
        <v>3.9196078431372555E-7</v>
      </c>
      <c r="AD58" s="217">
        <v>5.1503647058823536E-7</v>
      </c>
      <c r="AE58" s="559">
        <v>2.3517647058823529E-8</v>
      </c>
      <c r="AF58" s="217">
        <v>3.0902188235294114E-8</v>
      </c>
      <c r="AG58" s="559">
        <v>2.1557843137254904E-6</v>
      </c>
      <c r="AH58" s="217">
        <v>2.8327005882352943E-6</v>
      </c>
      <c r="AI58" s="559">
        <v>1.0974901960784314E-7</v>
      </c>
      <c r="AJ58" s="217">
        <v>1.4421021176470589E-7</v>
      </c>
      <c r="AK58" s="559">
        <v>1.861813725490196E-5</v>
      </c>
      <c r="AL58" s="217">
        <v>2.4464232352941173E-5</v>
      </c>
      <c r="AM58" s="559">
        <v>7.4472549019607846E-7</v>
      </c>
      <c r="AN58" s="217">
        <v>9.7856929411764699E-7</v>
      </c>
      <c r="AO58" s="559">
        <v>5.0954901960784312E-7</v>
      </c>
      <c r="AP58" s="217">
        <v>6.6954741176470594E-7</v>
      </c>
      <c r="AQ58" s="559">
        <v>4.1155882352941176E-6</v>
      </c>
      <c r="AR58" s="217">
        <v>5.407882941176471E-6</v>
      </c>
      <c r="AS58" s="559">
        <v>4.7035294117647058E-8</v>
      </c>
      <c r="AT58" s="217">
        <v>6.1804376470588228E-8</v>
      </c>
      <c r="AU58" s="559">
        <v>5.3306666666666669E-5</v>
      </c>
      <c r="AV58" s="217">
        <v>7.0044959999999995E-5</v>
      </c>
      <c r="AW58" s="559">
        <v>1.646235294117647E-7</v>
      </c>
      <c r="AX58" s="217">
        <v>2.1631531764705879E-7</v>
      </c>
      <c r="AY58" s="559">
        <v>2.2874047450980394E-4</v>
      </c>
      <c r="AZ58" s="217">
        <v>3.0056498350588238E-4</v>
      </c>
    </row>
    <row r="59" spans="1:52">
      <c r="A59" s="88"/>
      <c r="B59" s="1110" t="s">
        <v>205</v>
      </c>
      <c r="C59" s="213" t="s">
        <v>206</v>
      </c>
      <c r="D59" s="213" t="s">
        <v>238</v>
      </c>
      <c r="E59" s="89" t="s">
        <v>208</v>
      </c>
      <c r="F59" s="213" t="s">
        <v>241</v>
      </c>
      <c r="G59" s="213">
        <v>2014</v>
      </c>
      <c r="H59" s="213" t="s">
        <v>242</v>
      </c>
      <c r="I59" s="958">
        <v>1999</v>
      </c>
      <c r="J59" s="215">
        <v>1.9990000000000001</v>
      </c>
      <c r="K59" s="559">
        <v>9.7990196078431381E-7</v>
      </c>
      <c r="L59" s="217">
        <v>1.2875911764705884E-6</v>
      </c>
      <c r="M59" s="559">
        <v>1.5678431372549021E-5</v>
      </c>
      <c r="N59" s="217">
        <v>2.0601458823529414E-5</v>
      </c>
      <c r="O59" s="559">
        <v>3.3316666666666672E-5</v>
      </c>
      <c r="P59" s="217">
        <v>4.3778100000000014E-5</v>
      </c>
      <c r="Q59" s="559">
        <v>1.2346764705882354E-5</v>
      </c>
      <c r="R59" s="217">
        <v>1.6223648823529412E-5</v>
      </c>
      <c r="S59" s="559">
        <v>7.172882352941178E-5</v>
      </c>
      <c r="T59" s="217">
        <v>9.4251674117647069E-5</v>
      </c>
      <c r="U59" s="559">
        <v>1.9598039215686278E-7</v>
      </c>
      <c r="V59" s="217">
        <v>2.5751823529411768E-7</v>
      </c>
      <c r="W59" s="559">
        <v>5.879411764705882E-7</v>
      </c>
      <c r="X59" s="217">
        <v>7.7255470588235288E-7</v>
      </c>
      <c r="Y59" s="559">
        <v>8.4271568627450976E-6</v>
      </c>
      <c r="Z59" s="217">
        <v>1.1073284117647058E-5</v>
      </c>
      <c r="AA59" s="559">
        <v>5.2914705882352944E-6</v>
      </c>
      <c r="AB59" s="217">
        <v>6.9529923529411768E-6</v>
      </c>
      <c r="AC59" s="559">
        <v>3.9196078431372555E-7</v>
      </c>
      <c r="AD59" s="217">
        <v>5.1503647058823536E-7</v>
      </c>
      <c r="AE59" s="559">
        <v>2.3517647058823529E-8</v>
      </c>
      <c r="AF59" s="217">
        <v>3.0902188235294114E-8</v>
      </c>
      <c r="AG59" s="559">
        <v>2.1557843137254904E-6</v>
      </c>
      <c r="AH59" s="217">
        <v>2.8327005882352943E-6</v>
      </c>
      <c r="AI59" s="559">
        <v>1.0974901960784314E-7</v>
      </c>
      <c r="AJ59" s="217">
        <v>1.4421021176470589E-7</v>
      </c>
      <c r="AK59" s="559">
        <v>1.861813725490196E-5</v>
      </c>
      <c r="AL59" s="217">
        <v>2.4464232352941173E-5</v>
      </c>
      <c r="AM59" s="559">
        <v>7.4472549019607846E-7</v>
      </c>
      <c r="AN59" s="217">
        <v>9.7856929411764699E-7</v>
      </c>
      <c r="AO59" s="559">
        <v>5.0954901960784312E-7</v>
      </c>
      <c r="AP59" s="217">
        <v>6.6954741176470594E-7</v>
      </c>
      <c r="AQ59" s="559">
        <v>4.1155882352941176E-6</v>
      </c>
      <c r="AR59" s="217">
        <v>5.407882941176471E-6</v>
      </c>
      <c r="AS59" s="559">
        <v>4.7035294117647058E-8</v>
      </c>
      <c r="AT59" s="217">
        <v>6.1804376470588228E-8</v>
      </c>
      <c r="AU59" s="559">
        <v>5.3306666666666669E-5</v>
      </c>
      <c r="AV59" s="217">
        <v>7.0044959999999995E-5</v>
      </c>
      <c r="AW59" s="559">
        <v>1.646235294117647E-7</v>
      </c>
      <c r="AX59" s="217">
        <v>2.1631531764705879E-7</v>
      </c>
      <c r="AY59" s="559">
        <v>2.2874047450980394E-4</v>
      </c>
      <c r="AZ59" s="217">
        <v>3.0056498350588238E-4</v>
      </c>
    </row>
    <row r="60" spans="1:52">
      <c r="A60" s="88"/>
      <c r="B60" s="1110" t="s">
        <v>205</v>
      </c>
      <c r="C60" s="213" t="s">
        <v>206</v>
      </c>
      <c r="D60" s="213" t="s">
        <v>238</v>
      </c>
      <c r="E60" s="89" t="s">
        <v>208</v>
      </c>
      <c r="F60" s="213" t="s">
        <v>243</v>
      </c>
      <c r="G60" s="213">
        <v>2014</v>
      </c>
      <c r="H60" s="213" t="s">
        <v>244</v>
      </c>
      <c r="I60" s="958">
        <v>1999</v>
      </c>
      <c r="J60" s="215">
        <v>1.9990000000000001</v>
      </c>
      <c r="K60" s="559">
        <v>9.7990196078431381E-7</v>
      </c>
      <c r="L60" s="217">
        <v>1.2875911764705884E-6</v>
      </c>
      <c r="M60" s="559">
        <v>1.5678431372549021E-5</v>
      </c>
      <c r="N60" s="217">
        <v>2.0601458823529414E-5</v>
      </c>
      <c r="O60" s="559">
        <v>3.3316666666666672E-5</v>
      </c>
      <c r="P60" s="217">
        <v>4.3778100000000014E-5</v>
      </c>
      <c r="Q60" s="559">
        <v>1.2346764705882354E-5</v>
      </c>
      <c r="R60" s="217">
        <v>1.6223648823529412E-5</v>
      </c>
      <c r="S60" s="559">
        <v>7.172882352941178E-5</v>
      </c>
      <c r="T60" s="217">
        <v>9.4251674117647069E-5</v>
      </c>
      <c r="U60" s="559">
        <v>1.9598039215686278E-7</v>
      </c>
      <c r="V60" s="217">
        <v>2.5751823529411768E-7</v>
      </c>
      <c r="W60" s="559">
        <v>5.879411764705882E-7</v>
      </c>
      <c r="X60" s="217">
        <v>7.7255470588235288E-7</v>
      </c>
      <c r="Y60" s="559">
        <v>8.4271568627450976E-6</v>
      </c>
      <c r="Z60" s="217">
        <v>1.1073284117647058E-5</v>
      </c>
      <c r="AA60" s="559">
        <v>5.2914705882352944E-6</v>
      </c>
      <c r="AB60" s="217">
        <v>6.9529923529411768E-6</v>
      </c>
      <c r="AC60" s="559">
        <v>3.9196078431372555E-7</v>
      </c>
      <c r="AD60" s="217">
        <v>5.1503647058823536E-7</v>
      </c>
      <c r="AE60" s="559">
        <v>2.3517647058823529E-8</v>
      </c>
      <c r="AF60" s="217">
        <v>3.0902188235294114E-8</v>
      </c>
      <c r="AG60" s="559">
        <v>2.1557843137254904E-6</v>
      </c>
      <c r="AH60" s="217">
        <v>2.8327005882352943E-6</v>
      </c>
      <c r="AI60" s="559">
        <v>1.0974901960784314E-7</v>
      </c>
      <c r="AJ60" s="217">
        <v>1.4421021176470589E-7</v>
      </c>
      <c r="AK60" s="559">
        <v>1.861813725490196E-5</v>
      </c>
      <c r="AL60" s="217">
        <v>2.4464232352941173E-5</v>
      </c>
      <c r="AM60" s="559">
        <v>7.4472549019607846E-7</v>
      </c>
      <c r="AN60" s="217">
        <v>9.7856929411764699E-7</v>
      </c>
      <c r="AO60" s="559">
        <v>5.0954901960784312E-7</v>
      </c>
      <c r="AP60" s="217">
        <v>6.6954741176470594E-7</v>
      </c>
      <c r="AQ60" s="559">
        <v>4.1155882352941176E-6</v>
      </c>
      <c r="AR60" s="217">
        <v>5.407882941176471E-6</v>
      </c>
      <c r="AS60" s="559">
        <v>4.7035294117647058E-8</v>
      </c>
      <c r="AT60" s="217">
        <v>6.1804376470588228E-8</v>
      </c>
      <c r="AU60" s="559">
        <v>5.3306666666666669E-5</v>
      </c>
      <c r="AV60" s="217">
        <v>7.0044959999999995E-5</v>
      </c>
      <c r="AW60" s="559">
        <v>1.646235294117647E-7</v>
      </c>
      <c r="AX60" s="217">
        <v>2.1631531764705879E-7</v>
      </c>
      <c r="AY60" s="559">
        <v>2.2874047450980394E-4</v>
      </c>
      <c r="AZ60" s="217">
        <v>3.0056498350588238E-4</v>
      </c>
    </row>
    <row r="61" spans="1:52">
      <c r="A61" s="88"/>
      <c r="B61" s="1110" t="s">
        <v>205</v>
      </c>
      <c r="C61" s="213" t="s">
        <v>206</v>
      </c>
      <c r="D61" s="213" t="s">
        <v>238</v>
      </c>
      <c r="E61" s="89" t="s">
        <v>208</v>
      </c>
      <c r="F61" s="213" t="s">
        <v>245</v>
      </c>
      <c r="G61" s="213">
        <v>2021</v>
      </c>
      <c r="H61" s="213" t="s">
        <v>246</v>
      </c>
      <c r="I61" s="958">
        <v>1999</v>
      </c>
      <c r="J61" s="215">
        <v>1.9990000000000001</v>
      </c>
      <c r="K61" s="559">
        <v>9.7990196078431381E-7</v>
      </c>
      <c r="L61" s="217">
        <v>1.2875911764705884E-6</v>
      </c>
      <c r="M61" s="559">
        <v>1.5678431372549021E-5</v>
      </c>
      <c r="N61" s="217">
        <v>2.0601458823529414E-5</v>
      </c>
      <c r="O61" s="559">
        <v>3.3316666666666672E-5</v>
      </c>
      <c r="P61" s="217">
        <v>4.3778100000000014E-5</v>
      </c>
      <c r="Q61" s="559">
        <v>1.2346764705882354E-5</v>
      </c>
      <c r="R61" s="217">
        <v>1.6223648823529412E-5</v>
      </c>
      <c r="S61" s="559">
        <v>7.172882352941178E-5</v>
      </c>
      <c r="T61" s="217">
        <v>9.4251674117647069E-5</v>
      </c>
      <c r="U61" s="559">
        <v>1.9598039215686278E-7</v>
      </c>
      <c r="V61" s="217">
        <v>2.5751823529411768E-7</v>
      </c>
      <c r="W61" s="559">
        <v>5.879411764705882E-7</v>
      </c>
      <c r="X61" s="217">
        <v>7.7255470588235288E-7</v>
      </c>
      <c r="Y61" s="559">
        <v>8.4271568627450976E-6</v>
      </c>
      <c r="Z61" s="217">
        <v>1.1073284117647058E-5</v>
      </c>
      <c r="AA61" s="559">
        <v>5.2914705882352944E-6</v>
      </c>
      <c r="AB61" s="217">
        <v>6.9529923529411768E-6</v>
      </c>
      <c r="AC61" s="559">
        <v>3.9196078431372555E-7</v>
      </c>
      <c r="AD61" s="217">
        <v>5.1503647058823536E-7</v>
      </c>
      <c r="AE61" s="559">
        <v>2.3517647058823529E-8</v>
      </c>
      <c r="AF61" s="217">
        <v>3.0902188235294114E-8</v>
      </c>
      <c r="AG61" s="559">
        <v>2.1557843137254904E-6</v>
      </c>
      <c r="AH61" s="217">
        <v>2.8327005882352943E-6</v>
      </c>
      <c r="AI61" s="559">
        <v>1.0974901960784314E-7</v>
      </c>
      <c r="AJ61" s="217">
        <v>1.4421021176470589E-7</v>
      </c>
      <c r="AK61" s="559">
        <v>1.861813725490196E-5</v>
      </c>
      <c r="AL61" s="217">
        <v>2.4464232352941173E-5</v>
      </c>
      <c r="AM61" s="559">
        <v>7.4472549019607846E-7</v>
      </c>
      <c r="AN61" s="217">
        <v>9.7856929411764699E-7</v>
      </c>
      <c r="AO61" s="559">
        <v>5.0954901960784312E-7</v>
      </c>
      <c r="AP61" s="217">
        <v>6.6954741176470594E-7</v>
      </c>
      <c r="AQ61" s="559">
        <v>4.1155882352941176E-6</v>
      </c>
      <c r="AR61" s="217">
        <v>5.407882941176471E-6</v>
      </c>
      <c r="AS61" s="559">
        <v>4.7035294117647058E-8</v>
      </c>
      <c r="AT61" s="217">
        <v>6.1804376470588228E-8</v>
      </c>
      <c r="AU61" s="559">
        <v>5.3306666666666669E-5</v>
      </c>
      <c r="AV61" s="217">
        <v>7.0044959999999995E-5</v>
      </c>
      <c r="AW61" s="559">
        <v>1.646235294117647E-7</v>
      </c>
      <c r="AX61" s="217">
        <v>2.1631531764705879E-7</v>
      </c>
      <c r="AY61" s="559">
        <v>2.2874047450980394E-4</v>
      </c>
      <c r="AZ61" s="217">
        <v>3.0056498350588238E-4</v>
      </c>
    </row>
    <row r="62" spans="1:52">
      <c r="A62" s="88"/>
      <c r="B62" s="1110" t="s">
        <v>205</v>
      </c>
      <c r="C62" s="213" t="s">
        <v>206</v>
      </c>
      <c r="D62" s="213" t="s">
        <v>238</v>
      </c>
      <c r="E62" s="89" t="s">
        <v>208</v>
      </c>
      <c r="F62" s="213" t="s">
        <v>247</v>
      </c>
      <c r="G62" s="213" t="s">
        <v>218</v>
      </c>
      <c r="H62" s="213" t="s">
        <v>248</v>
      </c>
      <c r="I62" s="958">
        <v>29393</v>
      </c>
      <c r="J62" s="215">
        <v>29.393000000000001</v>
      </c>
      <c r="K62" s="559">
        <v>1.4408333333333334E-5</v>
      </c>
      <c r="L62" s="217">
        <v>1.8932549999999999E-5</v>
      </c>
      <c r="M62" s="559">
        <v>1.6713666666666666E-4</v>
      </c>
      <c r="N62" s="217">
        <v>2.1961758000000001E-4</v>
      </c>
      <c r="O62" s="559">
        <v>3.5444500000000005E-4</v>
      </c>
      <c r="P62" s="217">
        <v>4.6574073000000003E-4</v>
      </c>
      <c r="Q62" s="559">
        <v>1.3255666666666668E-4</v>
      </c>
      <c r="R62" s="217">
        <v>1.7417946000000001E-4</v>
      </c>
      <c r="S62" s="559">
        <v>7.6364166666666666E-4</v>
      </c>
      <c r="T62" s="217">
        <v>1.0034251499999999E-3</v>
      </c>
      <c r="U62" s="559">
        <v>2.8816666666666669E-6</v>
      </c>
      <c r="V62" s="217">
        <v>3.7865100000000004E-6</v>
      </c>
      <c r="W62" s="559">
        <v>8.6449999999999994E-6</v>
      </c>
      <c r="X62" s="217">
        <v>1.1359529999999999E-5</v>
      </c>
      <c r="Y62" s="559">
        <v>8.9331666666666671E-5</v>
      </c>
      <c r="Z62" s="217">
        <v>1.1738181000000001E-4</v>
      </c>
      <c r="AA62" s="559">
        <v>7.7805000000000005E-5</v>
      </c>
      <c r="AB62" s="217">
        <v>1.0223577E-4</v>
      </c>
      <c r="AC62" s="559">
        <v>5.7633333333333338E-6</v>
      </c>
      <c r="AD62" s="217">
        <v>7.5730200000000007E-6</v>
      </c>
      <c r="AE62" s="559">
        <v>3.4579999999999999E-7</v>
      </c>
      <c r="AF62" s="217">
        <v>4.5438119999999998E-7</v>
      </c>
      <c r="AG62" s="559">
        <v>3.1698333333333334E-5</v>
      </c>
      <c r="AH62" s="217">
        <v>4.165161E-5</v>
      </c>
      <c r="AI62" s="559">
        <v>1.6137333333333333E-6</v>
      </c>
      <c r="AJ62" s="217">
        <v>2.1204455999999999E-6</v>
      </c>
      <c r="AK62" s="559">
        <v>1.9883500000000002E-4</v>
      </c>
      <c r="AL62" s="217">
        <v>2.6126919000000001E-4</v>
      </c>
      <c r="AM62" s="559">
        <v>1.0950333333333334E-5</v>
      </c>
      <c r="AN62" s="217">
        <v>1.4388738000000001E-5</v>
      </c>
      <c r="AO62" s="559">
        <v>7.4923333333333328E-6</v>
      </c>
      <c r="AP62" s="217">
        <v>9.8449260000000007E-6</v>
      </c>
      <c r="AQ62" s="559">
        <v>6.0514999999999999E-5</v>
      </c>
      <c r="AR62" s="217">
        <v>7.9516709999999998E-5</v>
      </c>
      <c r="AS62" s="559">
        <v>6.9159999999999997E-7</v>
      </c>
      <c r="AT62" s="217">
        <v>9.0876239999999996E-7</v>
      </c>
      <c r="AU62" s="559">
        <v>5.6768833333333327E-4</v>
      </c>
      <c r="AV62" s="217">
        <v>7.4594246999999984E-4</v>
      </c>
      <c r="AW62" s="559">
        <v>2.4206000000000002E-6</v>
      </c>
      <c r="AX62" s="217">
        <v>3.1806684E-6</v>
      </c>
      <c r="AY62" s="559">
        <v>2.4988660666666672E-3</v>
      </c>
      <c r="AZ62" s="217">
        <v>3.2835100116000008E-3</v>
      </c>
    </row>
    <row r="63" spans="1:52">
      <c r="A63" s="88"/>
      <c r="B63" s="1110" t="s">
        <v>205</v>
      </c>
      <c r="C63" s="213" t="s">
        <v>206</v>
      </c>
      <c r="D63" s="213" t="s">
        <v>238</v>
      </c>
      <c r="E63" s="89" t="s">
        <v>208</v>
      </c>
      <c r="F63" s="213" t="s">
        <v>249</v>
      </c>
      <c r="G63" s="213" t="s">
        <v>218</v>
      </c>
      <c r="H63" s="213" t="s">
        <v>250</v>
      </c>
      <c r="I63" s="958">
        <v>29393</v>
      </c>
      <c r="J63" s="215">
        <v>29.393000000000001</v>
      </c>
      <c r="K63" s="559">
        <v>1.4408333333333334E-5</v>
      </c>
      <c r="L63" s="217">
        <v>1.8932549999999999E-5</v>
      </c>
      <c r="M63" s="559">
        <v>1.6713666666666666E-4</v>
      </c>
      <c r="N63" s="217">
        <v>2.1961758000000001E-4</v>
      </c>
      <c r="O63" s="559">
        <v>3.5444500000000005E-4</v>
      </c>
      <c r="P63" s="217">
        <v>4.6574073000000003E-4</v>
      </c>
      <c r="Q63" s="559">
        <v>1.3255666666666668E-4</v>
      </c>
      <c r="R63" s="217">
        <v>1.7417946000000001E-4</v>
      </c>
      <c r="S63" s="559">
        <v>7.6364166666666666E-4</v>
      </c>
      <c r="T63" s="217">
        <v>1.0034251499999999E-3</v>
      </c>
      <c r="U63" s="559">
        <v>2.8816666666666669E-6</v>
      </c>
      <c r="V63" s="217">
        <v>3.7865100000000004E-6</v>
      </c>
      <c r="W63" s="559">
        <v>8.6449999999999994E-6</v>
      </c>
      <c r="X63" s="217">
        <v>1.1359529999999999E-5</v>
      </c>
      <c r="Y63" s="559">
        <v>8.9331666666666671E-5</v>
      </c>
      <c r="Z63" s="217">
        <v>1.1738181000000001E-4</v>
      </c>
      <c r="AA63" s="559">
        <v>7.7805000000000005E-5</v>
      </c>
      <c r="AB63" s="217">
        <v>1.0223577E-4</v>
      </c>
      <c r="AC63" s="559">
        <v>5.7633333333333338E-6</v>
      </c>
      <c r="AD63" s="217">
        <v>7.5730200000000007E-6</v>
      </c>
      <c r="AE63" s="559">
        <v>3.4579999999999999E-7</v>
      </c>
      <c r="AF63" s="217">
        <v>4.5438119999999998E-7</v>
      </c>
      <c r="AG63" s="559">
        <v>3.1698333333333334E-5</v>
      </c>
      <c r="AH63" s="217">
        <v>4.165161E-5</v>
      </c>
      <c r="AI63" s="559">
        <v>1.6137333333333333E-6</v>
      </c>
      <c r="AJ63" s="217">
        <v>2.1204455999999999E-6</v>
      </c>
      <c r="AK63" s="559">
        <v>1.9883500000000002E-4</v>
      </c>
      <c r="AL63" s="217">
        <v>2.6126919000000001E-4</v>
      </c>
      <c r="AM63" s="559">
        <v>1.0950333333333334E-5</v>
      </c>
      <c r="AN63" s="217">
        <v>1.4388738000000001E-5</v>
      </c>
      <c r="AO63" s="559">
        <v>7.4923333333333328E-6</v>
      </c>
      <c r="AP63" s="217">
        <v>9.8449260000000007E-6</v>
      </c>
      <c r="AQ63" s="559">
        <v>6.0514999999999999E-5</v>
      </c>
      <c r="AR63" s="217">
        <v>7.9516709999999998E-5</v>
      </c>
      <c r="AS63" s="559">
        <v>6.9159999999999997E-7</v>
      </c>
      <c r="AT63" s="217">
        <v>9.0876239999999996E-7</v>
      </c>
      <c r="AU63" s="559">
        <v>5.6768833333333327E-4</v>
      </c>
      <c r="AV63" s="217">
        <v>7.4594246999999984E-4</v>
      </c>
      <c r="AW63" s="559">
        <v>2.4206000000000002E-6</v>
      </c>
      <c r="AX63" s="217">
        <v>3.1806684E-6</v>
      </c>
      <c r="AY63" s="559">
        <v>2.4988660666666672E-3</v>
      </c>
      <c r="AZ63" s="217">
        <v>3.2835100116000008E-3</v>
      </c>
    </row>
    <row r="64" spans="1:52">
      <c r="A64" s="88"/>
      <c r="B64" s="1110" t="s">
        <v>205</v>
      </c>
      <c r="C64" s="213" t="s">
        <v>206</v>
      </c>
      <c r="D64" s="213" t="s">
        <v>251</v>
      </c>
      <c r="E64" s="89" t="s">
        <v>208</v>
      </c>
      <c r="F64" s="213" t="s">
        <v>252</v>
      </c>
      <c r="G64" s="213">
        <v>2001</v>
      </c>
      <c r="H64" s="213" t="s">
        <v>253</v>
      </c>
      <c r="I64" s="958">
        <v>8165</v>
      </c>
      <c r="J64" s="215">
        <v>8.1649999999999991</v>
      </c>
      <c r="K64" s="559">
        <v>4.0024509803921566E-6</v>
      </c>
      <c r="L64" s="217">
        <v>5.259220588235294E-6</v>
      </c>
      <c r="M64" s="559">
        <v>6.4039215686274506E-5</v>
      </c>
      <c r="N64" s="217">
        <v>8.4147529411764704E-5</v>
      </c>
      <c r="O64" s="559">
        <v>1.3608333333333333E-4</v>
      </c>
      <c r="P64" s="217">
        <v>1.7881349999999998E-4</v>
      </c>
      <c r="Q64" s="559">
        <v>5.0430882352941176E-5</v>
      </c>
      <c r="R64" s="217">
        <v>6.6266179411764706E-5</v>
      </c>
      <c r="S64" s="559">
        <v>2.929794117647059E-4</v>
      </c>
      <c r="T64" s="217">
        <v>3.8497494705882357E-4</v>
      </c>
      <c r="U64" s="559">
        <v>8.0049019607843135E-7</v>
      </c>
      <c r="V64" s="217">
        <v>1.0518441176470587E-6</v>
      </c>
      <c r="W64" s="559">
        <v>2.4014705882352937E-6</v>
      </c>
      <c r="X64" s="217">
        <v>3.1555323529411757E-6</v>
      </c>
      <c r="Y64" s="559">
        <v>3.4421078431372543E-5</v>
      </c>
      <c r="Z64" s="217">
        <v>4.522929705882352E-5</v>
      </c>
      <c r="AA64" s="559">
        <v>2.1613235294117646E-5</v>
      </c>
      <c r="AB64" s="217">
        <v>2.8399791176470588E-5</v>
      </c>
      <c r="AC64" s="559">
        <v>1.6009803921568627E-6</v>
      </c>
      <c r="AD64" s="217">
        <v>2.1036882352941174E-6</v>
      </c>
      <c r="AE64" s="559">
        <v>9.6058823529411745E-8</v>
      </c>
      <c r="AF64" s="217">
        <v>1.2622129411764701E-7</v>
      </c>
      <c r="AG64" s="559">
        <v>8.8053921568627449E-6</v>
      </c>
      <c r="AH64" s="217">
        <v>1.1570285294117646E-5</v>
      </c>
      <c r="AI64" s="559">
        <v>4.4827450980392149E-7</v>
      </c>
      <c r="AJ64" s="217">
        <v>5.8903270588235278E-7</v>
      </c>
      <c r="AK64" s="559">
        <v>7.6046568627450976E-5</v>
      </c>
      <c r="AL64" s="217">
        <v>9.9925191176470585E-5</v>
      </c>
      <c r="AM64" s="559">
        <v>3.0418627450980389E-6</v>
      </c>
      <c r="AN64" s="217">
        <v>3.9970076470588225E-6</v>
      </c>
      <c r="AO64" s="559">
        <v>2.0812745098039211E-6</v>
      </c>
      <c r="AP64" s="217">
        <v>2.7347947058823523E-6</v>
      </c>
      <c r="AQ64" s="559">
        <v>1.6810294117647056E-5</v>
      </c>
      <c r="AR64" s="217">
        <v>2.2088726470588231E-5</v>
      </c>
      <c r="AS64" s="559">
        <v>1.9211764705882349E-7</v>
      </c>
      <c r="AT64" s="217">
        <v>2.5244258823529402E-7</v>
      </c>
      <c r="AU64" s="559">
        <v>2.177333333333333E-4</v>
      </c>
      <c r="AV64" s="217">
        <v>2.8610159999999991E-4</v>
      </c>
      <c r="AW64" s="559">
        <v>6.7241176470588223E-7</v>
      </c>
      <c r="AX64" s="217">
        <v>8.8354905882352923E-7</v>
      </c>
      <c r="AY64" s="559">
        <v>9.3430013725490188E-4</v>
      </c>
      <c r="AZ64" s="217">
        <v>1.2276703803529409E-3</v>
      </c>
    </row>
    <row r="65" spans="1:52">
      <c r="A65" s="88"/>
      <c r="B65" s="1110" t="s">
        <v>205</v>
      </c>
      <c r="C65" s="213" t="s">
        <v>206</v>
      </c>
      <c r="D65" s="213" t="s">
        <v>251</v>
      </c>
      <c r="E65" s="89" t="s">
        <v>208</v>
      </c>
      <c r="F65" s="213" t="s">
        <v>254</v>
      </c>
      <c r="G65" s="213">
        <v>2001</v>
      </c>
      <c r="H65" s="213" t="s">
        <v>255</v>
      </c>
      <c r="I65" s="958">
        <v>29393</v>
      </c>
      <c r="J65" s="215">
        <v>29.393000000000001</v>
      </c>
      <c r="K65" s="559">
        <v>1.4408333333333334E-5</v>
      </c>
      <c r="L65" s="217">
        <v>1.8932549999999999E-5</v>
      </c>
      <c r="M65" s="559">
        <v>1.6713666666666666E-4</v>
      </c>
      <c r="N65" s="217">
        <v>2.1961758000000001E-4</v>
      </c>
      <c r="O65" s="559">
        <v>3.5444500000000005E-4</v>
      </c>
      <c r="P65" s="217">
        <v>4.6574073000000003E-4</v>
      </c>
      <c r="Q65" s="559">
        <v>1.3255666666666668E-4</v>
      </c>
      <c r="R65" s="217">
        <v>1.7417946000000001E-4</v>
      </c>
      <c r="S65" s="559">
        <v>7.6364166666666666E-4</v>
      </c>
      <c r="T65" s="217">
        <v>1.0034251499999999E-3</v>
      </c>
      <c r="U65" s="559">
        <v>2.8816666666666669E-6</v>
      </c>
      <c r="V65" s="217">
        <v>3.7865100000000004E-6</v>
      </c>
      <c r="W65" s="559">
        <v>8.6449999999999994E-6</v>
      </c>
      <c r="X65" s="217">
        <v>1.1359529999999999E-5</v>
      </c>
      <c r="Y65" s="559">
        <v>8.9331666666666671E-5</v>
      </c>
      <c r="Z65" s="217">
        <v>1.1738181000000001E-4</v>
      </c>
      <c r="AA65" s="559">
        <v>7.7805000000000005E-5</v>
      </c>
      <c r="AB65" s="217">
        <v>1.0223577E-4</v>
      </c>
      <c r="AC65" s="559">
        <v>5.7633333333333338E-6</v>
      </c>
      <c r="AD65" s="217">
        <v>7.5730200000000007E-6</v>
      </c>
      <c r="AE65" s="559">
        <v>3.4579999999999999E-7</v>
      </c>
      <c r="AF65" s="217">
        <v>4.5438119999999998E-7</v>
      </c>
      <c r="AG65" s="559">
        <v>3.1698333333333334E-5</v>
      </c>
      <c r="AH65" s="217">
        <v>4.165161E-5</v>
      </c>
      <c r="AI65" s="559">
        <v>1.6137333333333333E-6</v>
      </c>
      <c r="AJ65" s="217">
        <v>2.1204455999999999E-6</v>
      </c>
      <c r="AK65" s="559">
        <v>1.9883500000000002E-4</v>
      </c>
      <c r="AL65" s="217">
        <v>2.6126919000000001E-4</v>
      </c>
      <c r="AM65" s="559">
        <v>1.0950333333333334E-5</v>
      </c>
      <c r="AN65" s="217">
        <v>1.4388738000000001E-5</v>
      </c>
      <c r="AO65" s="559">
        <v>7.4923333333333328E-6</v>
      </c>
      <c r="AP65" s="217">
        <v>9.8449260000000007E-6</v>
      </c>
      <c r="AQ65" s="559">
        <v>6.0514999999999999E-5</v>
      </c>
      <c r="AR65" s="217">
        <v>7.9516709999999998E-5</v>
      </c>
      <c r="AS65" s="559">
        <v>6.9159999999999997E-7</v>
      </c>
      <c r="AT65" s="217">
        <v>9.0876239999999996E-7</v>
      </c>
      <c r="AU65" s="559">
        <v>5.6768833333333327E-4</v>
      </c>
      <c r="AV65" s="217">
        <v>7.4594246999999984E-4</v>
      </c>
      <c r="AW65" s="559">
        <v>2.4206000000000002E-6</v>
      </c>
      <c r="AX65" s="217">
        <v>3.1806684E-6</v>
      </c>
      <c r="AY65" s="559">
        <v>2.4988660666666672E-3</v>
      </c>
      <c r="AZ65" s="217">
        <v>3.2835100116000008E-3</v>
      </c>
    </row>
    <row r="66" spans="1:52">
      <c r="A66" s="88"/>
      <c r="B66" s="1110" t="s">
        <v>205</v>
      </c>
      <c r="C66" s="213" t="s">
        <v>206</v>
      </c>
      <c r="D66" s="213" t="s">
        <v>251</v>
      </c>
      <c r="E66" s="89" t="s">
        <v>208</v>
      </c>
      <c r="F66" s="213" t="s">
        <v>256</v>
      </c>
      <c r="G66" s="213">
        <v>2001</v>
      </c>
      <c r="H66" s="213" t="s">
        <v>257</v>
      </c>
      <c r="I66" s="958">
        <v>29393</v>
      </c>
      <c r="J66" s="215">
        <v>29.393000000000001</v>
      </c>
      <c r="K66" s="559">
        <v>1.4408333333333334E-5</v>
      </c>
      <c r="L66" s="217">
        <v>1.8932549999999999E-5</v>
      </c>
      <c r="M66" s="559">
        <v>1.6713666666666666E-4</v>
      </c>
      <c r="N66" s="217">
        <v>2.1961758000000001E-4</v>
      </c>
      <c r="O66" s="559">
        <v>3.5444500000000005E-4</v>
      </c>
      <c r="P66" s="217">
        <v>4.6574073000000003E-4</v>
      </c>
      <c r="Q66" s="559">
        <v>1.3255666666666668E-4</v>
      </c>
      <c r="R66" s="217">
        <v>1.7417946000000001E-4</v>
      </c>
      <c r="S66" s="559">
        <v>7.6364166666666666E-4</v>
      </c>
      <c r="T66" s="217">
        <v>1.0034251499999999E-3</v>
      </c>
      <c r="U66" s="559">
        <v>2.8816666666666669E-6</v>
      </c>
      <c r="V66" s="217">
        <v>3.7865100000000004E-6</v>
      </c>
      <c r="W66" s="559">
        <v>8.6449999999999994E-6</v>
      </c>
      <c r="X66" s="217">
        <v>1.1359529999999999E-5</v>
      </c>
      <c r="Y66" s="559">
        <v>8.9331666666666671E-5</v>
      </c>
      <c r="Z66" s="217">
        <v>1.1738181000000001E-4</v>
      </c>
      <c r="AA66" s="559">
        <v>7.7805000000000005E-5</v>
      </c>
      <c r="AB66" s="217">
        <v>1.0223577E-4</v>
      </c>
      <c r="AC66" s="559">
        <v>5.7633333333333338E-6</v>
      </c>
      <c r="AD66" s="217">
        <v>7.5730200000000007E-6</v>
      </c>
      <c r="AE66" s="559">
        <v>3.4579999999999999E-7</v>
      </c>
      <c r="AF66" s="217">
        <v>4.5438119999999998E-7</v>
      </c>
      <c r="AG66" s="559">
        <v>3.1698333333333334E-5</v>
      </c>
      <c r="AH66" s="217">
        <v>4.165161E-5</v>
      </c>
      <c r="AI66" s="559">
        <v>1.6137333333333333E-6</v>
      </c>
      <c r="AJ66" s="217">
        <v>2.1204455999999999E-6</v>
      </c>
      <c r="AK66" s="559">
        <v>1.9883500000000002E-4</v>
      </c>
      <c r="AL66" s="217">
        <v>2.6126919000000001E-4</v>
      </c>
      <c r="AM66" s="559">
        <v>1.0950333333333334E-5</v>
      </c>
      <c r="AN66" s="217">
        <v>1.4388738000000001E-5</v>
      </c>
      <c r="AO66" s="559">
        <v>7.4923333333333328E-6</v>
      </c>
      <c r="AP66" s="217">
        <v>9.8449260000000007E-6</v>
      </c>
      <c r="AQ66" s="559">
        <v>6.0514999999999999E-5</v>
      </c>
      <c r="AR66" s="217">
        <v>7.9516709999999998E-5</v>
      </c>
      <c r="AS66" s="559">
        <v>6.9159999999999997E-7</v>
      </c>
      <c r="AT66" s="217">
        <v>9.0876239999999996E-7</v>
      </c>
      <c r="AU66" s="559">
        <v>5.6768833333333327E-4</v>
      </c>
      <c r="AV66" s="217">
        <v>7.4594246999999984E-4</v>
      </c>
      <c r="AW66" s="559">
        <v>2.4206000000000002E-6</v>
      </c>
      <c r="AX66" s="217">
        <v>3.1806684E-6</v>
      </c>
      <c r="AY66" s="559">
        <v>2.4988660666666672E-3</v>
      </c>
      <c r="AZ66" s="217">
        <v>3.2835100116000008E-3</v>
      </c>
    </row>
    <row r="67" spans="1:52">
      <c r="A67" s="88"/>
      <c r="B67" s="1110" t="s">
        <v>205</v>
      </c>
      <c r="C67" s="213" t="s">
        <v>206</v>
      </c>
      <c r="D67" s="213" t="s">
        <v>251</v>
      </c>
      <c r="E67" s="89" t="s">
        <v>208</v>
      </c>
      <c r="F67" s="213" t="s">
        <v>258</v>
      </c>
      <c r="G67" s="213">
        <v>2008</v>
      </c>
      <c r="H67" s="213" t="s">
        <v>259</v>
      </c>
      <c r="I67" s="958">
        <v>32659</v>
      </c>
      <c r="J67" s="215">
        <v>32.658999999999999</v>
      </c>
      <c r="K67" s="559">
        <v>1.6009313725490196E-5</v>
      </c>
      <c r="L67" s="217">
        <v>2.1036238235294119E-5</v>
      </c>
      <c r="M67" s="559">
        <v>1.8570803921568626E-4</v>
      </c>
      <c r="N67" s="217">
        <v>2.4402036352941172E-4</v>
      </c>
      <c r="O67" s="559">
        <v>3.9382911764705882E-4</v>
      </c>
      <c r="P67" s="217">
        <v>5.1749146058823522E-4</v>
      </c>
      <c r="Q67" s="559">
        <v>1.4728568627450981E-4</v>
      </c>
      <c r="R67" s="217">
        <v>1.9353339176470587E-4</v>
      </c>
      <c r="S67" s="559">
        <v>8.4849362745098036E-4</v>
      </c>
      <c r="T67" s="217">
        <v>1.1149206264705882E-3</v>
      </c>
      <c r="U67" s="559">
        <v>3.2018627450980395E-6</v>
      </c>
      <c r="V67" s="217">
        <v>4.2072476470588238E-6</v>
      </c>
      <c r="W67" s="559">
        <v>9.6055882352941167E-6</v>
      </c>
      <c r="X67" s="217">
        <v>1.262174294117647E-5</v>
      </c>
      <c r="Y67" s="559">
        <v>9.9257745098039218E-5</v>
      </c>
      <c r="Z67" s="217">
        <v>1.3042467705882353E-4</v>
      </c>
      <c r="AA67" s="559">
        <v>8.6450294117647067E-5</v>
      </c>
      <c r="AB67" s="217">
        <v>1.1359568647058824E-4</v>
      </c>
      <c r="AC67" s="559">
        <v>6.4037254901960789E-6</v>
      </c>
      <c r="AD67" s="217">
        <v>8.4144952941176475E-6</v>
      </c>
      <c r="AE67" s="559">
        <v>3.8422352941176466E-7</v>
      </c>
      <c r="AF67" s="217">
        <v>5.0486971764705871E-7</v>
      </c>
      <c r="AG67" s="559">
        <v>3.5220490196078429E-5</v>
      </c>
      <c r="AH67" s="217">
        <v>4.6279724117647058E-5</v>
      </c>
      <c r="AI67" s="559">
        <v>1.7930431372549018E-6</v>
      </c>
      <c r="AJ67" s="217">
        <v>2.3560586823529409E-6</v>
      </c>
      <c r="AK67" s="559">
        <v>2.2092852941176471E-4</v>
      </c>
      <c r="AL67" s="217">
        <v>2.9030008764705884E-4</v>
      </c>
      <c r="AM67" s="559">
        <v>1.2167078431372549E-5</v>
      </c>
      <c r="AN67" s="217">
        <v>1.5987541058823529E-5</v>
      </c>
      <c r="AO67" s="559">
        <v>8.3248431372549006E-6</v>
      </c>
      <c r="AP67" s="217">
        <v>1.0938843882352941E-5</v>
      </c>
      <c r="AQ67" s="559">
        <v>6.7239117647058814E-5</v>
      </c>
      <c r="AR67" s="217">
        <v>8.8352200588235282E-5</v>
      </c>
      <c r="AS67" s="559">
        <v>7.6844705882352932E-7</v>
      </c>
      <c r="AT67" s="217">
        <v>1.0097394352941174E-6</v>
      </c>
      <c r="AU67" s="559">
        <v>6.307669607843136E-4</v>
      </c>
      <c r="AV67" s="217">
        <v>8.2882778647058795E-4</v>
      </c>
      <c r="AW67" s="559">
        <v>2.6895647058823528E-6</v>
      </c>
      <c r="AX67" s="217">
        <v>3.5340880235294113E-6</v>
      </c>
      <c r="AY67" s="559">
        <v>2.7765272980392161E-3</v>
      </c>
      <c r="AZ67" s="217">
        <v>3.64835686962353E-3</v>
      </c>
    </row>
    <row r="68" spans="1:52">
      <c r="A68" s="88"/>
      <c r="B68" s="1110" t="s">
        <v>205</v>
      </c>
      <c r="C68" s="213" t="s">
        <v>206</v>
      </c>
      <c r="D68" s="213" t="s">
        <v>251</v>
      </c>
      <c r="E68" s="89" t="s">
        <v>208</v>
      </c>
      <c r="F68" s="213" t="s">
        <v>260</v>
      </c>
      <c r="G68" s="213">
        <v>2009</v>
      </c>
      <c r="H68" s="213" t="s">
        <v>261</v>
      </c>
      <c r="I68" s="958">
        <v>14288</v>
      </c>
      <c r="J68" s="215">
        <v>14.288</v>
      </c>
      <c r="K68" s="559">
        <v>7.003921568627451E-6</v>
      </c>
      <c r="L68" s="217">
        <v>9.2031529411764705E-6</v>
      </c>
      <c r="M68" s="559">
        <v>8.124549019607843E-5</v>
      </c>
      <c r="N68" s="217">
        <v>1.0675657411764706E-4</v>
      </c>
      <c r="O68" s="559">
        <v>1.722964705882353E-4</v>
      </c>
      <c r="P68" s="217">
        <v>2.2639756235294116E-4</v>
      </c>
      <c r="Q68" s="559">
        <v>6.4436078431372553E-5</v>
      </c>
      <c r="R68" s="217">
        <v>8.4669007058823536E-5</v>
      </c>
      <c r="S68" s="559">
        <v>3.7120784313725492E-4</v>
      </c>
      <c r="T68" s="217">
        <v>4.8776710588235297E-4</v>
      </c>
      <c r="U68" s="559">
        <v>1.4007843137254904E-6</v>
      </c>
      <c r="V68" s="217">
        <v>1.8406305882352945E-6</v>
      </c>
      <c r="W68" s="559">
        <v>4.2023529411764701E-6</v>
      </c>
      <c r="X68" s="217">
        <v>5.5218917647058815E-6</v>
      </c>
      <c r="Y68" s="559">
        <v>4.3424313725490197E-5</v>
      </c>
      <c r="Z68" s="217">
        <v>5.7059548235294114E-5</v>
      </c>
      <c r="AA68" s="559">
        <v>3.782117647058824E-5</v>
      </c>
      <c r="AB68" s="217">
        <v>4.9697025882352944E-5</v>
      </c>
      <c r="AC68" s="559">
        <v>2.8015686274509809E-6</v>
      </c>
      <c r="AD68" s="217">
        <v>3.6812611764705891E-6</v>
      </c>
      <c r="AE68" s="559">
        <v>1.6809411764705882E-7</v>
      </c>
      <c r="AF68" s="217">
        <v>2.2087567058823526E-7</v>
      </c>
      <c r="AG68" s="559">
        <v>1.5408627450980393E-5</v>
      </c>
      <c r="AH68" s="217">
        <v>2.0246936470588235E-5</v>
      </c>
      <c r="AI68" s="559">
        <v>7.8443921568627447E-7</v>
      </c>
      <c r="AJ68" s="217">
        <v>1.0307531294117646E-6</v>
      </c>
      <c r="AK68" s="559">
        <v>9.6654117647058829E-5</v>
      </c>
      <c r="AL68" s="217">
        <v>1.2700351058823528E-4</v>
      </c>
      <c r="AM68" s="559">
        <v>5.3229803921568634E-6</v>
      </c>
      <c r="AN68" s="217">
        <v>6.9943962352941181E-6</v>
      </c>
      <c r="AO68" s="559">
        <v>3.6420392156862742E-6</v>
      </c>
      <c r="AP68" s="217">
        <v>4.7856395294117632E-6</v>
      </c>
      <c r="AQ68" s="559">
        <v>2.9416470588235291E-5</v>
      </c>
      <c r="AR68" s="217">
        <v>3.8653242352941173E-5</v>
      </c>
      <c r="AS68" s="559">
        <v>3.3618823529411763E-7</v>
      </c>
      <c r="AT68" s="217">
        <v>4.4175134117647052E-7</v>
      </c>
      <c r="AU68" s="559">
        <v>2.7595450980392154E-4</v>
      </c>
      <c r="AV68" s="217">
        <v>3.626042258823529E-4</v>
      </c>
      <c r="AW68" s="559">
        <v>1.1766588235294118E-6</v>
      </c>
      <c r="AX68" s="217">
        <v>1.546129694117647E-6</v>
      </c>
      <c r="AY68" s="559">
        <v>1.214704125490196E-3</v>
      </c>
      <c r="AZ68" s="217">
        <v>1.5961212208941177E-3</v>
      </c>
    </row>
    <row r="69" spans="1:52">
      <c r="A69" s="88"/>
      <c r="B69" s="1110" t="s">
        <v>205</v>
      </c>
      <c r="C69" s="213" t="s">
        <v>206</v>
      </c>
      <c r="D69" s="213" t="s">
        <v>251</v>
      </c>
      <c r="E69" s="89" t="s">
        <v>208</v>
      </c>
      <c r="F69" s="213" t="s">
        <v>262</v>
      </c>
      <c r="G69" s="213" t="s">
        <v>218</v>
      </c>
      <c r="H69" s="213" t="s">
        <v>263</v>
      </c>
      <c r="I69" s="958">
        <v>29392</v>
      </c>
      <c r="J69" s="215">
        <v>29.391999999999999</v>
      </c>
      <c r="K69" s="559">
        <v>1.4407843137254901E-5</v>
      </c>
      <c r="L69" s="217">
        <v>1.8931905882352942E-5</v>
      </c>
      <c r="M69" s="559">
        <v>1.6713098039215684E-4</v>
      </c>
      <c r="N69" s="217">
        <v>2.1961010823529407E-4</v>
      </c>
      <c r="O69" s="559">
        <v>3.5443294117647059E-4</v>
      </c>
      <c r="P69" s="217">
        <v>4.6572488470588233E-4</v>
      </c>
      <c r="Q69" s="559">
        <v>1.325521568627451E-4</v>
      </c>
      <c r="R69" s="217">
        <v>1.7417353411764707E-4</v>
      </c>
      <c r="S69" s="559">
        <v>7.6361568627450981E-4</v>
      </c>
      <c r="T69" s="217">
        <v>1.0033910117647057E-3</v>
      </c>
      <c r="U69" s="559">
        <v>2.8815686274509805E-6</v>
      </c>
      <c r="V69" s="217">
        <v>3.7863811764705884E-6</v>
      </c>
      <c r="W69" s="559">
        <v>8.6447058823529395E-6</v>
      </c>
      <c r="X69" s="217">
        <v>1.1359143529411761E-5</v>
      </c>
      <c r="Y69" s="559">
        <v>8.9328627450980397E-5</v>
      </c>
      <c r="Z69" s="217">
        <v>1.1737781647058824E-4</v>
      </c>
      <c r="AA69" s="559">
        <v>7.7802352941176473E-5</v>
      </c>
      <c r="AB69" s="217">
        <v>1.0223229176470589E-4</v>
      </c>
      <c r="AC69" s="559">
        <v>5.7631372549019611E-6</v>
      </c>
      <c r="AD69" s="217">
        <v>7.5727623529411768E-6</v>
      </c>
      <c r="AE69" s="559">
        <v>3.4578823529411761E-7</v>
      </c>
      <c r="AF69" s="217">
        <v>4.5436574117647055E-7</v>
      </c>
      <c r="AG69" s="559">
        <v>3.1697254901960784E-5</v>
      </c>
      <c r="AH69" s="217">
        <v>4.1650192941176473E-5</v>
      </c>
      <c r="AI69" s="559">
        <v>1.6136784313725489E-6</v>
      </c>
      <c r="AJ69" s="217">
        <v>2.1203734588235292E-6</v>
      </c>
      <c r="AK69" s="559">
        <v>1.9882823529411765E-4</v>
      </c>
      <c r="AL69" s="217">
        <v>2.6126030117647057E-4</v>
      </c>
      <c r="AM69" s="559">
        <v>1.0949960784313726E-5</v>
      </c>
      <c r="AN69" s="217">
        <v>1.4388248470588236E-5</v>
      </c>
      <c r="AO69" s="559">
        <v>7.492078431372548E-6</v>
      </c>
      <c r="AP69" s="217">
        <v>9.8445910588235271E-6</v>
      </c>
      <c r="AQ69" s="559">
        <v>6.051294117647058E-5</v>
      </c>
      <c r="AR69" s="217">
        <v>7.9514004705882342E-5</v>
      </c>
      <c r="AS69" s="559">
        <v>6.9157647058823522E-7</v>
      </c>
      <c r="AT69" s="217">
        <v>9.0873148235294109E-7</v>
      </c>
      <c r="AU69" s="559">
        <v>5.6766901960784305E-4</v>
      </c>
      <c r="AV69" s="217">
        <v>7.4591709176470577E-4</v>
      </c>
      <c r="AW69" s="559">
        <v>2.4205176470588236E-6</v>
      </c>
      <c r="AX69" s="217">
        <v>3.1805601882352944E-6</v>
      </c>
      <c r="AY69" s="559">
        <v>2.4987810509803916E-3</v>
      </c>
      <c r="AZ69" s="217">
        <v>3.2833983009882342E-3</v>
      </c>
    </row>
    <row r="70" spans="1:52">
      <c r="A70" s="88"/>
      <c r="B70" s="1110" t="s">
        <v>205</v>
      </c>
      <c r="C70" s="213" t="s">
        <v>206</v>
      </c>
      <c r="D70" s="213" t="s">
        <v>264</v>
      </c>
      <c r="E70" s="89" t="s">
        <v>208</v>
      </c>
      <c r="F70" s="213" t="s">
        <v>265</v>
      </c>
      <c r="G70" s="213">
        <v>2016</v>
      </c>
      <c r="H70" s="213" t="s">
        <v>266</v>
      </c>
      <c r="I70" s="958">
        <v>13899</v>
      </c>
      <c r="J70" s="215">
        <v>13.898999999999999</v>
      </c>
      <c r="K70" s="559">
        <v>6.8132352941176467E-6</v>
      </c>
      <c r="L70" s="217">
        <v>8.9525911764705868E-6</v>
      </c>
      <c r="M70" s="559">
        <v>7.9033529411764699E-5</v>
      </c>
      <c r="N70" s="217">
        <v>1.0385005764705882E-4</v>
      </c>
      <c r="O70" s="559">
        <v>1.6760558823529411E-4</v>
      </c>
      <c r="P70" s="217">
        <v>2.2023374294117645E-4</v>
      </c>
      <c r="Q70" s="559">
        <v>6.2681764705882349E-5</v>
      </c>
      <c r="R70" s="217">
        <v>8.2363838823529406E-5</v>
      </c>
      <c r="S70" s="559">
        <v>3.6110147058823527E-4</v>
      </c>
      <c r="T70" s="217">
        <v>4.7448733235294117E-4</v>
      </c>
      <c r="U70" s="559">
        <v>1.3626470588235294E-6</v>
      </c>
      <c r="V70" s="217">
        <v>1.7905182352941176E-6</v>
      </c>
      <c r="W70" s="559">
        <v>4.0879411764705875E-6</v>
      </c>
      <c r="X70" s="217">
        <v>5.3715547058823515E-6</v>
      </c>
      <c r="Y70" s="559">
        <v>4.2242058823529408E-5</v>
      </c>
      <c r="Z70" s="217">
        <v>5.550606529411764E-5</v>
      </c>
      <c r="AA70" s="559">
        <v>3.6791470588235298E-5</v>
      </c>
      <c r="AB70" s="217">
        <v>4.8343992352941175E-5</v>
      </c>
      <c r="AC70" s="559">
        <v>2.7252941176470588E-6</v>
      </c>
      <c r="AD70" s="217">
        <v>3.5810364705882352E-6</v>
      </c>
      <c r="AE70" s="559">
        <v>1.6351764705882351E-7</v>
      </c>
      <c r="AF70" s="217">
        <v>2.1486218823529408E-7</v>
      </c>
      <c r="AG70" s="559">
        <v>1.4989117647058823E-5</v>
      </c>
      <c r="AH70" s="217">
        <v>1.969570058823529E-5</v>
      </c>
      <c r="AI70" s="559">
        <v>7.6308235294117641E-7</v>
      </c>
      <c r="AJ70" s="217">
        <v>1.0026902117647059E-6</v>
      </c>
      <c r="AK70" s="559">
        <v>9.402264705882353E-5</v>
      </c>
      <c r="AL70" s="217">
        <v>1.235457582352941E-4</v>
      </c>
      <c r="AM70" s="559">
        <v>5.1780588235294115E-6</v>
      </c>
      <c r="AN70" s="217">
        <v>6.8039692941176472E-6</v>
      </c>
      <c r="AO70" s="559">
        <v>3.5428823529411759E-6</v>
      </c>
      <c r="AP70" s="217">
        <v>4.655347411764705E-6</v>
      </c>
      <c r="AQ70" s="559">
        <v>2.8615588235294113E-5</v>
      </c>
      <c r="AR70" s="217">
        <v>3.7600882941176463E-5</v>
      </c>
      <c r="AS70" s="559">
        <v>3.2703529411764702E-7</v>
      </c>
      <c r="AT70" s="217">
        <v>4.2972437647058816E-7</v>
      </c>
      <c r="AU70" s="559">
        <v>2.6844147058823522E-4</v>
      </c>
      <c r="AV70" s="217">
        <v>3.5273209235294113E-4</v>
      </c>
      <c r="AW70" s="559">
        <v>1.1446235294117647E-6</v>
      </c>
      <c r="AX70" s="217">
        <v>1.5040353176470587E-6</v>
      </c>
      <c r="AY70" s="559">
        <v>1.1816330235294116E-3</v>
      </c>
      <c r="AZ70" s="217">
        <v>1.5526657929176469E-3</v>
      </c>
    </row>
    <row r="71" spans="1:52">
      <c r="A71" s="88"/>
      <c r="B71" s="1110" t="s">
        <v>205</v>
      </c>
      <c r="C71" s="213" t="s">
        <v>206</v>
      </c>
      <c r="D71" s="213" t="s">
        <v>264</v>
      </c>
      <c r="E71" s="89" t="s">
        <v>208</v>
      </c>
      <c r="F71" s="213" t="s">
        <v>267</v>
      </c>
      <c r="G71" s="213">
        <v>2003</v>
      </c>
      <c r="H71" s="213" t="s">
        <v>268</v>
      </c>
      <c r="I71" s="958">
        <v>12247</v>
      </c>
      <c r="J71" s="215">
        <v>12.247</v>
      </c>
      <c r="K71" s="559">
        <v>6.0034313725490195E-6</v>
      </c>
      <c r="L71" s="217">
        <v>7.888508823529412E-6</v>
      </c>
      <c r="M71" s="559">
        <v>6.9639803921568626E-5</v>
      </c>
      <c r="N71" s="217">
        <v>9.1506702352941175E-5</v>
      </c>
      <c r="O71" s="559">
        <v>1.4768441176470589E-4</v>
      </c>
      <c r="P71" s="217">
        <v>1.9405731705882353E-4</v>
      </c>
      <c r="Q71" s="559">
        <v>5.523156862745098E-5</v>
      </c>
      <c r="R71" s="217">
        <v>7.2574281176470575E-5</v>
      </c>
      <c r="S71" s="559">
        <v>3.1818186274509803E-4</v>
      </c>
      <c r="T71" s="217">
        <v>4.1809096764705876E-4</v>
      </c>
      <c r="U71" s="559">
        <v>1.2006862745098041E-6</v>
      </c>
      <c r="V71" s="217">
        <v>1.5777017647058827E-6</v>
      </c>
      <c r="W71" s="559">
        <v>3.6020588235294113E-6</v>
      </c>
      <c r="X71" s="217">
        <v>4.7331052941176457E-6</v>
      </c>
      <c r="Y71" s="559">
        <v>3.7221274509803921E-5</v>
      </c>
      <c r="Z71" s="217">
        <v>4.890875470588235E-5</v>
      </c>
      <c r="AA71" s="559">
        <v>3.2418529411764705E-5</v>
      </c>
      <c r="AB71" s="217">
        <v>4.2597947647058825E-5</v>
      </c>
      <c r="AC71" s="559">
        <v>2.4013725490196082E-6</v>
      </c>
      <c r="AD71" s="217">
        <v>3.1554035294117655E-6</v>
      </c>
      <c r="AE71" s="559">
        <v>1.4408235294117646E-7</v>
      </c>
      <c r="AF71" s="217">
        <v>1.8932421176470588E-7</v>
      </c>
      <c r="AG71" s="559">
        <v>1.3207549019607843E-5</v>
      </c>
      <c r="AH71" s="217">
        <v>1.7354719411764705E-5</v>
      </c>
      <c r="AI71" s="559">
        <v>6.7238431372549014E-7</v>
      </c>
      <c r="AJ71" s="217">
        <v>8.8351298823529399E-7</v>
      </c>
      <c r="AK71" s="559">
        <v>8.2847352941176476E-5</v>
      </c>
      <c r="AL71" s="217">
        <v>1.0886142176470588E-4</v>
      </c>
      <c r="AM71" s="559">
        <v>4.5626078431372548E-6</v>
      </c>
      <c r="AN71" s="217">
        <v>5.9952667058823524E-6</v>
      </c>
      <c r="AO71" s="559">
        <v>3.1217843137254901E-6</v>
      </c>
      <c r="AP71" s="217">
        <v>4.1020245882352936E-6</v>
      </c>
      <c r="AQ71" s="559">
        <v>2.5214411764705879E-5</v>
      </c>
      <c r="AR71" s="217">
        <v>3.3131737058823526E-5</v>
      </c>
      <c r="AS71" s="559">
        <v>2.8816470588235293E-7</v>
      </c>
      <c r="AT71" s="217">
        <v>3.7864842352941175E-7</v>
      </c>
      <c r="AU71" s="559">
        <v>2.3653519607843133E-4</v>
      </c>
      <c r="AV71" s="217">
        <v>3.1080724764705875E-4</v>
      </c>
      <c r="AW71" s="559">
        <v>1.0085764705882353E-6</v>
      </c>
      <c r="AX71" s="217">
        <v>1.3252694823529411E-6</v>
      </c>
      <c r="AY71" s="559">
        <v>1.0411871098039217E-3</v>
      </c>
      <c r="AZ71" s="217">
        <v>1.368119862282353E-3</v>
      </c>
    </row>
    <row r="72" spans="1:52">
      <c r="A72" s="88"/>
      <c r="B72" s="1110" t="s">
        <v>205</v>
      </c>
      <c r="C72" s="213" t="s">
        <v>206</v>
      </c>
      <c r="D72" s="213" t="s">
        <v>264</v>
      </c>
      <c r="E72" s="89" t="s">
        <v>208</v>
      </c>
      <c r="F72" s="213" t="s">
        <v>269</v>
      </c>
      <c r="G72" s="213">
        <v>2003</v>
      </c>
      <c r="H72" s="213" t="s">
        <v>270</v>
      </c>
      <c r="I72" s="958">
        <v>12247</v>
      </c>
      <c r="J72" s="215">
        <v>12.247</v>
      </c>
      <c r="K72" s="559">
        <v>6.0034313725490195E-6</v>
      </c>
      <c r="L72" s="217">
        <v>7.888508823529412E-6</v>
      </c>
      <c r="M72" s="559">
        <v>6.9639803921568626E-5</v>
      </c>
      <c r="N72" s="217">
        <v>9.1506702352941175E-5</v>
      </c>
      <c r="O72" s="559">
        <v>1.4768441176470589E-4</v>
      </c>
      <c r="P72" s="217">
        <v>1.9405731705882353E-4</v>
      </c>
      <c r="Q72" s="559">
        <v>5.523156862745098E-5</v>
      </c>
      <c r="R72" s="217">
        <v>7.2574281176470575E-5</v>
      </c>
      <c r="S72" s="559">
        <v>3.1818186274509803E-4</v>
      </c>
      <c r="T72" s="217">
        <v>4.1809096764705876E-4</v>
      </c>
      <c r="U72" s="559">
        <v>1.2006862745098041E-6</v>
      </c>
      <c r="V72" s="217">
        <v>1.5777017647058827E-6</v>
      </c>
      <c r="W72" s="559">
        <v>3.6020588235294113E-6</v>
      </c>
      <c r="X72" s="217">
        <v>4.7331052941176457E-6</v>
      </c>
      <c r="Y72" s="559">
        <v>3.7221274509803921E-5</v>
      </c>
      <c r="Z72" s="217">
        <v>4.890875470588235E-5</v>
      </c>
      <c r="AA72" s="559">
        <v>3.2418529411764705E-5</v>
      </c>
      <c r="AB72" s="217">
        <v>4.2597947647058825E-5</v>
      </c>
      <c r="AC72" s="559">
        <v>2.4013725490196082E-6</v>
      </c>
      <c r="AD72" s="217">
        <v>3.1554035294117655E-6</v>
      </c>
      <c r="AE72" s="559">
        <v>1.4408235294117646E-7</v>
      </c>
      <c r="AF72" s="217">
        <v>1.8932421176470588E-7</v>
      </c>
      <c r="AG72" s="559">
        <v>1.3207549019607843E-5</v>
      </c>
      <c r="AH72" s="217">
        <v>1.7354719411764705E-5</v>
      </c>
      <c r="AI72" s="559">
        <v>6.7238431372549014E-7</v>
      </c>
      <c r="AJ72" s="217">
        <v>8.8351298823529399E-7</v>
      </c>
      <c r="AK72" s="559">
        <v>8.2847352941176476E-5</v>
      </c>
      <c r="AL72" s="217">
        <v>1.0886142176470588E-4</v>
      </c>
      <c r="AM72" s="559">
        <v>4.5626078431372548E-6</v>
      </c>
      <c r="AN72" s="217">
        <v>5.9952667058823524E-6</v>
      </c>
      <c r="AO72" s="559">
        <v>3.1217843137254901E-6</v>
      </c>
      <c r="AP72" s="217">
        <v>4.1020245882352936E-6</v>
      </c>
      <c r="AQ72" s="559">
        <v>2.5214411764705879E-5</v>
      </c>
      <c r="AR72" s="217">
        <v>3.3131737058823526E-5</v>
      </c>
      <c r="AS72" s="559">
        <v>2.8816470588235293E-7</v>
      </c>
      <c r="AT72" s="217">
        <v>3.7864842352941175E-7</v>
      </c>
      <c r="AU72" s="559">
        <v>2.3653519607843133E-4</v>
      </c>
      <c r="AV72" s="217">
        <v>3.1080724764705875E-4</v>
      </c>
      <c r="AW72" s="559">
        <v>1.0085764705882353E-6</v>
      </c>
      <c r="AX72" s="217">
        <v>1.3252694823529411E-6</v>
      </c>
      <c r="AY72" s="559">
        <v>1.0411871098039217E-3</v>
      </c>
      <c r="AZ72" s="217">
        <v>1.368119862282353E-3</v>
      </c>
    </row>
    <row r="73" spans="1:52">
      <c r="A73" s="88"/>
      <c r="B73" s="1110" t="s">
        <v>205</v>
      </c>
      <c r="C73" s="213" t="s">
        <v>206</v>
      </c>
      <c r="D73" s="213" t="s">
        <v>264</v>
      </c>
      <c r="E73" s="89" t="s">
        <v>208</v>
      </c>
      <c r="F73" s="213" t="s">
        <v>271</v>
      </c>
      <c r="G73" s="213" t="s">
        <v>218</v>
      </c>
      <c r="H73" s="213" t="s">
        <v>272</v>
      </c>
      <c r="I73" s="958">
        <v>11715</v>
      </c>
      <c r="J73" s="215">
        <v>11.715</v>
      </c>
      <c r="K73" s="559">
        <v>5.7426470588235296E-6</v>
      </c>
      <c r="L73" s="217">
        <v>7.5458382352941167E-6</v>
      </c>
      <c r="M73" s="559">
        <v>6.6614705882352932E-5</v>
      </c>
      <c r="N73" s="217">
        <v>8.7531723529411757E-5</v>
      </c>
      <c r="O73" s="559">
        <v>1.4126911764705883E-4</v>
      </c>
      <c r="P73" s="217">
        <v>1.8562762058823532E-4</v>
      </c>
      <c r="Q73" s="559">
        <v>5.2832352941176466E-5</v>
      </c>
      <c r="R73" s="217">
        <v>6.9421711764705875E-5</v>
      </c>
      <c r="S73" s="559">
        <v>3.0436029411764706E-4</v>
      </c>
      <c r="T73" s="217">
        <v>3.9992942647058821E-4</v>
      </c>
      <c r="U73" s="559">
        <v>1.148529411764706E-6</v>
      </c>
      <c r="V73" s="217">
        <v>1.5091676470588236E-6</v>
      </c>
      <c r="W73" s="559">
        <v>3.4455882352941172E-6</v>
      </c>
      <c r="X73" s="217">
        <v>4.5275029411764698E-6</v>
      </c>
      <c r="Y73" s="559">
        <v>3.5604411764705882E-5</v>
      </c>
      <c r="Z73" s="217">
        <v>4.6784197058823528E-5</v>
      </c>
      <c r="AA73" s="559">
        <v>3.1010294117647063E-5</v>
      </c>
      <c r="AB73" s="217">
        <v>4.0747526470588236E-5</v>
      </c>
      <c r="AC73" s="559">
        <v>2.2970588235294119E-6</v>
      </c>
      <c r="AD73" s="217">
        <v>3.0183352941176473E-6</v>
      </c>
      <c r="AE73" s="559">
        <v>1.378235294117647E-7</v>
      </c>
      <c r="AF73" s="217">
        <v>1.8110011764705879E-7</v>
      </c>
      <c r="AG73" s="559">
        <v>1.2633823529411766E-5</v>
      </c>
      <c r="AH73" s="217">
        <v>1.6600844117647058E-5</v>
      </c>
      <c r="AI73" s="559">
        <v>6.4317647058823529E-7</v>
      </c>
      <c r="AJ73" s="217">
        <v>8.4513388235294121E-7</v>
      </c>
      <c r="AK73" s="559">
        <v>7.9248529411764709E-5</v>
      </c>
      <c r="AL73" s="217">
        <v>1.0413256764705883E-4</v>
      </c>
      <c r="AM73" s="559">
        <v>4.3644117647058825E-6</v>
      </c>
      <c r="AN73" s="217">
        <v>5.7348370588235304E-6</v>
      </c>
      <c r="AO73" s="559">
        <v>2.986176470588235E-6</v>
      </c>
      <c r="AP73" s="217">
        <v>3.9238358823529408E-6</v>
      </c>
      <c r="AQ73" s="559">
        <v>2.411911764705882E-5</v>
      </c>
      <c r="AR73" s="217">
        <v>3.1692520588235288E-5</v>
      </c>
      <c r="AS73" s="559">
        <v>2.756470588235294E-7</v>
      </c>
      <c r="AT73" s="217">
        <v>3.6220023529411759E-7</v>
      </c>
      <c r="AU73" s="559">
        <v>2.2626029411764703E-4</v>
      </c>
      <c r="AV73" s="217">
        <v>2.973060264705882E-4</v>
      </c>
      <c r="AW73" s="559">
        <v>9.6476470588235299E-7</v>
      </c>
      <c r="AX73" s="217">
        <v>1.2677008235294118E-6</v>
      </c>
      <c r="AY73" s="559">
        <v>9.9595876470588208E-4</v>
      </c>
      <c r="AZ73" s="217">
        <v>1.308689816823529E-3</v>
      </c>
    </row>
    <row r="74" spans="1:52">
      <c r="A74" s="88"/>
      <c r="B74" s="1110" t="s">
        <v>205</v>
      </c>
      <c r="C74" s="213" t="s">
        <v>206</v>
      </c>
      <c r="D74" s="213" t="s">
        <v>273</v>
      </c>
      <c r="E74" s="89" t="s">
        <v>208</v>
      </c>
      <c r="F74" s="213" t="s">
        <v>274</v>
      </c>
      <c r="G74" s="213">
        <v>2013</v>
      </c>
      <c r="H74" s="213" t="s">
        <v>275</v>
      </c>
      <c r="I74" s="958">
        <v>14287</v>
      </c>
      <c r="J74" s="215">
        <v>14.287000000000001</v>
      </c>
      <c r="K74" s="559">
        <v>7.0034313725490201E-6</v>
      </c>
      <c r="L74" s="217">
        <v>9.2025088235294133E-6</v>
      </c>
      <c r="M74" s="559">
        <v>8.1239803921568624E-5</v>
      </c>
      <c r="N74" s="217">
        <v>1.0674910235294116E-4</v>
      </c>
      <c r="O74" s="559">
        <v>1.7228441176470589E-4</v>
      </c>
      <c r="P74" s="217">
        <v>2.2638171705882353E-4</v>
      </c>
      <c r="Q74" s="559">
        <v>6.4431568627450986E-5</v>
      </c>
      <c r="R74" s="217">
        <v>8.4663081176470601E-5</v>
      </c>
      <c r="S74" s="559">
        <v>3.7118186274509807E-4</v>
      </c>
      <c r="T74" s="217">
        <v>4.8773296764705883E-4</v>
      </c>
      <c r="U74" s="559">
        <v>1.4006862745098041E-6</v>
      </c>
      <c r="V74" s="217">
        <v>1.8405017647058826E-6</v>
      </c>
      <c r="W74" s="559">
        <v>4.2020588235294119E-6</v>
      </c>
      <c r="X74" s="217">
        <v>5.5215052941176464E-6</v>
      </c>
      <c r="Y74" s="559">
        <v>4.3421274509803923E-5</v>
      </c>
      <c r="Z74" s="217">
        <v>5.7055554705882351E-5</v>
      </c>
      <c r="AA74" s="559">
        <v>3.7818529411764708E-5</v>
      </c>
      <c r="AB74" s="217">
        <v>4.9693547647058826E-5</v>
      </c>
      <c r="AC74" s="559">
        <v>2.8013725490196082E-6</v>
      </c>
      <c r="AD74" s="217">
        <v>3.6810035294117651E-6</v>
      </c>
      <c r="AE74" s="559">
        <v>1.6808235294117647E-7</v>
      </c>
      <c r="AF74" s="217">
        <v>2.2086021176470585E-7</v>
      </c>
      <c r="AG74" s="559">
        <v>1.5407549019607846E-5</v>
      </c>
      <c r="AH74" s="217">
        <v>2.0245519411764708E-5</v>
      </c>
      <c r="AI74" s="559">
        <v>7.8438431372549019E-7</v>
      </c>
      <c r="AJ74" s="217">
        <v>1.0306809882352941E-6</v>
      </c>
      <c r="AK74" s="559">
        <v>9.6647352941176486E-5</v>
      </c>
      <c r="AL74" s="217">
        <v>1.2699462176470589E-4</v>
      </c>
      <c r="AM74" s="559">
        <v>5.3226078431372552E-6</v>
      </c>
      <c r="AN74" s="217">
        <v>6.9939067058823535E-6</v>
      </c>
      <c r="AO74" s="559">
        <v>3.6417843137254902E-6</v>
      </c>
      <c r="AP74" s="217">
        <v>4.7853045882352938E-6</v>
      </c>
      <c r="AQ74" s="559">
        <v>2.9414411764705882E-5</v>
      </c>
      <c r="AR74" s="217">
        <v>3.8650537058823531E-5</v>
      </c>
      <c r="AS74" s="559">
        <v>3.3616470588235293E-7</v>
      </c>
      <c r="AT74" s="217">
        <v>4.417204235294117E-7</v>
      </c>
      <c r="AU74" s="559">
        <v>2.7593519607843137E-4</v>
      </c>
      <c r="AV74" s="217">
        <v>3.6257884764705878E-4</v>
      </c>
      <c r="AW74" s="559">
        <v>1.1765764705882352E-6</v>
      </c>
      <c r="AX74" s="217">
        <v>1.5460214823529412E-6</v>
      </c>
      <c r="AY74" s="559">
        <v>1.2146191098039215E-3</v>
      </c>
      <c r="AZ74" s="217">
        <v>1.5960095102823528E-3</v>
      </c>
    </row>
    <row r="75" spans="1:52">
      <c r="A75" s="88"/>
      <c r="B75" s="1110" t="s">
        <v>205</v>
      </c>
      <c r="C75" s="213" t="s">
        <v>206</v>
      </c>
      <c r="D75" s="213" t="s">
        <v>273</v>
      </c>
      <c r="E75" s="89" t="s">
        <v>208</v>
      </c>
      <c r="F75" s="213" t="s">
        <v>276</v>
      </c>
      <c r="G75" s="213">
        <v>2013</v>
      </c>
      <c r="H75" s="213" t="s">
        <v>277</v>
      </c>
      <c r="I75" s="958">
        <v>30615</v>
      </c>
      <c r="J75" s="215">
        <v>30.614999999999998</v>
      </c>
      <c r="K75" s="559">
        <v>1.500735294117647E-5</v>
      </c>
      <c r="L75" s="217">
        <v>1.9719661764705882E-5</v>
      </c>
      <c r="M75" s="559">
        <v>1.7408529411764705E-4</v>
      </c>
      <c r="N75" s="217">
        <v>2.2874807647058822E-4</v>
      </c>
      <c r="O75" s="559">
        <v>3.6918088235294119E-4</v>
      </c>
      <c r="P75" s="217">
        <v>4.8510367941176466E-4</v>
      </c>
      <c r="Q75" s="559">
        <v>1.3806764705882353E-4</v>
      </c>
      <c r="R75" s="217">
        <v>1.8142088823529411E-4</v>
      </c>
      <c r="S75" s="559">
        <v>7.9538970588235287E-4</v>
      </c>
      <c r="T75" s="217">
        <v>1.0451420735294115E-3</v>
      </c>
      <c r="U75" s="559">
        <v>3.0014705882352943E-6</v>
      </c>
      <c r="V75" s="217">
        <v>3.9439323529411774E-6</v>
      </c>
      <c r="W75" s="559">
        <v>9.0044117647058813E-6</v>
      </c>
      <c r="X75" s="217">
        <v>1.1831797058823529E-5</v>
      </c>
      <c r="Y75" s="559">
        <v>9.3045588235294107E-5</v>
      </c>
      <c r="Z75" s="217">
        <v>1.2226190294117645E-4</v>
      </c>
      <c r="AA75" s="559">
        <v>8.1039705882352943E-5</v>
      </c>
      <c r="AB75" s="217">
        <v>1.0648617352941176E-4</v>
      </c>
      <c r="AC75" s="559">
        <v>6.0029411764705887E-6</v>
      </c>
      <c r="AD75" s="217">
        <v>7.8878647058823547E-6</v>
      </c>
      <c r="AE75" s="559">
        <v>3.6017647058823526E-7</v>
      </c>
      <c r="AF75" s="217">
        <v>4.7327188235294116E-7</v>
      </c>
      <c r="AG75" s="559">
        <v>3.3016176470588234E-5</v>
      </c>
      <c r="AH75" s="217">
        <v>4.3383255882352932E-5</v>
      </c>
      <c r="AI75" s="559">
        <v>1.6808235294117645E-6</v>
      </c>
      <c r="AJ75" s="217">
        <v>2.2086021176470585E-6</v>
      </c>
      <c r="AK75" s="559">
        <v>2.071014705882353E-4</v>
      </c>
      <c r="AL75" s="217">
        <v>2.7213133235294118E-4</v>
      </c>
      <c r="AM75" s="559">
        <v>1.1405588235294118E-5</v>
      </c>
      <c r="AN75" s="217">
        <v>1.4986942941176469E-5</v>
      </c>
      <c r="AO75" s="559">
        <v>7.8038235294117646E-6</v>
      </c>
      <c r="AP75" s="217">
        <v>1.0254224117647059E-5</v>
      </c>
      <c r="AQ75" s="559">
        <v>6.3030882352941171E-5</v>
      </c>
      <c r="AR75" s="217">
        <v>8.2822579411764703E-5</v>
      </c>
      <c r="AS75" s="559">
        <v>7.2035294117647052E-7</v>
      </c>
      <c r="AT75" s="217">
        <v>9.4654376470588232E-7</v>
      </c>
      <c r="AU75" s="559">
        <v>5.9128970588235284E-4</v>
      </c>
      <c r="AV75" s="217">
        <v>7.7695467352941166E-4</v>
      </c>
      <c r="AW75" s="559">
        <v>2.521235294117647E-6</v>
      </c>
      <c r="AX75" s="217">
        <v>3.3129031764705884E-6</v>
      </c>
      <c r="AY75" s="559">
        <v>2.6027552352941175E-3</v>
      </c>
      <c r="AZ75" s="217">
        <v>3.4200203791764703E-3</v>
      </c>
    </row>
    <row r="76" spans="1:52">
      <c r="A76" s="88"/>
      <c r="B76" s="1110" t="s">
        <v>205</v>
      </c>
      <c r="C76" s="213" t="s">
        <v>206</v>
      </c>
      <c r="D76" s="213" t="s">
        <v>273</v>
      </c>
      <c r="E76" s="89" t="s">
        <v>208</v>
      </c>
      <c r="F76" s="213" t="s">
        <v>278</v>
      </c>
      <c r="G76" s="213">
        <v>2013</v>
      </c>
      <c r="H76" s="213" t="s">
        <v>279</v>
      </c>
      <c r="I76" s="958">
        <v>30615</v>
      </c>
      <c r="J76" s="215">
        <v>30.614999999999998</v>
      </c>
      <c r="K76" s="559">
        <v>1.500735294117647E-5</v>
      </c>
      <c r="L76" s="217">
        <v>1.9719661764705882E-5</v>
      </c>
      <c r="M76" s="559">
        <v>1.7408529411764705E-4</v>
      </c>
      <c r="N76" s="217">
        <v>2.2874807647058822E-4</v>
      </c>
      <c r="O76" s="559">
        <v>3.6918088235294119E-4</v>
      </c>
      <c r="P76" s="217">
        <v>4.8510367941176466E-4</v>
      </c>
      <c r="Q76" s="559">
        <v>1.3806764705882353E-4</v>
      </c>
      <c r="R76" s="217">
        <v>1.8142088823529411E-4</v>
      </c>
      <c r="S76" s="559">
        <v>7.9538970588235287E-4</v>
      </c>
      <c r="T76" s="217">
        <v>1.0451420735294115E-3</v>
      </c>
      <c r="U76" s="559">
        <v>3.0014705882352943E-6</v>
      </c>
      <c r="V76" s="217">
        <v>3.9439323529411774E-6</v>
      </c>
      <c r="W76" s="559">
        <v>9.0044117647058813E-6</v>
      </c>
      <c r="X76" s="217">
        <v>1.1831797058823529E-5</v>
      </c>
      <c r="Y76" s="559">
        <v>9.3045588235294107E-5</v>
      </c>
      <c r="Z76" s="217">
        <v>1.2226190294117645E-4</v>
      </c>
      <c r="AA76" s="559">
        <v>8.1039705882352943E-5</v>
      </c>
      <c r="AB76" s="217">
        <v>1.0648617352941176E-4</v>
      </c>
      <c r="AC76" s="559">
        <v>6.0029411764705887E-6</v>
      </c>
      <c r="AD76" s="217">
        <v>7.8878647058823547E-6</v>
      </c>
      <c r="AE76" s="559">
        <v>3.6017647058823526E-7</v>
      </c>
      <c r="AF76" s="217">
        <v>4.7327188235294116E-7</v>
      </c>
      <c r="AG76" s="559">
        <v>3.3016176470588234E-5</v>
      </c>
      <c r="AH76" s="217">
        <v>4.3383255882352932E-5</v>
      </c>
      <c r="AI76" s="559">
        <v>1.6808235294117645E-6</v>
      </c>
      <c r="AJ76" s="217">
        <v>2.2086021176470585E-6</v>
      </c>
      <c r="AK76" s="559">
        <v>2.071014705882353E-4</v>
      </c>
      <c r="AL76" s="217">
        <v>2.7213133235294118E-4</v>
      </c>
      <c r="AM76" s="559">
        <v>1.1405588235294118E-5</v>
      </c>
      <c r="AN76" s="217">
        <v>1.4986942941176469E-5</v>
      </c>
      <c r="AO76" s="559">
        <v>7.8038235294117646E-6</v>
      </c>
      <c r="AP76" s="217">
        <v>1.0254224117647059E-5</v>
      </c>
      <c r="AQ76" s="559">
        <v>6.3030882352941171E-5</v>
      </c>
      <c r="AR76" s="217">
        <v>8.2822579411764703E-5</v>
      </c>
      <c r="AS76" s="559">
        <v>7.2035294117647052E-7</v>
      </c>
      <c r="AT76" s="217">
        <v>9.4654376470588232E-7</v>
      </c>
      <c r="AU76" s="559">
        <v>5.9128970588235284E-4</v>
      </c>
      <c r="AV76" s="217">
        <v>7.7695467352941166E-4</v>
      </c>
      <c r="AW76" s="559">
        <v>2.521235294117647E-6</v>
      </c>
      <c r="AX76" s="217">
        <v>3.3129031764705884E-6</v>
      </c>
      <c r="AY76" s="559">
        <v>2.6027552352941175E-3</v>
      </c>
      <c r="AZ76" s="217">
        <v>3.4200203791764703E-3</v>
      </c>
    </row>
    <row r="77" spans="1:52">
      <c r="A77" s="88"/>
      <c r="B77" s="1110" t="s">
        <v>205</v>
      </c>
      <c r="C77" s="213" t="s">
        <v>206</v>
      </c>
      <c r="D77" s="213" t="s">
        <v>273</v>
      </c>
      <c r="E77" s="89" t="s">
        <v>208</v>
      </c>
      <c r="F77" s="213" t="s">
        <v>280</v>
      </c>
      <c r="G77" s="213">
        <v>2013</v>
      </c>
      <c r="H77" s="213" t="s">
        <v>281</v>
      </c>
      <c r="I77" s="958">
        <v>30615</v>
      </c>
      <c r="J77" s="215">
        <v>30.614999999999998</v>
      </c>
      <c r="K77" s="559">
        <v>1.500735294117647E-5</v>
      </c>
      <c r="L77" s="217">
        <v>1.9719661764705882E-5</v>
      </c>
      <c r="M77" s="559">
        <v>1.7408529411764705E-4</v>
      </c>
      <c r="N77" s="217">
        <v>2.2874807647058822E-4</v>
      </c>
      <c r="O77" s="559">
        <v>3.6918088235294119E-4</v>
      </c>
      <c r="P77" s="217">
        <v>4.8510367941176466E-4</v>
      </c>
      <c r="Q77" s="559">
        <v>1.3806764705882353E-4</v>
      </c>
      <c r="R77" s="217">
        <v>1.8142088823529411E-4</v>
      </c>
      <c r="S77" s="559">
        <v>7.9538970588235287E-4</v>
      </c>
      <c r="T77" s="217">
        <v>1.0451420735294115E-3</v>
      </c>
      <c r="U77" s="559">
        <v>3.0014705882352943E-6</v>
      </c>
      <c r="V77" s="217">
        <v>3.9439323529411774E-6</v>
      </c>
      <c r="W77" s="559">
        <v>9.0044117647058813E-6</v>
      </c>
      <c r="X77" s="217">
        <v>1.1831797058823529E-5</v>
      </c>
      <c r="Y77" s="559">
        <v>9.3045588235294107E-5</v>
      </c>
      <c r="Z77" s="217">
        <v>1.2226190294117645E-4</v>
      </c>
      <c r="AA77" s="559">
        <v>8.1039705882352943E-5</v>
      </c>
      <c r="AB77" s="217">
        <v>1.0648617352941176E-4</v>
      </c>
      <c r="AC77" s="559">
        <v>6.0029411764705887E-6</v>
      </c>
      <c r="AD77" s="217">
        <v>7.8878647058823547E-6</v>
      </c>
      <c r="AE77" s="559">
        <v>3.6017647058823526E-7</v>
      </c>
      <c r="AF77" s="217">
        <v>4.7327188235294116E-7</v>
      </c>
      <c r="AG77" s="559">
        <v>3.3016176470588234E-5</v>
      </c>
      <c r="AH77" s="217">
        <v>4.3383255882352932E-5</v>
      </c>
      <c r="AI77" s="559">
        <v>1.6808235294117645E-6</v>
      </c>
      <c r="AJ77" s="217">
        <v>2.2086021176470585E-6</v>
      </c>
      <c r="AK77" s="559">
        <v>2.071014705882353E-4</v>
      </c>
      <c r="AL77" s="217">
        <v>2.7213133235294118E-4</v>
      </c>
      <c r="AM77" s="559">
        <v>1.1405588235294118E-5</v>
      </c>
      <c r="AN77" s="217">
        <v>1.4986942941176469E-5</v>
      </c>
      <c r="AO77" s="559">
        <v>7.8038235294117646E-6</v>
      </c>
      <c r="AP77" s="217">
        <v>1.0254224117647059E-5</v>
      </c>
      <c r="AQ77" s="559">
        <v>6.3030882352941171E-5</v>
      </c>
      <c r="AR77" s="217">
        <v>8.2822579411764703E-5</v>
      </c>
      <c r="AS77" s="559">
        <v>7.2035294117647052E-7</v>
      </c>
      <c r="AT77" s="217">
        <v>9.4654376470588232E-7</v>
      </c>
      <c r="AU77" s="559">
        <v>5.9128970588235284E-4</v>
      </c>
      <c r="AV77" s="217">
        <v>7.7695467352941166E-4</v>
      </c>
      <c r="AW77" s="559">
        <v>2.521235294117647E-6</v>
      </c>
      <c r="AX77" s="217">
        <v>3.3129031764705884E-6</v>
      </c>
      <c r="AY77" s="559">
        <v>2.6027552352941175E-3</v>
      </c>
      <c r="AZ77" s="217">
        <v>3.4200203791764703E-3</v>
      </c>
    </row>
    <row r="78" spans="1:52">
      <c r="A78" s="88"/>
      <c r="B78" s="1110" t="s">
        <v>205</v>
      </c>
      <c r="C78" s="213" t="s">
        <v>206</v>
      </c>
      <c r="D78" s="213" t="s">
        <v>273</v>
      </c>
      <c r="E78" s="89" t="s">
        <v>208</v>
      </c>
      <c r="F78" s="213" t="s">
        <v>282</v>
      </c>
      <c r="G78" s="213">
        <v>2011</v>
      </c>
      <c r="H78" s="213" t="s">
        <v>283</v>
      </c>
      <c r="I78" s="958">
        <v>29393</v>
      </c>
      <c r="J78" s="215">
        <v>29.393000000000001</v>
      </c>
      <c r="K78" s="559">
        <v>1.4408333333333334E-5</v>
      </c>
      <c r="L78" s="217">
        <v>1.8932549999999999E-5</v>
      </c>
      <c r="M78" s="559">
        <v>1.6713666666666666E-4</v>
      </c>
      <c r="N78" s="217">
        <v>2.1961758000000001E-4</v>
      </c>
      <c r="O78" s="559">
        <v>3.5444500000000005E-4</v>
      </c>
      <c r="P78" s="217">
        <v>4.6574073000000003E-4</v>
      </c>
      <c r="Q78" s="559">
        <v>1.3255666666666668E-4</v>
      </c>
      <c r="R78" s="217">
        <v>1.7417946000000001E-4</v>
      </c>
      <c r="S78" s="559">
        <v>7.6364166666666666E-4</v>
      </c>
      <c r="T78" s="217">
        <v>1.0034251499999999E-3</v>
      </c>
      <c r="U78" s="559">
        <v>2.8816666666666669E-6</v>
      </c>
      <c r="V78" s="217">
        <v>3.7865100000000004E-6</v>
      </c>
      <c r="W78" s="559">
        <v>8.6449999999999994E-6</v>
      </c>
      <c r="X78" s="217">
        <v>1.1359529999999999E-5</v>
      </c>
      <c r="Y78" s="559">
        <v>8.9331666666666671E-5</v>
      </c>
      <c r="Z78" s="217">
        <v>1.1738181000000001E-4</v>
      </c>
      <c r="AA78" s="559">
        <v>7.7805000000000005E-5</v>
      </c>
      <c r="AB78" s="217">
        <v>1.0223577E-4</v>
      </c>
      <c r="AC78" s="559">
        <v>5.7633333333333338E-6</v>
      </c>
      <c r="AD78" s="217">
        <v>7.5730200000000007E-6</v>
      </c>
      <c r="AE78" s="559">
        <v>3.4579999999999999E-7</v>
      </c>
      <c r="AF78" s="217">
        <v>4.5438119999999998E-7</v>
      </c>
      <c r="AG78" s="559">
        <v>3.1698333333333334E-5</v>
      </c>
      <c r="AH78" s="217">
        <v>4.165161E-5</v>
      </c>
      <c r="AI78" s="559">
        <v>1.6137333333333333E-6</v>
      </c>
      <c r="AJ78" s="217">
        <v>2.1204455999999999E-6</v>
      </c>
      <c r="AK78" s="559">
        <v>1.9883500000000002E-4</v>
      </c>
      <c r="AL78" s="217">
        <v>2.6126919000000001E-4</v>
      </c>
      <c r="AM78" s="559">
        <v>1.0950333333333334E-5</v>
      </c>
      <c r="AN78" s="217">
        <v>1.4388738000000001E-5</v>
      </c>
      <c r="AO78" s="559">
        <v>7.4923333333333328E-6</v>
      </c>
      <c r="AP78" s="217">
        <v>9.8449260000000007E-6</v>
      </c>
      <c r="AQ78" s="559">
        <v>6.0514999999999999E-5</v>
      </c>
      <c r="AR78" s="217">
        <v>7.9516709999999998E-5</v>
      </c>
      <c r="AS78" s="559">
        <v>6.9159999999999997E-7</v>
      </c>
      <c r="AT78" s="217">
        <v>9.0876239999999996E-7</v>
      </c>
      <c r="AU78" s="559">
        <v>5.6768833333333327E-4</v>
      </c>
      <c r="AV78" s="217">
        <v>7.4594246999999984E-4</v>
      </c>
      <c r="AW78" s="559">
        <v>2.4206000000000002E-6</v>
      </c>
      <c r="AX78" s="217">
        <v>3.1806684E-6</v>
      </c>
      <c r="AY78" s="559">
        <v>2.4988660666666672E-3</v>
      </c>
      <c r="AZ78" s="217">
        <v>3.2835100116000008E-3</v>
      </c>
    </row>
    <row r="79" spans="1:52">
      <c r="A79" s="88"/>
      <c r="B79" s="1110" t="s">
        <v>205</v>
      </c>
      <c r="C79" s="213" t="s">
        <v>206</v>
      </c>
      <c r="D79" s="213" t="s">
        <v>273</v>
      </c>
      <c r="E79" s="89" t="s">
        <v>208</v>
      </c>
      <c r="F79" s="213" t="s">
        <v>284</v>
      </c>
      <c r="G79" s="213">
        <v>2011</v>
      </c>
      <c r="H79" s="213" t="s">
        <v>285</v>
      </c>
      <c r="I79" s="958">
        <v>29393</v>
      </c>
      <c r="J79" s="215">
        <v>29.393000000000001</v>
      </c>
      <c r="K79" s="559">
        <v>1.4408333333333334E-5</v>
      </c>
      <c r="L79" s="217">
        <v>1.8932549999999999E-5</v>
      </c>
      <c r="M79" s="559">
        <v>1.6713666666666666E-4</v>
      </c>
      <c r="N79" s="217">
        <v>2.1961758000000001E-4</v>
      </c>
      <c r="O79" s="559">
        <v>3.5444500000000005E-4</v>
      </c>
      <c r="P79" s="217">
        <v>4.6574073000000003E-4</v>
      </c>
      <c r="Q79" s="559">
        <v>1.3255666666666668E-4</v>
      </c>
      <c r="R79" s="217">
        <v>1.7417946000000001E-4</v>
      </c>
      <c r="S79" s="559">
        <v>7.6364166666666666E-4</v>
      </c>
      <c r="T79" s="217">
        <v>1.0034251499999999E-3</v>
      </c>
      <c r="U79" s="559">
        <v>2.8816666666666669E-6</v>
      </c>
      <c r="V79" s="217">
        <v>3.7865100000000004E-6</v>
      </c>
      <c r="W79" s="559">
        <v>8.6449999999999994E-6</v>
      </c>
      <c r="X79" s="217">
        <v>1.1359529999999999E-5</v>
      </c>
      <c r="Y79" s="559">
        <v>8.9331666666666671E-5</v>
      </c>
      <c r="Z79" s="217">
        <v>1.1738181000000001E-4</v>
      </c>
      <c r="AA79" s="559">
        <v>7.7805000000000005E-5</v>
      </c>
      <c r="AB79" s="217">
        <v>1.0223577E-4</v>
      </c>
      <c r="AC79" s="559">
        <v>5.7633333333333338E-6</v>
      </c>
      <c r="AD79" s="217">
        <v>7.5730200000000007E-6</v>
      </c>
      <c r="AE79" s="559">
        <v>3.4579999999999999E-7</v>
      </c>
      <c r="AF79" s="217">
        <v>4.5438119999999998E-7</v>
      </c>
      <c r="AG79" s="559">
        <v>3.1698333333333334E-5</v>
      </c>
      <c r="AH79" s="217">
        <v>4.165161E-5</v>
      </c>
      <c r="AI79" s="559">
        <v>1.6137333333333333E-6</v>
      </c>
      <c r="AJ79" s="217">
        <v>2.1204455999999999E-6</v>
      </c>
      <c r="AK79" s="559">
        <v>1.9883500000000002E-4</v>
      </c>
      <c r="AL79" s="217">
        <v>2.6126919000000001E-4</v>
      </c>
      <c r="AM79" s="559">
        <v>1.0950333333333334E-5</v>
      </c>
      <c r="AN79" s="217">
        <v>1.4388738000000001E-5</v>
      </c>
      <c r="AO79" s="559">
        <v>7.4923333333333328E-6</v>
      </c>
      <c r="AP79" s="217">
        <v>9.8449260000000007E-6</v>
      </c>
      <c r="AQ79" s="559">
        <v>6.0514999999999999E-5</v>
      </c>
      <c r="AR79" s="217">
        <v>7.9516709999999998E-5</v>
      </c>
      <c r="AS79" s="559">
        <v>6.9159999999999997E-7</v>
      </c>
      <c r="AT79" s="217">
        <v>9.0876239999999996E-7</v>
      </c>
      <c r="AU79" s="559">
        <v>5.6768833333333327E-4</v>
      </c>
      <c r="AV79" s="217">
        <v>7.4594246999999984E-4</v>
      </c>
      <c r="AW79" s="559">
        <v>2.4206000000000002E-6</v>
      </c>
      <c r="AX79" s="217">
        <v>3.1806684E-6</v>
      </c>
      <c r="AY79" s="559">
        <v>2.4988660666666672E-3</v>
      </c>
      <c r="AZ79" s="217">
        <v>3.2835100116000008E-3</v>
      </c>
    </row>
    <row r="80" spans="1:52">
      <c r="A80" s="88"/>
      <c r="B80" s="1110" t="s">
        <v>205</v>
      </c>
      <c r="C80" s="213" t="s">
        <v>206</v>
      </c>
      <c r="D80" s="213" t="s">
        <v>286</v>
      </c>
      <c r="E80" s="1096" t="s">
        <v>208</v>
      </c>
      <c r="F80" s="213" t="s">
        <v>287</v>
      </c>
      <c r="G80" s="213">
        <v>2028</v>
      </c>
      <c r="H80" s="213" t="s">
        <v>288</v>
      </c>
      <c r="I80" s="958">
        <v>29393</v>
      </c>
      <c r="J80" s="215">
        <v>29.393000000000001</v>
      </c>
      <c r="K80" s="559">
        <v>1.4408333333333334E-5</v>
      </c>
      <c r="L80" s="217">
        <v>1.8932549999999999E-5</v>
      </c>
      <c r="M80" s="559">
        <v>1.6713666666666666E-4</v>
      </c>
      <c r="N80" s="217">
        <v>2.1961758000000001E-4</v>
      </c>
      <c r="O80" s="559">
        <v>3.5444500000000005E-4</v>
      </c>
      <c r="P80" s="217">
        <v>4.6574073000000003E-4</v>
      </c>
      <c r="Q80" s="559">
        <v>1.3255666666666668E-4</v>
      </c>
      <c r="R80" s="217">
        <v>1.7417946000000001E-4</v>
      </c>
      <c r="S80" s="559">
        <v>7.6364166666666666E-4</v>
      </c>
      <c r="T80" s="217">
        <v>1.0034251499999999E-3</v>
      </c>
      <c r="U80" s="559">
        <v>2.8816666666666669E-6</v>
      </c>
      <c r="V80" s="217">
        <v>3.7865100000000004E-6</v>
      </c>
      <c r="W80" s="559">
        <v>8.6449999999999994E-6</v>
      </c>
      <c r="X80" s="217">
        <v>1.1359529999999999E-5</v>
      </c>
      <c r="Y80" s="559">
        <v>8.9331666666666671E-5</v>
      </c>
      <c r="Z80" s="217">
        <v>1.1738181000000001E-4</v>
      </c>
      <c r="AA80" s="559">
        <v>7.7805000000000005E-5</v>
      </c>
      <c r="AB80" s="217">
        <v>1.0223577E-4</v>
      </c>
      <c r="AC80" s="559">
        <v>5.7633333333333338E-6</v>
      </c>
      <c r="AD80" s="217">
        <v>7.5730200000000007E-6</v>
      </c>
      <c r="AE80" s="559">
        <v>3.4579999999999999E-7</v>
      </c>
      <c r="AF80" s="217">
        <v>4.5438119999999998E-7</v>
      </c>
      <c r="AG80" s="559">
        <v>3.1698333333333334E-5</v>
      </c>
      <c r="AH80" s="217">
        <v>4.165161E-5</v>
      </c>
      <c r="AI80" s="559">
        <v>1.6137333333333333E-6</v>
      </c>
      <c r="AJ80" s="217">
        <v>2.1204455999999999E-6</v>
      </c>
      <c r="AK80" s="559">
        <v>1.9883500000000002E-4</v>
      </c>
      <c r="AL80" s="217">
        <v>2.6126919000000001E-4</v>
      </c>
      <c r="AM80" s="559">
        <v>1.0950333333333334E-5</v>
      </c>
      <c r="AN80" s="217">
        <v>1.4388738000000001E-5</v>
      </c>
      <c r="AO80" s="559">
        <v>7.4923333333333328E-6</v>
      </c>
      <c r="AP80" s="217">
        <v>9.8449260000000007E-6</v>
      </c>
      <c r="AQ80" s="559">
        <v>6.0514999999999999E-5</v>
      </c>
      <c r="AR80" s="217">
        <v>7.9516709999999998E-5</v>
      </c>
      <c r="AS80" s="559">
        <v>6.9159999999999997E-7</v>
      </c>
      <c r="AT80" s="217">
        <v>9.0876239999999996E-7</v>
      </c>
      <c r="AU80" s="559">
        <v>5.6768833333333327E-4</v>
      </c>
      <c r="AV80" s="217">
        <v>7.4594246999999984E-4</v>
      </c>
      <c r="AW80" s="559">
        <v>2.4206000000000002E-6</v>
      </c>
      <c r="AX80" s="217">
        <v>3.1806684E-6</v>
      </c>
      <c r="AY80" s="559">
        <v>2.4988660666666672E-3</v>
      </c>
      <c r="AZ80" s="217">
        <v>3.2835100116000008E-3</v>
      </c>
    </row>
    <row r="81" spans="1:52">
      <c r="A81" s="1020"/>
      <c r="B81" s="1110" t="s">
        <v>205</v>
      </c>
      <c r="C81" s="213" t="s">
        <v>206</v>
      </c>
      <c r="D81" s="213" t="s">
        <v>289</v>
      </c>
      <c r="E81" s="89" t="s">
        <v>208</v>
      </c>
      <c r="F81" s="213" t="s">
        <v>290</v>
      </c>
      <c r="G81" s="213">
        <v>2021</v>
      </c>
      <c r="H81" s="213" t="s">
        <v>291</v>
      </c>
      <c r="I81" s="958">
        <v>29390</v>
      </c>
      <c r="J81" s="215">
        <v>29.39</v>
      </c>
      <c r="K81" s="561">
        <v>1.440686274509804E-5</v>
      </c>
      <c r="L81" s="212">
        <v>1.8930617647058824E-5</v>
      </c>
      <c r="M81" s="561">
        <v>1.6711960784313726E-4</v>
      </c>
      <c r="N81" s="212">
        <v>2.1959516470588234E-4</v>
      </c>
      <c r="O81" s="561">
        <v>3.5440882352941178E-4</v>
      </c>
      <c r="P81" s="212">
        <v>4.6569319411764702E-4</v>
      </c>
      <c r="Q81" s="561">
        <v>1.3254313725490196E-4</v>
      </c>
      <c r="R81" s="212">
        <v>1.741616823529412E-4</v>
      </c>
      <c r="S81" s="561">
        <v>7.6356372549019611E-4</v>
      </c>
      <c r="T81" s="212">
        <v>1.0033227352941175E-3</v>
      </c>
      <c r="U81" s="561">
        <v>2.8813725490196083E-6</v>
      </c>
      <c r="V81" s="212">
        <v>3.7861235294117649E-6</v>
      </c>
      <c r="W81" s="561">
        <v>8.6441176470588232E-6</v>
      </c>
      <c r="X81" s="212">
        <v>1.1358370588235294E-5</v>
      </c>
      <c r="Y81" s="561">
        <v>8.9322549019607849E-5</v>
      </c>
      <c r="Z81" s="212">
        <v>1.173698294117647E-4</v>
      </c>
      <c r="AA81" s="561">
        <v>7.7797058823529422E-5</v>
      </c>
      <c r="AB81" s="212">
        <v>1.0222533529411766E-4</v>
      </c>
      <c r="AC81" s="561">
        <v>5.7627450980392166E-6</v>
      </c>
      <c r="AD81" s="212">
        <v>7.5722470588235298E-6</v>
      </c>
      <c r="AE81" s="561">
        <v>3.4576470588235291E-7</v>
      </c>
      <c r="AF81" s="212">
        <v>4.5433482352941173E-7</v>
      </c>
      <c r="AG81" s="561">
        <v>3.169509803921569E-5</v>
      </c>
      <c r="AH81" s="212">
        <v>4.1647358823529411E-5</v>
      </c>
      <c r="AI81" s="561">
        <v>1.6135686274509804E-6</v>
      </c>
      <c r="AJ81" s="212">
        <v>2.1202291764705882E-6</v>
      </c>
      <c r="AK81" s="561">
        <v>1.9881470588235296E-4</v>
      </c>
      <c r="AL81" s="212">
        <v>2.6124252352941179E-4</v>
      </c>
      <c r="AM81" s="561">
        <v>1.0949215686274511E-5</v>
      </c>
      <c r="AN81" s="212">
        <v>1.4387269411764707E-5</v>
      </c>
      <c r="AO81" s="561">
        <v>7.49156862745098E-6</v>
      </c>
      <c r="AP81" s="212">
        <v>9.8439211764705883E-6</v>
      </c>
      <c r="AQ81" s="561">
        <v>6.0508823529411762E-5</v>
      </c>
      <c r="AR81" s="212">
        <v>7.9508594117647045E-5</v>
      </c>
      <c r="AS81" s="561">
        <v>6.9152941176470582E-7</v>
      </c>
      <c r="AT81" s="212">
        <v>9.0866964705882346E-7</v>
      </c>
      <c r="AU81" s="561">
        <v>5.6763039215686271E-4</v>
      </c>
      <c r="AV81" s="212">
        <v>7.4586633529411753E-4</v>
      </c>
      <c r="AW81" s="561">
        <v>2.4203529411764704E-6</v>
      </c>
      <c r="AX81" s="212">
        <v>3.1803437647058819E-6</v>
      </c>
      <c r="AY81" s="559">
        <v>2.4986110196078435E-3</v>
      </c>
      <c r="AZ81" s="212">
        <v>3.2831748797647062E-3</v>
      </c>
    </row>
    <row r="82" spans="1:52">
      <c r="A82" s="88"/>
      <c r="B82" s="1110" t="s">
        <v>205</v>
      </c>
      <c r="C82" s="213" t="s">
        <v>206</v>
      </c>
      <c r="D82" s="213" t="s">
        <v>289</v>
      </c>
      <c r="E82" s="89" t="s">
        <v>208</v>
      </c>
      <c r="F82" s="213" t="s">
        <v>292</v>
      </c>
      <c r="G82" s="213">
        <v>2022</v>
      </c>
      <c r="H82" s="213" t="s">
        <v>293</v>
      </c>
      <c r="I82" s="958">
        <v>29390</v>
      </c>
      <c r="J82" s="215">
        <v>29.39</v>
      </c>
      <c r="K82" s="559">
        <v>1.440686274509804E-5</v>
      </c>
      <c r="L82" s="217">
        <v>1.8930617647058824E-5</v>
      </c>
      <c r="M82" s="559">
        <v>1.6711960784313726E-4</v>
      </c>
      <c r="N82" s="217">
        <v>2.1959516470588234E-4</v>
      </c>
      <c r="O82" s="559">
        <v>3.5440882352941178E-4</v>
      </c>
      <c r="P82" s="217">
        <v>4.6569319411764702E-4</v>
      </c>
      <c r="Q82" s="559">
        <v>1.3254313725490196E-4</v>
      </c>
      <c r="R82" s="217">
        <v>1.741616823529412E-4</v>
      </c>
      <c r="S82" s="559">
        <v>7.6356372549019611E-4</v>
      </c>
      <c r="T82" s="217">
        <v>1.0033227352941175E-3</v>
      </c>
      <c r="U82" s="559">
        <v>2.8813725490196083E-6</v>
      </c>
      <c r="V82" s="217">
        <v>3.7861235294117649E-6</v>
      </c>
      <c r="W82" s="559">
        <v>8.6441176470588232E-6</v>
      </c>
      <c r="X82" s="217">
        <v>1.1358370588235294E-5</v>
      </c>
      <c r="Y82" s="559">
        <v>8.9322549019607849E-5</v>
      </c>
      <c r="Z82" s="217">
        <v>1.173698294117647E-4</v>
      </c>
      <c r="AA82" s="559">
        <v>7.7797058823529422E-5</v>
      </c>
      <c r="AB82" s="217">
        <v>1.0222533529411766E-4</v>
      </c>
      <c r="AC82" s="559">
        <v>5.7627450980392166E-6</v>
      </c>
      <c r="AD82" s="217">
        <v>7.5722470588235298E-6</v>
      </c>
      <c r="AE82" s="559">
        <v>3.4576470588235291E-7</v>
      </c>
      <c r="AF82" s="217">
        <v>4.5433482352941173E-7</v>
      </c>
      <c r="AG82" s="559">
        <v>3.169509803921569E-5</v>
      </c>
      <c r="AH82" s="217">
        <v>4.1647358823529411E-5</v>
      </c>
      <c r="AI82" s="559">
        <v>1.6135686274509804E-6</v>
      </c>
      <c r="AJ82" s="217">
        <v>2.1202291764705882E-6</v>
      </c>
      <c r="AK82" s="559">
        <v>1.9881470588235296E-4</v>
      </c>
      <c r="AL82" s="217">
        <v>2.6124252352941179E-4</v>
      </c>
      <c r="AM82" s="559">
        <v>1.0949215686274511E-5</v>
      </c>
      <c r="AN82" s="217">
        <v>1.4387269411764707E-5</v>
      </c>
      <c r="AO82" s="559">
        <v>7.49156862745098E-6</v>
      </c>
      <c r="AP82" s="217">
        <v>9.8439211764705883E-6</v>
      </c>
      <c r="AQ82" s="559">
        <v>6.0508823529411762E-5</v>
      </c>
      <c r="AR82" s="217">
        <v>7.9508594117647045E-5</v>
      </c>
      <c r="AS82" s="559">
        <v>6.9152941176470582E-7</v>
      </c>
      <c r="AT82" s="217">
        <v>9.0866964705882346E-7</v>
      </c>
      <c r="AU82" s="559">
        <v>5.6763039215686271E-4</v>
      </c>
      <c r="AV82" s="217">
        <v>7.4586633529411753E-4</v>
      </c>
      <c r="AW82" s="559">
        <v>2.4203529411764704E-6</v>
      </c>
      <c r="AX82" s="217">
        <v>3.1803437647058819E-6</v>
      </c>
      <c r="AY82" s="559">
        <v>2.4986110196078435E-3</v>
      </c>
      <c r="AZ82" s="217">
        <v>3.2831748797647062E-3</v>
      </c>
    </row>
    <row r="83" spans="1:52">
      <c r="A83" s="88"/>
      <c r="B83" s="1110" t="s">
        <v>205</v>
      </c>
      <c r="C83" s="213" t="s">
        <v>206</v>
      </c>
      <c r="D83" s="213" t="s">
        <v>289</v>
      </c>
      <c r="E83" s="89" t="s">
        <v>208</v>
      </c>
      <c r="F83" s="213" t="s">
        <v>294</v>
      </c>
      <c r="G83" s="213">
        <v>2021</v>
      </c>
      <c r="H83" s="213" t="s">
        <v>295</v>
      </c>
      <c r="I83" s="958">
        <v>29390</v>
      </c>
      <c r="J83" s="215">
        <v>29.39</v>
      </c>
      <c r="K83" s="559">
        <v>1.440686274509804E-5</v>
      </c>
      <c r="L83" s="217">
        <v>1.8930617647058824E-5</v>
      </c>
      <c r="M83" s="559">
        <v>1.6711960784313726E-4</v>
      </c>
      <c r="N83" s="217">
        <v>2.1959516470588234E-4</v>
      </c>
      <c r="O83" s="559">
        <v>3.5440882352941178E-4</v>
      </c>
      <c r="P83" s="217">
        <v>4.6569319411764702E-4</v>
      </c>
      <c r="Q83" s="559">
        <v>1.3254313725490196E-4</v>
      </c>
      <c r="R83" s="217">
        <v>1.741616823529412E-4</v>
      </c>
      <c r="S83" s="559">
        <v>7.6356372549019611E-4</v>
      </c>
      <c r="T83" s="217">
        <v>1.0033227352941175E-3</v>
      </c>
      <c r="U83" s="559">
        <v>2.8813725490196083E-6</v>
      </c>
      <c r="V83" s="217">
        <v>3.7861235294117649E-6</v>
      </c>
      <c r="W83" s="559">
        <v>8.6441176470588232E-6</v>
      </c>
      <c r="X83" s="217">
        <v>1.1358370588235294E-5</v>
      </c>
      <c r="Y83" s="559">
        <v>8.9322549019607849E-5</v>
      </c>
      <c r="Z83" s="217">
        <v>1.173698294117647E-4</v>
      </c>
      <c r="AA83" s="559">
        <v>7.7797058823529422E-5</v>
      </c>
      <c r="AB83" s="217">
        <v>1.0222533529411766E-4</v>
      </c>
      <c r="AC83" s="559">
        <v>5.7627450980392166E-6</v>
      </c>
      <c r="AD83" s="217">
        <v>7.5722470588235298E-6</v>
      </c>
      <c r="AE83" s="559">
        <v>3.4576470588235291E-7</v>
      </c>
      <c r="AF83" s="217">
        <v>4.5433482352941173E-7</v>
      </c>
      <c r="AG83" s="559">
        <v>3.169509803921569E-5</v>
      </c>
      <c r="AH83" s="217">
        <v>4.1647358823529411E-5</v>
      </c>
      <c r="AI83" s="559">
        <v>1.6135686274509804E-6</v>
      </c>
      <c r="AJ83" s="217">
        <v>2.1202291764705882E-6</v>
      </c>
      <c r="AK83" s="559">
        <v>1.9881470588235296E-4</v>
      </c>
      <c r="AL83" s="217">
        <v>2.6124252352941179E-4</v>
      </c>
      <c r="AM83" s="559">
        <v>1.0949215686274511E-5</v>
      </c>
      <c r="AN83" s="217">
        <v>1.4387269411764707E-5</v>
      </c>
      <c r="AO83" s="559">
        <v>7.49156862745098E-6</v>
      </c>
      <c r="AP83" s="217">
        <v>9.8439211764705883E-6</v>
      </c>
      <c r="AQ83" s="559">
        <v>6.0508823529411762E-5</v>
      </c>
      <c r="AR83" s="217">
        <v>7.9508594117647045E-5</v>
      </c>
      <c r="AS83" s="559">
        <v>6.9152941176470582E-7</v>
      </c>
      <c r="AT83" s="217">
        <v>9.0866964705882346E-7</v>
      </c>
      <c r="AU83" s="559">
        <v>5.6763039215686271E-4</v>
      </c>
      <c r="AV83" s="217">
        <v>7.4586633529411753E-4</v>
      </c>
      <c r="AW83" s="559">
        <v>2.4203529411764704E-6</v>
      </c>
      <c r="AX83" s="217">
        <v>3.1803437647058819E-6</v>
      </c>
      <c r="AY83" s="559">
        <v>2.4986110196078435E-3</v>
      </c>
      <c r="AZ83" s="217">
        <v>3.2831748797647062E-3</v>
      </c>
    </row>
    <row r="84" spans="1:52">
      <c r="A84" s="88"/>
      <c r="B84" s="1110" t="s">
        <v>205</v>
      </c>
      <c r="C84" s="213" t="s">
        <v>206</v>
      </c>
      <c r="D84" s="213" t="s">
        <v>289</v>
      </c>
      <c r="E84" s="89" t="s">
        <v>208</v>
      </c>
      <c r="F84" s="213" t="s">
        <v>296</v>
      </c>
      <c r="G84" s="213">
        <v>2022</v>
      </c>
      <c r="H84" s="213" t="s">
        <v>297</v>
      </c>
      <c r="I84" s="958">
        <v>29390</v>
      </c>
      <c r="J84" s="215">
        <v>29.39</v>
      </c>
      <c r="K84" s="559">
        <v>1.440686274509804E-5</v>
      </c>
      <c r="L84" s="217">
        <v>1.8930617647058824E-5</v>
      </c>
      <c r="M84" s="559">
        <v>1.6711960784313726E-4</v>
      </c>
      <c r="N84" s="217">
        <v>2.1959516470588234E-4</v>
      </c>
      <c r="O84" s="559">
        <v>3.5440882352941178E-4</v>
      </c>
      <c r="P84" s="217">
        <v>4.6569319411764702E-4</v>
      </c>
      <c r="Q84" s="559">
        <v>1.3254313725490196E-4</v>
      </c>
      <c r="R84" s="217">
        <v>1.741616823529412E-4</v>
      </c>
      <c r="S84" s="559">
        <v>7.6356372549019611E-4</v>
      </c>
      <c r="T84" s="217">
        <v>1.0033227352941175E-3</v>
      </c>
      <c r="U84" s="559">
        <v>2.8813725490196083E-6</v>
      </c>
      <c r="V84" s="217">
        <v>3.7861235294117649E-6</v>
      </c>
      <c r="W84" s="559">
        <v>8.6441176470588232E-6</v>
      </c>
      <c r="X84" s="217">
        <v>1.1358370588235294E-5</v>
      </c>
      <c r="Y84" s="559">
        <v>8.9322549019607849E-5</v>
      </c>
      <c r="Z84" s="217">
        <v>1.173698294117647E-4</v>
      </c>
      <c r="AA84" s="559">
        <v>7.7797058823529422E-5</v>
      </c>
      <c r="AB84" s="217">
        <v>1.0222533529411766E-4</v>
      </c>
      <c r="AC84" s="559">
        <v>5.7627450980392166E-6</v>
      </c>
      <c r="AD84" s="217">
        <v>7.5722470588235298E-6</v>
      </c>
      <c r="AE84" s="559">
        <v>3.4576470588235291E-7</v>
      </c>
      <c r="AF84" s="217">
        <v>4.5433482352941173E-7</v>
      </c>
      <c r="AG84" s="559">
        <v>3.169509803921569E-5</v>
      </c>
      <c r="AH84" s="217">
        <v>4.1647358823529411E-5</v>
      </c>
      <c r="AI84" s="559">
        <v>1.6135686274509804E-6</v>
      </c>
      <c r="AJ84" s="217">
        <v>2.1202291764705882E-6</v>
      </c>
      <c r="AK84" s="559">
        <v>1.9881470588235296E-4</v>
      </c>
      <c r="AL84" s="217">
        <v>2.6124252352941179E-4</v>
      </c>
      <c r="AM84" s="559">
        <v>1.0949215686274511E-5</v>
      </c>
      <c r="AN84" s="217">
        <v>1.4387269411764707E-5</v>
      </c>
      <c r="AO84" s="559">
        <v>7.49156862745098E-6</v>
      </c>
      <c r="AP84" s="217">
        <v>9.8439211764705883E-6</v>
      </c>
      <c r="AQ84" s="559">
        <v>6.0508823529411762E-5</v>
      </c>
      <c r="AR84" s="217">
        <v>7.9508594117647045E-5</v>
      </c>
      <c r="AS84" s="559">
        <v>6.9152941176470582E-7</v>
      </c>
      <c r="AT84" s="217">
        <v>9.0866964705882346E-7</v>
      </c>
      <c r="AU84" s="559">
        <v>5.6763039215686271E-4</v>
      </c>
      <c r="AV84" s="217">
        <v>7.4586633529411753E-4</v>
      </c>
      <c r="AW84" s="559">
        <v>2.4203529411764704E-6</v>
      </c>
      <c r="AX84" s="217">
        <v>3.1803437647058819E-6</v>
      </c>
      <c r="AY84" s="559">
        <v>2.4986110196078435E-3</v>
      </c>
      <c r="AZ84" s="217">
        <v>3.2831748797647062E-3</v>
      </c>
    </row>
    <row r="85" spans="1:52">
      <c r="A85" s="88"/>
      <c r="B85" s="1110" t="s">
        <v>205</v>
      </c>
      <c r="C85" s="213" t="s">
        <v>206</v>
      </c>
      <c r="D85" s="213" t="s">
        <v>298</v>
      </c>
      <c r="E85" s="89" t="s">
        <v>208</v>
      </c>
      <c r="F85" s="213" t="s">
        <v>299</v>
      </c>
      <c r="G85" s="213">
        <v>1998</v>
      </c>
      <c r="H85" s="213" t="s">
        <v>300</v>
      </c>
      <c r="I85" s="958">
        <v>4200</v>
      </c>
      <c r="J85" s="215">
        <v>4.2</v>
      </c>
      <c r="K85" s="559">
        <v>2.0588235294117649E-6</v>
      </c>
      <c r="L85" s="217">
        <v>2.7052941176470594E-6</v>
      </c>
      <c r="M85" s="559">
        <v>3.2941176470588239E-5</v>
      </c>
      <c r="N85" s="217">
        <v>4.328470588235295E-5</v>
      </c>
      <c r="O85" s="559">
        <v>7.0000000000000007E-5</v>
      </c>
      <c r="P85" s="217">
        <v>9.198000000000001E-5</v>
      </c>
      <c r="Q85" s="559">
        <v>2.5941176470588238E-5</v>
      </c>
      <c r="R85" s="217">
        <v>3.4086705882352941E-5</v>
      </c>
      <c r="S85" s="559">
        <v>1.507058823529412E-4</v>
      </c>
      <c r="T85" s="217">
        <v>1.9802752941176476E-4</v>
      </c>
      <c r="U85" s="559">
        <v>4.11764705882353E-7</v>
      </c>
      <c r="V85" s="217">
        <v>5.4105882352941181E-7</v>
      </c>
      <c r="W85" s="559">
        <v>1.2352941176470588E-6</v>
      </c>
      <c r="X85" s="217">
        <v>1.6231764705882353E-6</v>
      </c>
      <c r="Y85" s="559">
        <v>1.7705882352941177E-5</v>
      </c>
      <c r="Z85" s="217">
        <v>2.3265529411764707E-5</v>
      </c>
      <c r="AA85" s="559">
        <v>1.1117647058823531E-5</v>
      </c>
      <c r="AB85" s="217">
        <v>1.4608588235294119E-5</v>
      </c>
      <c r="AC85" s="559">
        <v>8.23529411764706E-7</v>
      </c>
      <c r="AD85" s="217">
        <v>1.0821176470588236E-6</v>
      </c>
      <c r="AE85" s="559">
        <v>4.9411764705882355E-8</v>
      </c>
      <c r="AF85" s="217">
        <v>6.4927058823529406E-8</v>
      </c>
      <c r="AG85" s="559">
        <v>4.5294117647058826E-6</v>
      </c>
      <c r="AH85" s="217">
        <v>5.9516470588235296E-6</v>
      </c>
      <c r="AI85" s="559">
        <v>2.3058823529411764E-7</v>
      </c>
      <c r="AJ85" s="217">
        <v>3.0299294117647054E-7</v>
      </c>
      <c r="AK85" s="559">
        <v>3.9117647058823533E-5</v>
      </c>
      <c r="AL85" s="217">
        <v>5.1400588235294129E-5</v>
      </c>
      <c r="AM85" s="559">
        <v>1.5647058823529412E-6</v>
      </c>
      <c r="AN85" s="217">
        <v>2.0560235294117647E-6</v>
      </c>
      <c r="AO85" s="559">
        <v>1.0705882352941175E-6</v>
      </c>
      <c r="AP85" s="217">
        <v>1.4067529411764705E-6</v>
      </c>
      <c r="AQ85" s="559">
        <v>8.6470588235294117E-6</v>
      </c>
      <c r="AR85" s="217">
        <v>1.1362235294117646E-5</v>
      </c>
      <c r="AS85" s="559">
        <v>9.882352941176471E-8</v>
      </c>
      <c r="AT85" s="217">
        <v>1.2985411764705881E-7</v>
      </c>
      <c r="AU85" s="559">
        <v>1.12E-4</v>
      </c>
      <c r="AV85" s="217">
        <v>1.4716800000000001E-4</v>
      </c>
      <c r="AW85" s="559">
        <v>3.4588235294117646E-7</v>
      </c>
      <c r="AX85" s="217">
        <v>4.5448941176470587E-7</v>
      </c>
      <c r="AY85" s="559">
        <v>4.8059529411764712E-4</v>
      </c>
      <c r="AZ85" s="217">
        <v>6.3150221647058824E-4</v>
      </c>
    </row>
    <row r="86" spans="1:52">
      <c r="A86" s="88"/>
      <c r="B86" s="1110" t="s">
        <v>205</v>
      </c>
      <c r="C86" s="213" t="s">
        <v>206</v>
      </c>
      <c r="D86" s="213" t="s">
        <v>298</v>
      </c>
      <c r="E86" s="89" t="s">
        <v>208</v>
      </c>
      <c r="F86" s="213" t="s">
        <v>301</v>
      </c>
      <c r="G86" s="213">
        <v>1998</v>
      </c>
      <c r="H86" s="213" t="s">
        <v>302</v>
      </c>
      <c r="I86" s="958">
        <v>4200</v>
      </c>
      <c r="J86" s="215">
        <v>4.2</v>
      </c>
      <c r="K86" s="559">
        <v>2.0588235294117649E-6</v>
      </c>
      <c r="L86" s="217">
        <v>2.7052941176470594E-6</v>
      </c>
      <c r="M86" s="559">
        <v>3.2941176470588239E-5</v>
      </c>
      <c r="N86" s="217">
        <v>4.328470588235295E-5</v>
      </c>
      <c r="O86" s="559">
        <v>7.0000000000000007E-5</v>
      </c>
      <c r="P86" s="217">
        <v>9.198000000000001E-5</v>
      </c>
      <c r="Q86" s="559">
        <v>2.5941176470588238E-5</v>
      </c>
      <c r="R86" s="217">
        <v>3.4086705882352941E-5</v>
      </c>
      <c r="S86" s="559">
        <v>1.507058823529412E-4</v>
      </c>
      <c r="T86" s="217">
        <v>1.9802752941176476E-4</v>
      </c>
      <c r="U86" s="559">
        <v>4.11764705882353E-7</v>
      </c>
      <c r="V86" s="217">
        <v>5.4105882352941181E-7</v>
      </c>
      <c r="W86" s="559">
        <v>1.2352941176470588E-6</v>
      </c>
      <c r="X86" s="217">
        <v>1.6231764705882353E-6</v>
      </c>
      <c r="Y86" s="559">
        <v>1.7705882352941177E-5</v>
      </c>
      <c r="Z86" s="217">
        <v>2.3265529411764707E-5</v>
      </c>
      <c r="AA86" s="559">
        <v>1.1117647058823531E-5</v>
      </c>
      <c r="AB86" s="217">
        <v>1.4608588235294119E-5</v>
      </c>
      <c r="AC86" s="559">
        <v>8.23529411764706E-7</v>
      </c>
      <c r="AD86" s="217">
        <v>1.0821176470588236E-6</v>
      </c>
      <c r="AE86" s="559">
        <v>4.9411764705882355E-8</v>
      </c>
      <c r="AF86" s="217">
        <v>6.4927058823529406E-8</v>
      </c>
      <c r="AG86" s="559">
        <v>4.5294117647058826E-6</v>
      </c>
      <c r="AH86" s="217">
        <v>5.9516470588235296E-6</v>
      </c>
      <c r="AI86" s="559">
        <v>2.3058823529411764E-7</v>
      </c>
      <c r="AJ86" s="217">
        <v>3.0299294117647054E-7</v>
      </c>
      <c r="AK86" s="559">
        <v>3.9117647058823533E-5</v>
      </c>
      <c r="AL86" s="217">
        <v>5.1400588235294129E-5</v>
      </c>
      <c r="AM86" s="559">
        <v>1.5647058823529412E-6</v>
      </c>
      <c r="AN86" s="217">
        <v>2.0560235294117647E-6</v>
      </c>
      <c r="AO86" s="559">
        <v>1.0705882352941175E-6</v>
      </c>
      <c r="AP86" s="217">
        <v>1.4067529411764705E-6</v>
      </c>
      <c r="AQ86" s="559">
        <v>8.6470588235294117E-6</v>
      </c>
      <c r="AR86" s="217">
        <v>1.1362235294117646E-5</v>
      </c>
      <c r="AS86" s="559">
        <v>9.882352941176471E-8</v>
      </c>
      <c r="AT86" s="217">
        <v>1.2985411764705881E-7</v>
      </c>
      <c r="AU86" s="559">
        <v>1.12E-4</v>
      </c>
      <c r="AV86" s="217">
        <v>1.4716800000000001E-4</v>
      </c>
      <c r="AW86" s="559">
        <v>3.4588235294117646E-7</v>
      </c>
      <c r="AX86" s="217">
        <v>4.5448941176470587E-7</v>
      </c>
      <c r="AY86" s="559">
        <v>4.8059529411764712E-4</v>
      </c>
      <c r="AZ86" s="217">
        <v>6.3150221647058824E-4</v>
      </c>
    </row>
    <row r="87" spans="1:52">
      <c r="A87" s="88"/>
      <c r="B87" s="1110" t="s">
        <v>205</v>
      </c>
      <c r="C87" s="213" t="s">
        <v>206</v>
      </c>
      <c r="D87" s="213" t="s">
        <v>303</v>
      </c>
      <c r="E87" s="89" t="s">
        <v>208</v>
      </c>
      <c r="F87" s="213" t="s">
        <v>304</v>
      </c>
      <c r="G87" s="213" t="s">
        <v>218</v>
      </c>
      <c r="H87" s="213" t="s">
        <v>305</v>
      </c>
      <c r="I87" s="958">
        <v>2000</v>
      </c>
      <c r="J87" s="215">
        <v>2</v>
      </c>
      <c r="K87" s="559">
        <v>9.8039215686274508E-7</v>
      </c>
      <c r="L87" s="217">
        <v>1.2882352941176469E-6</v>
      </c>
      <c r="M87" s="559">
        <v>1.5686274509803921E-5</v>
      </c>
      <c r="N87" s="217">
        <v>2.061176470588235E-5</v>
      </c>
      <c r="O87" s="559">
        <v>3.3333333333333335E-5</v>
      </c>
      <c r="P87" s="217">
        <v>4.3800000000000008E-5</v>
      </c>
      <c r="Q87" s="559">
        <v>1.2352941176470589E-5</v>
      </c>
      <c r="R87" s="217">
        <v>1.6231764705882351E-5</v>
      </c>
      <c r="S87" s="559">
        <v>7.1764705882352948E-5</v>
      </c>
      <c r="T87" s="217">
        <v>9.4298823529411762E-5</v>
      </c>
      <c r="U87" s="559">
        <v>1.9607843137254904E-7</v>
      </c>
      <c r="V87" s="217">
        <v>2.5764705882352943E-7</v>
      </c>
      <c r="W87" s="559">
        <v>5.8823529411764701E-7</v>
      </c>
      <c r="X87" s="217">
        <v>7.7294117647058812E-7</v>
      </c>
      <c r="Y87" s="559">
        <v>8.4313725490196077E-6</v>
      </c>
      <c r="Z87" s="217">
        <v>1.1078823529411766E-5</v>
      </c>
      <c r="AA87" s="559">
        <v>5.2941176470588239E-6</v>
      </c>
      <c r="AB87" s="217">
        <v>6.9564705882352937E-6</v>
      </c>
      <c r="AC87" s="559">
        <v>3.9215686274509808E-7</v>
      </c>
      <c r="AD87" s="217">
        <v>5.1529411764705885E-7</v>
      </c>
      <c r="AE87" s="559">
        <v>2.3529411764705881E-8</v>
      </c>
      <c r="AF87" s="217">
        <v>3.0917647058823529E-8</v>
      </c>
      <c r="AG87" s="559">
        <v>2.1568627450980393E-6</v>
      </c>
      <c r="AH87" s="217">
        <v>2.8341176470588237E-6</v>
      </c>
      <c r="AI87" s="559">
        <v>1.0980392156862744E-7</v>
      </c>
      <c r="AJ87" s="217">
        <v>1.4428235294117645E-7</v>
      </c>
      <c r="AK87" s="559">
        <v>1.8627450980392156E-5</v>
      </c>
      <c r="AL87" s="217">
        <v>2.4476470588235291E-5</v>
      </c>
      <c r="AM87" s="559">
        <v>7.450980392156863E-7</v>
      </c>
      <c r="AN87" s="217">
        <v>9.7905882352941179E-7</v>
      </c>
      <c r="AO87" s="559">
        <v>5.0980392156862741E-7</v>
      </c>
      <c r="AP87" s="217">
        <v>6.698823529411765E-7</v>
      </c>
      <c r="AQ87" s="559">
        <v>4.1176470588235291E-6</v>
      </c>
      <c r="AR87" s="217">
        <v>5.4105882352941162E-6</v>
      </c>
      <c r="AS87" s="559">
        <v>4.7058823529411763E-8</v>
      </c>
      <c r="AT87" s="217">
        <v>6.1835294117647058E-8</v>
      </c>
      <c r="AU87" s="559">
        <v>5.3333333333333333E-5</v>
      </c>
      <c r="AV87" s="217">
        <v>7.0080000000000007E-5</v>
      </c>
      <c r="AW87" s="559">
        <v>1.6470588235294117E-7</v>
      </c>
      <c r="AX87" s="217">
        <v>2.1642352941176468E-7</v>
      </c>
      <c r="AY87" s="559">
        <v>2.2885490196078429E-4</v>
      </c>
      <c r="AZ87" s="217">
        <v>3.007153411764706E-4</v>
      </c>
    </row>
    <row r="88" spans="1:52">
      <c r="A88" s="88"/>
      <c r="B88" s="1110" t="s">
        <v>205</v>
      </c>
      <c r="C88" s="213" t="s">
        <v>206</v>
      </c>
      <c r="D88" s="213" t="s">
        <v>303</v>
      </c>
      <c r="E88" s="89" t="s">
        <v>208</v>
      </c>
      <c r="F88" s="213" t="s">
        <v>306</v>
      </c>
      <c r="G88" s="213" t="s">
        <v>218</v>
      </c>
      <c r="H88" s="213" t="s">
        <v>307</v>
      </c>
      <c r="I88" s="958">
        <v>2000</v>
      </c>
      <c r="J88" s="215">
        <v>2</v>
      </c>
      <c r="K88" s="559">
        <v>9.8039215686274508E-7</v>
      </c>
      <c r="L88" s="217">
        <v>1.2882352941176469E-6</v>
      </c>
      <c r="M88" s="559">
        <v>1.5686274509803921E-5</v>
      </c>
      <c r="N88" s="217">
        <v>2.061176470588235E-5</v>
      </c>
      <c r="O88" s="559">
        <v>3.3333333333333335E-5</v>
      </c>
      <c r="P88" s="217">
        <v>4.3800000000000008E-5</v>
      </c>
      <c r="Q88" s="559">
        <v>1.2352941176470589E-5</v>
      </c>
      <c r="R88" s="217">
        <v>1.6231764705882351E-5</v>
      </c>
      <c r="S88" s="559">
        <v>7.1764705882352948E-5</v>
      </c>
      <c r="T88" s="217">
        <v>9.4298823529411762E-5</v>
      </c>
      <c r="U88" s="559">
        <v>1.9607843137254904E-7</v>
      </c>
      <c r="V88" s="217">
        <v>2.5764705882352943E-7</v>
      </c>
      <c r="W88" s="559">
        <v>5.8823529411764701E-7</v>
      </c>
      <c r="X88" s="217">
        <v>7.7294117647058812E-7</v>
      </c>
      <c r="Y88" s="559">
        <v>8.4313725490196077E-6</v>
      </c>
      <c r="Z88" s="217">
        <v>1.1078823529411766E-5</v>
      </c>
      <c r="AA88" s="559">
        <v>5.2941176470588239E-6</v>
      </c>
      <c r="AB88" s="217">
        <v>6.9564705882352937E-6</v>
      </c>
      <c r="AC88" s="559">
        <v>3.9215686274509808E-7</v>
      </c>
      <c r="AD88" s="217">
        <v>5.1529411764705885E-7</v>
      </c>
      <c r="AE88" s="559">
        <v>2.3529411764705881E-8</v>
      </c>
      <c r="AF88" s="217">
        <v>3.0917647058823529E-8</v>
      </c>
      <c r="AG88" s="559">
        <v>2.1568627450980393E-6</v>
      </c>
      <c r="AH88" s="217">
        <v>2.8341176470588237E-6</v>
      </c>
      <c r="AI88" s="559">
        <v>1.0980392156862744E-7</v>
      </c>
      <c r="AJ88" s="217">
        <v>1.4428235294117645E-7</v>
      </c>
      <c r="AK88" s="559">
        <v>1.8627450980392156E-5</v>
      </c>
      <c r="AL88" s="217">
        <v>2.4476470588235291E-5</v>
      </c>
      <c r="AM88" s="559">
        <v>7.450980392156863E-7</v>
      </c>
      <c r="AN88" s="217">
        <v>9.7905882352941179E-7</v>
      </c>
      <c r="AO88" s="559">
        <v>5.0980392156862741E-7</v>
      </c>
      <c r="AP88" s="217">
        <v>6.698823529411765E-7</v>
      </c>
      <c r="AQ88" s="559">
        <v>4.1176470588235291E-6</v>
      </c>
      <c r="AR88" s="217">
        <v>5.4105882352941162E-6</v>
      </c>
      <c r="AS88" s="559">
        <v>4.7058823529411763E-8</v>
      </c>
      <c r="AT88" s="217">
        <v>6.1835294117647058E-8</v>
      </c>
      <c r="AU88" s="559">
        <v>5.3333333333333333E-5</v>
      </c>
      <c r="AV88" s="217">
        <v>7.0080000000000007E-5</v>
      </c>
      <c r="AW88" s="559">
        <v>1.6470588235294117E-7</v>
      </c>
      <c r="AX88" s="217">
        <v>2.1642352941176468E-7</v>
      </c>
      <c r="AY88" s="559">
        <v>2.2885490196078429E-4</v>
      </c>
      <c r="AZ88" s="217">
        <v>3.007153411764706E-4</v>
      </c>
    </row>
    <row r="89" spans="1:52">
      <c r="A89" s="88"/>
      <c r="B89" s="1110" t="s">
        <v>205</v>
      </c>
      <c r="C89" s="213" t="s">
        <v>206</v>
      </c>
      <c r="D89" s="213" t="s">
        <v>303</v>
      </c>
      <c r="E89" s="89" t="s">
        <v>208</v>
      </c>
      <c r="F89" s="213" t="s">
        <v>308</v>
      </c>
      <c r="G89" s="213" t="s">
        <v>218</v>
      </c>
      <c r="H89" s="213" t="s">
        <v>309</v>
      </c>
      <c r="I89" s="958">
        <v>500</v>
      </c>
      <c r="J89" s="215">
        <v>0.5</v>
      </c>
      <c r="K89" s="559">
        <v>2.4509803921568627E-7</v>
      </c>
      <c r="L89" s="217">
        <v>3.2205882352941172E-7</v>
      </c>
      <c r="M89" s="559">
        <v>3.9215686274509803E-6</v>
      </c>
      <c r="N89" s="217">
        <v>5.1529411764705875E-6</v>
      </c>
      <c r="O89" s="559">
        <v>8.3333333333333337E-6</v>
      </c>
      <c r="P89" s="217">
        <v>1.0950000000000002E-5</v>
      </c>
      <c r="Q89" s="559">
        <v>3.0882352941176472E-6</v>
      </c>
      <c r="R89" s="217">
        <v>4.0579411764705878E-6</v>
      </c>
      <c r="S89" s="559">
        <v>1.7941176470588237E-5</v>
      </c>
      <c r="T89" s="217">
        <v>2.3574705882352941E-5</v>
      </c>
      <c r="U89" s="559">
        <v>4.9019607843137259E-8</v>
      </c>
      <c r="V89" s="217">
        <v>6.4411764705882357E-8</v>
      </c>
      <c r="W89" s="559">
        <v>1.4705882352941175E-7</v>
      </c>
      <c r="X89" s="217">
        <v>1.9323529411764703E-7</v>
      </c>
      <c r="Y89" s="559">
        <v>2.1078431372549019E-6</v>
      </c>
      <c r="Z89" s="217">
        <v>2.7697058823529416E-6</v>
      </c>
      <c r="AA89" s="559">
        <v>1.323529411764706E-6</v>
      </c>
      <c r="AB89" s="217">
        <v>1.7391176470588234E-6</v>
      </c>
      <c r="AC89" s="559">
        <v>9.8039215686274519E-8</v>
      </c>
      <c r="AD89" s="217">
        <v>1.2882352941176471E-7</v>
      </c>
      <c r="AE89" s="559">
        <v>5.8823529411764704E-9</v>
      </c>
      <c r="AF89" s="217">
        <v>7.7294117647058823E-9</v>
      </c>
      <c r="AG89" s="559">
        <v>5.3921568627450983E-7</v>
      </c>
      <c r="AH89" s="217">
        <v>7.0852941176470594E-7</v>
      </c>
      <c r="AI89" s="559">
        <v>2.7450980392156861E-8</v>
      </c>
      <c r="AJ89" s="217">
        <v>3.6070588235294113E-8</v>
      </c>
      <c r="AK89" s="559">
        <v>4.6568627450980391E-6</v>
      </c>
      <c r="AL89" s="217">
        <v>6.1191176470588228E-6</v>
      </c>
      <c r="AM89" s="559">
        <v>1.8627450980392158E-7</v>
      </c>
      <c r="AN89" s="217">
        <v>2.4476470588235295E-7</v>
      </c>
      <c r="AO89" s="559">
        <v>1.2745098039215685E-7</v>
      </c>
      <c r="AP89" s="217">
        <v>1.6747058823529412E-7</v>
      </c>
      <c r="AQ89" s="559">
        <v>1.0294117647058823E-6</v>
      </c>
      <c r="AR89" s="217">
        <v>1.3526470588235291E-6</v>
      </c>
      <c r="AS89" s="559">
        <v>1.1764705882352941E-8</v>
      </c>
      <c r="AT89" s="217">
        <v>1.5458823529411765E-8</v>
      </c>
      <c r="AU89" s="559">
        <v>1.3333333333333333E-5</v>
      </c>
      <c r="AV89" s="217">
        <v>1.7520000000000002E-5</v>
      </c>
      <c r="AW89" s="559">
        <v>4.1176470588235293E-8</v>
      </c>
      <c r="AX89" s="217">
        <v>5.4105882352941169E-8</v>
      </c>
      <c r="AY89" s="559">
        <v>5.7213725490196072E-5</v>
      </c>
      <c r="AZ89" s="217">
        <v>7.5178835294117651E-5</v>
      </c>
    </row>
    <row r="90" spans="1:52">
      <c r="A90" s="88"/>
      <c r="B90" s="1110" t="s">
        <v>205</v>
      </c>
      <c r="C90" s="213" t="s">
        <v>206</v>
      </c>
      <c r="D90" s="213" t="s">
        <v>310</v>
      </c>
      <c r="E90" s="89" t="s">
        <v>208</v>
      </c>
      <c r="F90" s="213" t="s">
        <v>311</v>
      </c>
      <c r="G90" s="213" t="s">
        <v>218</v>
      </c>
      <c r="H90" s="213" t="s">
        <v>312</v>
      </c>
      <c r="I90" s="958">
        <v>2000</v>
      </c>
      <c r="J90" s="215">
        <v>2</v>
      </c>
      <c r="K90" s="559">
        <v>9.8039215686274508E-7</v>
      </c>
      <c r="L90" s="217">
        <v>1.2882352941176469E-6</v>
      </c>
      <c r="M90" s="559">
        <v>1.5686274509803921E-5</v>
      </c>
      <c r="N90" s="217">
        <v>2.061176470588235E-5</v>
      </c>
      <c r="O90" s="559">
        <v>3.3333333333333335E-5</v>
      </c>
      <c r="P90" s="217">
        <v>4.3800000000000008E-5</v>
      </c>
      <c r="Q90" s="559">
        <v>1.2352941176470589E-5</v>
      </c>
      <c r="R90" s="217">
        <v>1.6231764705882351E-5</v>
      </c>
      <c r="S90" s="559">
        <v>7.1764705882352948E-5</v>
      </c>
      <c r="T90" s="217">
        <v>9.4298823529411762E-5</v>
      </c>
      <c r="U90" s="559">
        <v>1.9607843137254904E-7</v>
      </c>
      <c r="V90" s="217">
        <v>2.5764705882352943E-7</v>
      </c>
      <c r="W90" s="559">
        <v>5.8823529411764701E-7</v>
      </c>
      <c r="X90" s="217">
        <v>7.7294117647058812E-7</v>
      </c>
      <c r="Y90" s="559">
        <v>8.4313725490196077E-6</v>
      </c>
      <c r="Z90" s="217">
        <v>1.1078823529411766E-5</v>
      </c>
      <c r="AA90" s="559">
        <v>5.2941176470588239E-6</v>
      </c>
      <c r="AB90" s="217">
        <v>6.9564705882352937E-6</v>
      </c>
      <c r="AC90" s="559">
        <v>3.9215686274509808E-7</v>
      </c>
      <c r="AD90" s="217">
        <v>5.1529411764705885E-7</v>
      </c>
      <c r="AE90" s="559">
        <v>2.3529411764705881E-8</v>
      </c>
      <c r="AF90" s="217">
        <v>3.0917647058823529E-8</v>
      </c>
      <c r="AG90" s="559">
        <v>2.1568627450980393E-6</v>
      </c>
      <c r="AH90" s="217">
        <v>2.8341176470588237E-6</v>
      </c>
      <c r="AI90" s="559">
        <v>1.0980392156862744E-7</v>
      </c>
      <c r="AJ90" s="217">
        <v>1.4428235294117645E-7</v>
      </c>
      <c r="AK90" s="559">
        <v>1.8627450980392156E-5</v>
      </c>
      <c r="AL90" s="217">
        <v>2.4476470588235291E-5</v>
      </c>
      <c r="AM90" s="559">
        <v>7.450980392156863E-7</v>
      </c>
      <c r="AN90" s="217">
        <v>9.7905882352941179E-7</v>
      </c>
      <c r="AO90" s="559">
        <v>5.0980392156862741E-7</v>
      </c>
      <c r="AP90" s="217">
        <v>6.698823529411765E-7</v>
      </c>
      <c r="AQ90" s="559">
        <v>4.1176470588235291E-6</v>
      </c>
      <c r="AR90" s="217">
        <v>5.4105882352941162E-6</v>
      </c>
      <c r="AS90" s="559">
        <v>4.7058823529411763E-8</v>
      </c>
      <c r="AT90" s="217">
        <v>6.1835294117647058E-8</v>
      </c>
      <c r="AU90" s="559">
        <v>5.3333333333333333E-5</v>
      </c>
      <c r="AV90" s="217">
        <v>7.0080000000000007E-5</v>
      </c>
      <c r="AW90" s="559">
        <v>1.6470588235294117E-7</v>
      </c>
      <c r="AX90" s="217">
        <v>2.1642352941176468E-7</v>
      </c>
      <c r="AY90" s="559">
        <v>2.2885490196078429E-4</v>
      </c>
      <c r="AZ90" s="217">
        <v>3.007153411764706E-4</v>
      </c>
    </row>
    <row r="91" spans="1:52">
      <c r="A91" s="88"/>
      <c r="B91" s="1110" t="s">
        <v>205</v>
      </c>
      <c r="C91" s="213" t="s">
        <v>206</v>
      </c>
      <c r="D91" s="213" t="s">
        <v>310</v>
      </c>
      <c r="E91" s="89" t="s">
        <v>208</v>
      </c>
      <c r="F91" s="213" t="s">
        <v>313</v>
      </c>
      <c r="G91" s="213" t="s">
        <v>218</v>
      </c>
      <c r="H91" s="213" t="s">
        <v>314</v>
      </c>
      <c r="I91" s="958">
        <v>2000</v>
      </c>
      <c r="J91" s="215">
        <v>2</v>
      </c>
      <c r="K91" s="559">
        <v>9.8039215686274508E-7</v>
      </c>
      <c r="L91" s="217">
        <v>1.2882352941176469E-6</v>
      </c>
      <c r="M91" s="559">
        <v>1.5686274509803921E-5</v>
      </c>
      <c r="N91" s="217">
        <v>2.061176470588235E-5</v>
      </c>
      <c r="O91" s="559">
        <v>3.3333333333333335E-5</v>
      </c>
      <c r="P91" s="217">
        <v>4.3800000000000008E-5</v>
      </c>
      <c r="Q91" s="559">
        <v>1.2352941176470589E-5</v>
      </c>
      <c r="R91" s="217">
        <v>1.6231764705882351E-5</v>
      </c>
      <c r="S91" s="559">
        <v>7.1764705882352948E-5</v>
      </c>
      <c r="T91" s="217">
        <v>9.4298823529411762E-5</v>
      </c>
      <c r="U91" s="559">
        <v>1.9607843137254904E-7</v>
      </c>
      <c r="V91" s="217">
        <v>2.5764705882352943E-7</v>
      </c>
      <c r="W91" s="559">
        <v>5.8823529411764701E-7</v>
      </c>
      <c r="X91" s="217">
        <v>7.7294117647058812E-7</v>
      </c>
      <c r="Y91" s="559">
        <v>8.4313725490196077E-6</v>
      </c>
      <c r="Z91" s="217">
        <v>1.1078823529411766E-5</v>
      </c>
      <c r="AA91" s="559">
        <v>5.2941176470588239E-6</v>
      </c>
      <c r="AB91" s="217">
        <v>6.9564705882352937E-6</v>
      </c>
      <c r="AC91" s="559">
        <v>3.9215686274509808E-7</v>
      </c>
      <c r="AD91" s="217">
        <v>5.1529411764705885E-7</v>
      </c>
      <c r="AE91" s="559">
        <v>2.3529411764705881E-8</v>
      </c>
      <c r="AF91" s="217">
        <v>3.0917647058823529E-8</v>
      </c>
      <c r="AG91" s="559">
        <v>2.1568627450980393E-6</v>
      </c>
      <c r="AH91" s="217">
        <v>2.8341176470588237E-6</v>
      </c>
      <c r="AI91" s="559">
        <v>1.0980392156862744E-7</v>
      </c>
      <c r="AJ91" s="217">
        <v>1.4428235294117645E-7</v>
      </c>
      <c r="AK91" s="559">
        <v>1.8627450980392156E-5</v>
      </c>
      <c r="AL91" s="217">
        <v>2.4476470588235291E-5</v>
      </c>
      <c r="AM91" s="559">
        <v>7.450980392156863E-7</v>
      </c>
      <c r="AN91" s="217">
        <v>9.7905882352941179E-7</v>
      </c>
      <c r="AO91" s="559">
        <v>5.0980392156862741E-7</v>
      </c>
      <c r="AP91" s="217">
        <v>6.698823529411765E-7</v>
      </c>
      <c r="AQ91" s="559">
        <v>4.1176470588235291E-6</v>
      </c>
      <c r="AR91" s="217">
        <v>5.4105882352941162E-6</v>
      </c>
      <c r="AS91" s="559">
        <v>4.7058823529411763E-8</v>
      </c>
      <c r="AT91" s="217">
        <v>6.1835294117647058E-8</v>
      </c>
      <c r="AU91" s="559">
        <v>5.3333333333333333E-5</v>
      </c>
      <c r="AV91" s="217">
        <v>7.0080000000000007E-5</v>
      </c>
      <c r="AW91" s="559">
        <v>1.6470588235294117E-7</v>
      </c>
      <c r="AX91" s="217">
        <v>2.1642352941176468E-7</v>
      </c>
      <c r="AY91" s="559">
        <v>2.2885490196078429E-4</v>
      </c>
      <c r="AZ91" s="217">
        <v>3.007153411764706E-4</v>
      </c>
    </row>
    <row r="92" spans="1:52">
      <c r="A92" s="88"/>
      <c r="B92" s="1110" t="s">
        <v>205</v>
      </c>
      <c r="C92" s="213" t="s">
        <v>206</v>
      </c>
      <c r="D92" s="213" t="s">
        <v>310</v>
      </c>
      <c r="E92" s="89" t="s">
        <v>208</v>
      </c>
      <c r="F92" s="213" t="s">
        <v>315</v>
      </c>
      <c r="G92" s="213" t="s">
        <v>218</v>
      </c>
      <c r="H92" s="213" t="s">
        <v>316</v>
      </c>
      <c r="I92" s="958">
        <v>500</v>
      </c>
      <c r="J92" s="215">
        <v>0.5</v>
      </c>
      <c r="K92" s="559">
        <v>2.4509803921568627E-7</v>
      </c>
      <c r="L92" s="217">
        <v>3.2205882352941172E-7</v>
      </c>
      <c r="M92" s="559">
        <v>3.9215686274509803E-6</v>
      </c>
      <c r="N92" s="217">
        <v>5.1529411764705875E-6</v>
      </c>
      <c r="O92" s="559">
        <v>8.3333333333333337E-6</v>
      </c>
      <c r="P92" s="217">
        <v>1.0950000000000002E-5</v>
      </c>
      <c r="Q92" s="559">
        <v>3.0882352941176472E-6</v>
      </c>
      <c r="R92" s="217">
        <v>4.0579411764705878E-6</v>
      </c>
      <c r="S92" s="559">
        <v>1.7941176470588237E-5</v>
      </c>
      <c r="T92" s="217">
        <v>2.3574705882352941E-5</v>
      </c>
      <c r="U92" s="559">
        <v>4.9019607843137259E-8</v>
      </c>
      <c r="V92" s="217">
        <v>6.4411764705882357E-8</v>
      </c>
      <c r="W92" s="559">
        <v>1.4705882352941175E-7</v>
      </c>
      <c r="X92" s="217">
        <v>1.9323529411764703E-7</v>
      </c>
      <c r="Y92" s="559">
        <v>2.1078431372549019E-6</v>
      </c>
      <c r="Z92" s="217">
        <v>2.7697058823529416E-6</v>
      </c>
      <c r="AA92" s="559">
        <v>1.323529411764706E-6</v>
      </c>
      <c r="AB92" s="217">
        <v>1.7391176470588234E-6</v>
      </c>
      <c r="AC92" s="559">
        <v>9.8039215686274519E-8</v>
      </c>
      <c r="AD92" s="217">
        <v>1.2882352941176471E-7</v>
      </c>
      <c r="AE92" s="559">
        <v>5.8823529411764704E-9</v>
      </c>
      <c r="AF92" s="217">
        <v>7.7294117647058823E-9</v>
      </c>
      <c r="AG92" s="559">
        <v>5.3921568627450983E-7</v>
      </c>
      <c r="AH92" s="217">
        <v>7.0852941176470594E-7</v>
      </c>
      <c r="AI92" s="559">
        <v>2.7450980392156861E-8</v>
      </c>
      <c r="AJ92" s="217">
        <v>3.6070588235294113E-8</v>
      </c>
      <c r="AK92" s="559">
        <v>4.6568627450980391E-6</v>
      </c>
      <c r="AL92" s="217">
        <v>6.1191176470588228E-6</v>
      </c>
      <c r="AM92" s="559">
        <v>1.8627450980392158E-7</v>
      </c>
      <c r="AN92" s="217">
        <v>2.4476470588235295E-7</v>
      </c>
      <c r="AO92" s="559">
        <v>1.2745098039215685E-7</v>
      </c>
      <c r="AP92" s="217">
        <v>1.6747058823529412E-7</v>
      </c>
      <c r="AQ92" s="559">
        <v>1.0294117647058823E-6</v>
      </c>
      <c r="AR92" s="217">
        <v>1.3526470588235291E-6</v>
      </c>
      <c r="AS92" s="559">
        <v>1.1764705882352941E-8</v>
      </c>
      <c r="AT92" s="217">
        <v>1.5458823529411765E-8</v>
      </c>
      <c r="AU92" s="559">
        <v>1.3333333333333333E-5</v>
      </c>
      <c r="AV92" s="217">
        <v>1.7520000000000002E-5</v>
      </c>
      <c r="AW92" s="559">
        <v>4.1176470588235293E-8</v>
      </c>
      <c r="AX92" s="217">
        <v>5.4105882352941169E-8</v>
      </c>
      <c r="AY92" s="559">
        <v>5.7213725490196072E-5</v>
      </c>
      <c r="AZ92" s="217">
        <v>7.5178835294117651E-5</v>
      </c>
    </row>
    <row r="93" spans="1:52">
      <c r="A93" s="88"/>
      <c r="B93" s="1110" t="s">
        <v>205</v>
      </c>
      <c r="C93" s="213" t="s">
        <v>317</v>
      </c>
      <c r="D93" s="213" t="s">
        <v>318</v>
      </c>
      <c r="E93" s="89" t="s">
        <v>208</v>
      </c>
      <c r="F93" s="213" t="s">
        <v>319</v>
      </c>
      <c r="G93" s="213">
        <v>2014</v>
      </c>
      <c r="H93" s="213" t="s">
        <v>320</v>
      </c>
      <c r="I93" s="958">
        <v>20922</v>
      </c>
      <c r="J93" s="215">
        <v>20.922000000000001</v>
      </c>
      <c r="K93" s="559">
        <v>1.0255882352941177E-5</v>
      </c>
      <c r="L93" s="217">
        <v>1.3476229411764705E-5</v>
      </c>
      <c r="M93" s="559">
        <v>1.1896823529411765E-4</v>
      </c>
      <c r="N93" s="217">
        <v>1.5632426117647056E-4</v>
      </c>
      <c r="O93" s="559">
        <v>2.5229470588235297E-4</v>
      </c>
      <c r="P93" s="217">
        <v>3.3151524352941181E-4</v>
      </c>
      <c r="Q93" s="559">
        <v>9.4354117647058828E-5</v>
      </c>
      <c r="R93" s="217">
        <v>1.2398131058823528E-4</v>
      </c>
      <c r="S93" s="559">
        <v>5.435617647058823E-4</v>
      </c>
      <c r="T93" s="217">
        <v>7.1424015882352941E-4</v>
      </c>
      <c r="U93" s="559">
        <v>2.0511764705882355E-6</v>
      </c>
      <c r="V93" s="217">
        <v>2.6952458823529415E-6</v>
      </c>
      <c r="W93" s="559">
        <v>6.1535294117647053E-6</v>
      </c>
      <c r="X93" s="217">
        <v>8.0857376470588233E-6</v>
      </c>
      <c r="Y93" s="559">
        <v>6.3586470588235301E-5</v>
      </c>
      <c r="Z93" s="217">
        <v>8.3552622352941184E-5</v>
      </c>
      <c r="AA93" s="559">
        <v>5.5381764705882361E-5</v>
      </c>
      <c r="AB93" s="217">
        <v>7.277163882352942E-5</v>
      </c>
      <c r="AC93" s="559">
        <v>4.102352941176471E-6</v>
      </c>
      <c r="AD93" s="217">
        <v>5.390491764705883E-6</v>
      </c>
      <c r="AE93" s="559">
        <v>2.4614117647058825E-7</v>
      </c>
      <c r="AF93" s="217">
        <v>3.2342950588235293E-7</v>
      </c>
      <c r="AG93" s="559">
        <v>2.2562941176470589E-5</v>
      </c>
      <c r="AH93" s="217">
        <v>2.9647704705882355E-5</v>
      </c>
      <c r="AI93" s="559">
        <v>1.1486588235294118E-6</v>
      </c>
      <c r="AJ93" s="217">
        <v>1.5093376941176472E-6</v>
      </c>
      <c r="AK93" s="559">
        <v>1.4153117647058825E-4</v>
      </c>
      <c r="AL93" s="217">
        <v>1.8597196588235297E-4</v>
      </c>
      <c r="AM93" s="559">
        <v>7.794470588235294E-6</v>
      </c>
      <c r="AN93" s="217">
        <v>1.0241934352941176E-5</v>
      </c>
      <c r="AO93" s="559">
        <v>5.3330588235294117E-6</v>
      </c>
      <c r="AP93" s="217">
        <v>7.007639294117647E-6</v>
      </c>
      <c r="AQ93" s="559">
        <v>4.3074705882352937E-5</v>
      </c>
      <c r="AR93" s="217">
        <v>5.6600163529411753E-5</v>
      </c>
      <c r="AS93" s="559">
        <v>4.922823529411765E-7</v>
      </c>
      <c r="AT93" s="217">
        <v>6.4685901176470587E-7</v>
      </c>
      <c r="AU93" s="559">
        <v>4.0408176470588231E-4</v>
      </c>
      <c r="AV93" s="217">
        <v>5.3096343882352934E-4</v>
      </c>
      <c r="AW93" s="559">
        <v>1.7229882352941176E-6</v>
      </c>
      <c r="AX93" s="217">
        <v>2.2640065411764706E-6</v>
      </c>
      <c r="AY93" s="559">
        <v>1.7786981882352939E-3</v>
      </c>
      <c r="AZ93" s="217">
        <v>2.3372094193411762E-3</v>
      </c>
    </row>
    <row r="94" spans="1:52">
      <c r="A94" s="88"/>
      <c r="B94" s="1110" t="s">
        <v>205</v>
      </c>
      <c r="C94" s="213" t="s">
        <v>317</v>
      </c>
      <c r="D94" s="213" t="s">
        <v>318</v>
      </c>
      <c r="E94" s="89" t="s">
        <v>208</v>
      </c>
      <c r="F94" s="213" t="s">
        <v>321</v>
      </c>
      <c r="G94" s="213">
        <v>2014</v>
      </c>
      <c r="H94" s="213" t="s">
        <v>322</v>
      </c>
      <c r="I94" s="958">
        <v>20922</v>
      </c>
      <c r="J94" s="215">
        <v>20.922000000000001</v>
      </c>
      <c r="K94" s="559">
        <v>1.0255882352941177E-5</v>
      </c>
      <c r="L94" s="217">
        <v>1.3476229411764705E-5</v>
      </c>
      <c r="M94" s="559">
        <v>1.1896823529411765E-4</v>
      </c>
      <c r="N94" s="217">
        <v>1.5632426117647056E-4</v>
      </c>
      <c r="O94" s="559">
        <v>2.5229470588235297E-4</v>
      </c>
      <c r="P94" s="217">
        <v>3.3151524352941181E-4</v>
      </c>
      <c r="Q94" s="559">
        <v>9.4354117647058828E-5</v>
      </c>
      <c r="R94" s="217">
        <v>1.2398131058823528E-4</v>
      </c>
      <c r="S94" s="559">
        <v>5.435617647058823E-4</v>
      </c>
      <c r="T94" s="217">
        <v>7.1424015882352941E-4</v>
      </c>
      <c r="U94" s="559">
        <v>2.0511764705882355E-6</v>
      </c>
      <c r="V94" s="217">
        <v>2.6952458823529415E-6</v>
      </c>
      <c r="W94" s="559">
        <v>6.1535294117647053E-6</v>
      </c>
      <c r="X94" s="217">
        <v>8.0857376470588233E-6</v>
      </c>
      <c r="Y94" s="559">
        <v>6.3586470588235301E-5</v>
      </c>
      <c r="Z94" s="217">
        <v>8.3552622352941184E-5</v>
      </c>
      <c r="AA94" s="559">
        <v>5.5381764705882361E-5</v>
      </c>
      <c r="AB94" s="217">
        <v>7.277163882352942E-5</v>
      </c>
      <c r="AC94" s="559">
        <v>4.102352941176471E-6</v>
      </c>
      <c r="AD94" s="217">
        <v>5.390491764705883E-6</v>
      </c>
      <c r="AE94" s="559">
        <v>2.4614117647058825E-7</v>
      </c>
      <c r="AF94" s="217">
        <v>3.2342950588235293E-7</v>
      </c>
      <c r="AG94" s="559">
        <v>2.2562941176470589E-5</v>
      </c>
      <c r="AH94" s="217">
        <v>2.9647704705882355E-5</v>
      </c>
      <c r="AI94" s="559">
        <v>1.1486588235294118E-6</v>
      </c>
      <c r="AJ94" s="217">
        <v>1.5093376941176472E-6</v>
      </c>
      <c r="AK94" s="559">
        <v>1.4153117647058825E-4</v>
      </c>
      <c r="AL94" s="217">
        <v>1.8597196588235297E-4</v>
      </c>
      <c r="AM94" s="559">
        <v>7.794470588235294E-6</v>
      </c>
      <c r="AN94" s="217">
        <v>1.0241934352941176E-5</v>
      </c>
      <c r="AO94" s="559">
        <v>5.3330588235294117E-6</v>
      </c>
      <c r="AP94" s="217">
        <v>7.007639294117647E-6</v>
      </c>
      <c r="AQ94" s="559">
        <v>4.3074705882352937E-5</v>
      </c>
      <c r="AR94" s="217">
        <v>5.6600163529411753E-5</v>
      </c>
      <c r="AS94" s="559">
        <v>4.922823529411765E-7</v>
      </c>
      <c r="AT94" s="217">
        <v>6.4685901176470587E-7</v>
      </c>
      <c r="AU94" s="559">
        <v>4.0408176470588231E-4</v>
      </c>
      <c r="AV94" s="217">
        <v>5.3096343882352934E-4</v>
      </c>
      <c r="AW94" s="559">
        <v>1.7229882352941176E-6</v>
      </c>
      <c r="AX94" s="217">
        <v>2.2640065411764706E-6</v>
      </c>
      <c r="AY94" s="559">
        <v>1.7786981882352939E-3</v>
      </c>
      <c r="AZ94" s="217">
        <v>2.3372094193411762E-3</v>
      </c>
    </row>
    <row r="95" spans="1:52">
      <c r="A95" s="88"/>
      <c r="B95" s="1110" t="s">
        <v>205</v>
      </c>
      <c r="C95" s="213" t="s">
        <v>317</v>
      </c>
      <c r="D95" s="213" t="s">
        <v>318</v>
      </c>
      <c r="E95" s="89" t="s">
        <v>208</v>
      </c>
      <c r="F95" s="213" t="s">
        <v>323</v>
      </c>
      <c r="G95" s="213">
        <v>2014</v>
      </c>
      <c r="H95" s="213" t="s">
        <v>324</v>
      </c>
      <c r="I95" s="958">
        <v>20922</v>
      </c>
      <c r="J95" s="215">
        <v>20.922000000000001</v>
      </c>
      <c r="K95" s="559">
        <v>1.0255882352941177E-5</v>
      </c>
      <c r="L95" s="217">
        <v>1.3476229411764705E-5</v>
      </c>
      <c r="M95" s="559">
        <v>1.1896823529411765E-4</v>
      </c>
      <c r="N95" s="217">
        <v>1.5632426117647056E-4</v>
      </c>
      <c r="O95" s="559">
        <v>2.5229470588235297E-4</v>
      </c>
      <c r="P95" s="217">
        <v>3.3151524352941181E-4</v>
      </c>
      <c r="Q95" s="559">
        <v>9.4354117647058828E-5</v>
      </c>
      <c r="R95" s="217">
        <v>1.2398131058823528E-4</v>
      </c>
      <c r="S95" s="559">
        <v>5.435617647058823E-4</v>
      </c>
      <c r="T95" s="217">
        <v>7.1424015882352941E-4</v>
      </c>
      <c r="U95" s="559">
        <v>2.0511764705882355E-6</v>
      </c>
      <c r="V95" s="217">
        <v>2.6952458823529415E-6</v>
      </c>
      <c r="W95" s="559">
        <v>6.1535294117647053E-6</v>
      </c>
      <c r="X95" s="217">
        <v>8.0857376470588233E-6</v>
      </c>
      <c r="Y95" s="559">
        <v>6.3586470588235301E-5</v>
      </c>
      <c r="Z95" s="217">
        <v>8.3552622352941184E-5</v>
      </c>
      <c r="AA95" s="559">
        <v>5.5381764705882361E-5</v>
      </c>
      <c r="AB95" s="217">
        <v>7.277163882352942E-5</v>
      </c>
      <c r="AC95" s="559">
        <v>4.102352941176471E-6</v>
      </c>
      <c r="AD95" s="217">
        <v>5.390491764705883E-6</v>
      </c>
      <c r="AE95" s="559">
        <v>2.4614117647058825E-7</v>
      </c>
      <c r="AF95" s="217">
        <v>3.2342950588235293E-7</v>
      </c>
      <c r="AG95" s="559">
        <v>2.2562941176470589E-5</v>
      </c>
      <c r="AH95" s="217">
        <v>2.9647704705882355E-5</v>
      </c>
      <c r="AI95" s="559">
        <v>1.1486588235294118E-6</v>
      </c>
      <c r="AJ95" s="217">
        <v>1.5093376941176472E-6</v>
      </c>
      <c r="AK95" s="559">
        <v>1.4153117647058825E-4</v>
      </c>
      <c r="AL95" s="217">
        <v>1.8597196588235297E-4</v>
      </c>
      <c r="AM95" s="559">
        <v>7.794470588235294E-6</v>
      </c>
      <c r="AN95" s="217">
        <v>1.0241934352941176E-5</v>
      </c>
      <c r="AO95" s="559">
        <v>5.3330588235294117E-6</v>
      </c>
      <c r="AP95" s="217">
        <v>7.007639294117647E-6</v>
      </c>
      <c r="AQ95" s="559">
        <v>4.3074705882352937E-5</v>
      </c>
      <c r="AR95" s="217">
        <v>5.6600163529411753E-5</v>
      </c>
      <c r="AS95" s="559">
        <v>4.922823529411765E-7</v>
      </c>
      <c r="AT95" s="217">
        <v>6.4685901176470587E-7</v>
      </c>
      <c r="AU95" s="559">
        <v>4.0408176470588231E-4</v>
      </c>
      <c r="AV95" s="217">
        <v>5.3096343882352934E-4</v>
      </c>
      <c r="AW95" s="559">
        <v>1.7229882352941176E-6</v>
      </c>
      <c r="AX95" s="217">
        <v>2.2640065411764706E-6</v>
      </c>
      <c r="AY95" s="559">
        <v>1.7786981882352939E-3</v>
      </c>
      <c r="AZ95" s="217">
        <v>2.3372094193411762E-3</v>
      </c>
    </row>
    <row r="96" spans="1:52">
      <c r="A96" s="88"/>
      <c r="B96" s="1110" t="s">
        <v>205</v>
      </c>
      <c r="C96" s="213" t="s">
        <v>317</v>
      </c>
      <c r="D96" s="213" t="s">
        <v>318</v>
      </c>
      <c r="E96" s="89" t="s">
        <v>208</v>
      </c>
      <c r="F96" s="213" t="s">
        <v>325</v>
      </c>
      <c r="G96" s="213">
        <v>2016</v>
      </c>
      <c r="H96" s="213" t="s">
        <v>326</v>
      </c>
      <c r="I96" s="958">
        <v>600</v>
      </c>
      <c r="J96" s="215">
        <v>0.6</v>
      </c>
      <c r="K96" s="559">
        <v>2.941176470588235E-7</v>
      </c>
      <c r="L96" s="217">
        <v>3.8647058823529406E-7</v>
      </c>
      <c r="M96" s="559">
        <v>4.7058823529411761E-6</v>
      </c>
      <c r="N96" s="217">
        <v>6.183529411764705E-6</v>
      </c>
      <c r="O96" s="559">
        <v>1.0000000000000001E-5</v>
      </c>
      <c r="P96" s="217">
        <v>1.3140000000000001E-5</v>
      </c>
      <c r="Q96" s="559">
        <v>3.7058823529411763E-6</v>
      </c>
      <c r="R96" s="217">
        <v>4.8695294117647054E-6</v>
      </c>
      <c r="S96" s="559">
        <v>2.1529411764705882E-5</v>
      </c>
      <c r="T96" s="217">
        <v>2.8289647058823527E-5</v>
      </c>
      <c r="U96" s="559">
        <v>5.8823529411764709E-8</v>
      </c>
      <c r="V96" s="217">
        <v>7.7294117647058823E-8</v>
      </c>
      <c r="W96" s="559">
        <v>1.7647058823529409E-7</v>
      </c>
      <c r="X96" s="217">
        <v>2.3188235294117642E-7</v>
      </c>
      <c r="Y96" s="559">
        <v>2.5294117647058823E-6</v>
      </c>
      <c r="Z96" s="217">
        <v>3.3236470588235291E-6</v>
      </c>
      <c r="AA96" s="559">
        <v>1.5882352941176472E-6</v>
      </c>
      <c r="AB96" s="217">
        <v>2.0869411764705884E-6</v>
      </c>
      <c r="AC96" s="559">
        <v>1.1764705882352942E-7</v>
      </c>
      <c r="AD96" s="217">
        <v>1.5458823529411765E-7</v>
      </c>
      <c r="AE96" s="559">
        <v>7.0588235294117638E-9</v>
      </c>
      <c r="AF96" s="217">
        <v>9.2752941176470561E-9</v>
      </c>
      <c r="AG96" s="559">
        <v>6.4705882352941173E-7</v>
      </c>
      <c r="AH96" s="217">
        <v>8.50235294117647E-7</v>
      </c>
      <c r="AI96" s="559">
        <v>3.2941176470588232E-8</v>
      </c>
      <c r="AJ96" s="217">
        <v>4.3284705882352933E-8</v>
      </c>
      <c r="AK96" s="559">
        <v>5.5882352941176466E-6</v>
      </c>
      <c r="AL96" s="217">
        <v>7.3429411764705868E-6</v>
      </c>
      <c r="AM96" s="559">
        <v>2.2352941176470587E-7</v>
      </c>
      <c r="AN96" s="217">
        <v>2.9371764705882347E-7</v>
      </c>
      <c r="AO96" s="559">
        <v>1.5294117647058821E-7</v>
      </c>
      <c r="AP96" s="217">
        <v>2.0096470588235291E-7</v>
      </c>
      <c r="AQ96" s="559">
        <v>1.2352941176470586E-6</v>
      </c>
      <c r="AR96" s="217">
        <v>1.6231764705882351E-6</v>
      </c>
      <c r="AS96" s="559">
        <v>1.4117647058823528E-8</v>
      </c>
      <c r="AT96" s="217">
        <v>1.8550588235294112E-8</v>
      </c>
      <c r="AU96" s="559">
        <v>1.5999999999999999E-5</v>
      </c>
      <c r="AV96" s="217">
        <v>2.1024000000000001E-5</v>
      </c>
      <c r="AW96" s="559">
        <v>4.9411764705882348E-8</v>
      </c>
      <c r="AX96" s="217">
        <v>6.4927058823529406E-8</v>
      </c>
      <c r="AY96" s="559">
        <v>6.8656470588235292E-5</v>
      </c>
      <c r="AZ96" s="217">
        <v>9.0214602352941181E-5</v>
      </c>
    </row>
    <row r="97" spans="1:52">
      <c r="A97" s="88"/>
      <c r="B97" s="1110" t="s">
        <v>205</v>
      </c>
      <c r="C97" s="213" t="s">
        <v>317</v>
      </c>
      <c r="D97" s="213" t="s">
        <v>318</v>
      </c>
      <c r="E97" s="89" t="s">
        <v>208</v>
      </c>
      <c r="F97" s="213" t="s">
        <v>327</v>
      </c>
      <c r="G97" s="213">
        <v>2016</v>
      </c>
      <c r="H97" s="213" t="s">
        <v>328</v>
      </c>
      <c r="I97" s="958">
        <v>600</v>
      </c>
      <c r="J97" s="215">
        <v>0.6</v>
      </c>
      <c r="K97" s="559">
        <v>2.941176470588235E-7</v>
      </c>
      <c r="L97" s="217">
        <v>3.8647058823529406E-7</v>
      </c>
      <c r="M97" s="559">
        <v>4.7058823529411761E-6</v>
      </c>
      <c r="N97" s="217">
        <v>6.183529411764705E-6</v>
      </c>
      <c r="O97" s="559">
        <v>1.0000000000000001E-5</v>
      </c>
      <c r="P97" s="217">
        <v>1.3140000000000001E-5</v>
      </c>
      <c r="Q97" s="559">
        <v>3.7058823529411763E-6</v>
      </c>
      <c r="R97" s="217">
        <v>4.8695294117647054E-6</v>
      </c>
      <c r="S97" s="559">
        <v>2.1529411764705882E-5</v>
      </c>
      <c r="T97" s="217">
        <v>2.8289647058823527E-5</v>
      </c>
      <c r="U97" s="559">
        <v>5.8823529411764709E-8</v>
      </c>
      <c r="V97" s="217">
        <v>7.7294117647058823E-8</v>
      </c>
      <c r="W97" s="559">
        <v>1.7647058823529409E-7</v>
      </c>
      <c r="X97" s="217">
        <v>2.3188235294117642E-7</v>
      </c>
      <c r="Y97" s="559">
        <v>2.5294117647058823E-6</v>
      </c>
      <c r="Z97" s="217">
        <v>3.3236470588235291E-6</v>
      </c>
      <c r="AA97" s="559">
        <v>1.5882352941176472E-6</v>
      </c>
      <c r="AB97" s="217">
        <v>2.0869411764705884E-6</v>
      </c>
      <c r="AC97" s="559">
        <v>1.1764705882352942E-7</v>
      </c>
      <c r="AD97" s="217">
        <v>1.5458823529411765E-7</v>
      </c>
      <c r="AE97" s="559">
        <v>7.0588235294117638E-9</v>
      </c>
      <c r="AF97" s="217">
        <v>9.2752941176470561E-9</v>
      </c>
      <c r="AG97" s="559">
        <v>6.4705882352941173E-7</v>
      </c>
      <c r="AH97" s="217">
        <v>8.50235294117647E-7</v>
      </c>
      <c r="AI97" s="559">
        <v>3.2941176470588232E-8</v>
      </c>
      <c r="AJ97" s="217">
        <v>4.3284705882352933E-8</v>
      </c>
      <c r="AK97" s="559">
        <v>5.5882352941176466E-6</v>
      </c>
      <c r="AL97" s="217">
        <v>7.3429411764705868E-6</v>
      </c>
      <c r="AM97" s="559">
        <v>2.2352941176470587E-7</v>
      </c>
      <c r="AN97" s="217">
        <v>2.9371764705882347E-7</v>
      </c>
      <c r="AO97" s="559">
        <v>1.5294117647058821E-7</v>
      </c>
      <c r="AP97" s="217">
        <v>2.0096470588235291E-7</v>
      </c>
      <c r="AQ97" s="559">
        <v>1.2352941176470586E-6</v>
      </c>
      <c r="AR97" s="217">
        <v>1.6231764705882351E-6</v>
      </c>
      <c r="AS97" s="559">
        <v>1.4117647058823528E-8</v>
      </c>
      <c r="AT97" s="217">
        <v>1.8550588235294112E-8</v>
      </c>
      <c r="AU97" s="559">
        <v>1.5999999999999999E-5</v>
      </c>
      <c r="AV97" s="217">
        <v>2.1024000000000001E-5</v>
      </c>
      <c r="AW97" s="559">
        <v>4.9411764705882348E-8</v>
      </c>
      <c r="AX97" s="217">
        <v>6.4927058823529406E-8</v>
      </c>
      <c r="AY97" s="559">
        <v>6.8656470588235292E-5</v>
      </c>
      <c r="AZ97" s="217">
        <v>9.0214602352941181E-5</v>
      </c>
    </row>
    <row r="98" spans="1:52">
      <c r="A98" s="88"/>
      <c r="B98" s="1110" t="s">
        <v>205</v>
      </c>
      <c r="C98" s="213" t="s">
        <v>206</v>
      </c>
      <c r="D98" s="213" t="s">
        <v>289</v>
      </c>
      <c r="E98" s="89" t="s">
        <v>208</v>
      </c>
      <c r="F98" s="213" t="s">
        <v>329</v>
      </c>
      <c r="G98" s="213">
        <v>2022</v>
      </c>
      <c r="H98" s="213" t="s">
        <v>330</v>
      </c>
      <c r="I98" s="958">
        <v>29390</v>
      </c>
      <c r="J98" s="215">
        <v>29.39</v>
      </c>
      <c r="K98" s="559">
        <v>1.440686274509804E-5</v>
      </c>
      <c r="L98" s="217">
        <v>1.8930617647058824E-5</v>
      </c>
      <c r="M98" s="559">
        <v>1.6711960784313726E-4</v>
      </c>
      <c r="N98" s="217">
        <v>2.1959516470588234E-4</v>
      </c>
      <c r="O98" s="559">
        <v>3.5440882352941178E-4</v>
      </c>
      <c r="P98" s="217">
        <v>4.6569319411764702E-4</v>
      </c>
      <c r="Q98" s="559">
        <v>1.3254313725490196E-4</v>
      </c>
      <c r="R98" s="217">
        <v>1.741616823529412E-4</v>
      </c>
      <c r="S98" s="559">
        <v>7.6356372549019611E-4</v>
      </c>
      <c r="T98" s="217">
        <v>1.0033227352941175E-3</v>
      </c>
      <c r="U98" s="559">
        <v>2.8813725490196083E-6</v>
      </c>
      <c r="V98" s="217">
        <v>3.7861235294117649E-6</v>
      </c>
      <c r="W98" s="559">
        <v>8.6441176470588232E-6</v>
      </c>
      <c r="X98" s="217">
        <v>1.1358370588235294E-5</v>
      </c>
      <c r="Y98" s="559">
        <v>8.9322549019607849E-5</v>
      </c>
      <c r="Z98" s="217">
        <v>1.173698294117647E-4</v>
      </c>
      <c r="AA98" s="559">
        <v>7.7797058823529422E-5</v>
      </c>
      <c r="AB98" s="217">
        <v>1.0222533529411766E-4</v>
      </c>
      <c r="AC98" s="559">
        <v>5.7627450980392166E-6</v>
      </c>
      <c r="AD98" s="217">
        <v>7.5722470588235298E-6</v>
      </c>
      <c r="AE98" s="559">
        <v>3.4576470588235291E-7</v>
      </c>
      <c r="AF98" s="217">
        <v>4.5433482352941173E-7</v>
      </c>
      <c r="AG98" s="559">
        <v>3.169509803921569E-5</v>
      </c>
      <c r="AH98" s="217">
        <v>4.1647358823529411E-5</v>
      </c>
      <c r="AI98" s="559">
        <v>1.6135686274509804E-6</v>
      </c>
      <c r="AJ98" s="217">
        <v>2.1202291764705882E-6</v>
      </c>
      <c r="AK98" s="559">
        <v>1.9881470588235296E-4</v>
      </c>
      <c r="AL98" s="217">
        <v>2.6124252352941179E-4</v>
      </c>
      <c r="AM98" s="559">
        <v>1.0949215686274511E-5</v>
      </c>
      <c r="AN98" s="217">
        <v>1.4387269411764707E-5</v>
      </c>
      <c r="AO98" s="559">
        <v>7.49156862745098E-6</v>
      </c>
      <c r="AP98" s="217">
        <v>9.8439211764705883E-6</v>
      </c>
      <c r="AQ98" s="559">
        <v>6.0508823529411762E-5</v>
      </c>
      <c r="AR98" s="217">
        <v>7.9508594117647045E-5</v>
      </c>
      <c r="AS98" s="559">
        <v>6.9152941176470582E-7</v>
      </c>
      <c r="AT98" s="217">
        <v>9.0866964705882346E-7</v>
      </c>
      <c r="AU98" s="559">
        <v>5.6763039215686271E-4</v>
      </c>
      <c r="AV98" s="217">
        <v>7.4586633529411753E-4</v>
      </c>
      <c r="AW98" s="559">
        <v>2.4203529411764704E-6</v>
      </c>
      <c r="AX98" s="217">
        <v>3.1803437647058819E-6</v>
      </c>
      <c r="AY98" s="559">
        <v>2.4986110196078435E-3</v>
      </c>
      <c r="AZ98" s="217">
        <v>3.2831748797647062E-3</v>
      </c>
    </row>
    <row r="99" spans="1:52">
      <c r="A99" s="88"/>
      <c r="B99" s="1110" t="s">
        <v>205</v>
      </c>
      <c r="C99" s="213" t="s">
        <v>206</v>
      </c>
      <c r="D99" s="213" t="s">
        <v>289</v>
      </c>
      <c r="E99" s="89" t="s">
        <v>208</v>
      </c>
      <c r="F99" s="213" t="s">
        <v>331</v>
      </c>
      <c r="G99" s="213">
        <v>2022</v>
      </c>
      <c r="H99" s="213" t="s">
        <v>332</v>
      </c>
      <c r="I99" s="958">
        <v>29390</v>
      </c>
      <c r="J99" s="215">
        <v>29.39</v>
      </c>
      <c r="K99" s="559">
        <v>1.440686274509804E-5</v>
      </c>
      <c r="L99" s="217">
        <v>1.8930617647058824E-5</v>
      </c>
      <c r="M99" s="559">
        <v>1.6711960784313726E-4</v>
      </c>
      <c r="N99" s="217">
        <v>2.1959516470588234E-4</v>
      </c>
      <c r="O99" s="559">
        <v>3.5440882352941178E-4</v>
      </c>
      <c r="P99" s="217">
        <v>4.6569319411764702E-4</v>
      </c>
      <c r="Q99" s="559">
        <v>1.3254313725490196E-4</v>
      </c>
      <c r="R99" s="217">
        <v>1.741616823529412E-4</v>
      </c>
      <c r="S99" s="559">
        <v>7.6356372549019611E-4</v>
      </c>
      <c r="T99" s="217">
        <v>1.0033227352941175E-3</v>
      </c>
      <c r="U99" s="559">
        <v>2.8813725490196083E-6</v>
      </c>
      <c r="V99" s="217">
        <v>3.7861235294117649E-6</v>
      </c>
      <c r="W99" s="559">
        <v>8.6441176470588232E-6</v>
      </c>
      <c r="X99" s="217">
        <v>1.1358370588235294E-5</v>
      </c>
      <c r="Y99" s="559">
        <v>8.9322549019607849E-5</v>
      </c>
      <c r="Z99" s="217">
        <v>1.173698294117647E-4</v>
      </c>
      <c r="AA99" s="559">
        <v>7.7797058823529422E-5</v>
      </c>
      <c r="AB99" s="217">
        <v>1.0222533529411766E-4</v>
      </c>
      <c r="AC99" s="559">
        <v>5.7627450980392166E-6</v>
      </c>
      <c r="AD99" s="217">
        <v>7.5722470588235298E-6</v>
      </c>
      <c r="AE99" s="559">
        <v>3.4576470588235291E-7</v>
      </c>
      <c r="AF99" s="217">
        <v>4.5433482352941173E-7</v>
      </c>
      <c r="AG99" s="559">
        <v>3.169509803921569E-5</v>
      </c>
      <c r="AH99" s="217">
        <v>4.1647358823529411E-5</v>
      </c>
      <c r="AI99" s="559">
        <v>1.6135686274509804E-6</v>
      </c>
      <c r="AJ99" s="217">
        <v>2.1202291764705882E-6</v>
      </c>
      <c r="AK99" s="559">
        <v>1.9881470588235296E-4</v>
      </c>
      <c r="AL99" s="217">
        <v>2.6124252352941179E-4</v>
      </c>
      <c r="AM99" s="559">
        <v>1.0949215686274511E-5</v>
      </c>
      <c r="AN99" s="217">
        <v>1.4387269411764707E-5</v>
      </c>
      <c r="AO99" s="559">
        <v>7.49156862745098E-6</v>
      </c>
      <c r="AP99" s="217">
        <v>9.8439211764705883E-6</v>
      </c>
      <c r="AQ99" s="559">
        <v>6.0508823529411762E-5</v>
      </c>
      <c r="AR99" s="217">
        <v>7.9508594117647045E-5</v>
      </c>
      <c r="AS99" s="559">
        <v>6.9152941176470582E-7</v>
      </c>
      <c r="AT99" s="217">
        <v>9.0866964705882346E-7</v>
      </c>
      <c r="AU99" s="559">
        <v>5.6763039215686271E-4</v>
      </c>
      <c r="AV99" s="217">
        <v>7.4586633529411753E-4</v>
      </c>
      <c r="AW99" s="559">
        <v>2.4203529411764704E-6</v>
      </c>
      <c r="AX99" s="217">
        <v>3.1803437647058819E-6</v>
      </c>
      <c r="AY99" s="559">
        <v>2.4986110196078435E-3</v>
      </c>
      <c r="AZ99" s="217">
        <v>3.2831748797647062E-3</v>
      </c>
    </row>
    <row r="100" spans="1:52">
      <c r="A100" s="88"/>
      <c r="B100" s="1110" t="s">
        <v>205</v>
      </c>
      <c r="C100" s="213" t="s">
        <v>206</v>
      </c>
      <c r="D100" s="213" t="s">
        <v>289</v>
      </c>
      <c r="E100" s="1096" t="s">
        <v>208</v>
      </c>
      <c r="F100" s="213" t="s">
        <v>333</v>
      </c>
      <c r="G100" s="213" t="s">
        <v>218</v>
      </c>
      <c r="H100" s="213" t="s">
        <v>334</v>
      </c>
      <c r="I100" s="958">
        <v>29390</v>
      </c>
      <c r="J100" s="215">
        <v>29.39</v>
      </c>
      <c r="K100" s="559">
        <v>1.440686274509804E-5</v>
      </c>
      <c r="L100" s="217">
        <v>1.8930617647058824E-5</v>
      </c>
      <c r="M100" s="559">
        <v>1.6711960784313726E-4</v>
      </c>
      <c r="N100" s="217">
        <v>2.1959516470588234E-4</v>
      </c>
      <c r="O100" s="559">
        <v>3.5440882352941178E-4</v>
      </c>
      <c r="P100" s="217">
        <v>4.6569319411764702E-4</v>
      </c>
      <c r="Q100" s="559">
        <v>1.3254313725490196E-4</v>
      </c>
      <c r="R100" s="217">
        <v>1.741616823529412E-4</v>
      </c>
      <c r="S100" s="559">
        <v>7.6356372549019611E-4</v>
      </c>
      <c r="T100" s="217">
        <v>1.0033227352941175E-3</v>
      </c>
      <c r="U100" s="559">
        <v>2.8813725490196083E-6</v>
      </c>
      <c r="V100" s="217">
        <v>3.7861235294117649E-6</v>
      </c>
      <c r="W100" s="559">
        <v>8.6441176470588232E-6</v>
      </c>
      <c r="X100" s="217">
        <v>1.1358370588235294E-5</v>
      </c>
      <c r="Y100" s="559">
        <v>8.9322549019607849E-5</v>
      </c>
      <c r="Z100" s="217">
        <v>1.173698294117647E-4</v>
      </c>
      <c r="AA100" s="559">
        <v>7.7797058823529422E-5</v>
      </c>
      <c r="AB100" s="217">
        <v>1.0222533529411766E-4</v>
      </c>
      <c r="AC100" s="559">
        <v>5.7627450980392166E-6</v>
      </c>
      <c r="AD100" s="217">
        <v>7.5722470588235298E-6</v>
      </c>
      <c r="AE100" s="559">
        <v>3.4576470588235291E-7</v>
      </c>
      <c r="AF100" s="217">
        <v>4.5433482352941173E-7</v>
      </c>
      <c r="AG100" s="559">
        <v>3.169509803921569E-5</v>
      </c>
      <c r="AH100" s="217">
        <v>4.1647358823529411E-5</v>
      </c>
      <c r="AI100" s="559">
        <v>1.6135686274509804E-6</v>
      </c>
      <c r="AJ100" s="217">
        <v>2.1202291764705882E-6</v>
      </c>
      <c r="AK100" s="559">
        <v>1.9881470588235296E-4</v>
      </c>
      <c r="AL100" s="217">
        <v>2.6124252352941179E-4</v>
      </c>
      <c r="AM100" s="559">
        <v>1.0949215686274511E-5</v>
      </c>
      <c r="AN100" s="217">
        <v>1.4387269411764707E-5</v>
      </c>
      <c r="AO100" s="559">
        <v>7.49156862745098E-6</v>
      </c>
      <c r="AP100" s="217">
        <v>9.8439211764705883E-6</v>
      </c>
      <c r="AQ100" s="559">
        <v>6.0508823529411762E-5</v>
      </c>
      <c r="AR100" s="217">
        <v>7.9508594117647045E-5</v>
      </c>
      <c r="AS100" s="559">
        <v>6.9152941176470582E-7</v>
      </c>
      <c r="AT100" s="217">
        <v>9.0866964705882346E-7</v>
      </c>
      <c r="AU100" s="559">
        <v>5.6763039215686271E-4</v>
      </c>
      <c r="AV100" s="217">
        <v>7.4586633529411753E-4</v>
      </c>
      <c r="AW100" s="559">
        <v>2.4203529411764704E-6</v>
      </c>
      <c r="AX100" s="217">
        <v>3.1803437647058819E-6</v>
      </c>
      <c r="AY100" s="559">
        <v>2.4986110196078435E-3</v>
      </c>
      <c r="AZ100" s="217">
        <v>3.2831748797647062E-3</v>
      </c>
    </row>
    <row r="101" spans="1:52">
      <c r="A101" s="88"/>
      <c r="B101" s="1110" t="s">
        <v>205</v>
      </c>
      <c r="C101" s="213" t="s">
        <v>206</v>
      </c>
      <c r="D101" s="213" t="s">
        <v>289</v>
      </c>
      <c r="E101" s="1096" t="s">
        <v>208</v>
      </c>
      <c r="F101" s="213" t="s">
        <v>335</v>
      </c>
      <c r="G101" s="213" t="s">
        <v>218</v>
      </c>
      <c r="H101" s="213" t="s">
        <v>336</v>
      </c>
      <c r="I101" s="958">
        <v>29390</v>
      </c>
      <c r="J101" s="215">
        <v>29.39</v>
      </c>
      <c r="K101" s="559">
        <v>1.440686274509804E-5</v>
      </c>
      <c r="L101" s="217">
        <v>1.8930617647058824E-5</v>
      </c>
      <c r="M101" s="559">
        <v>1.6711960784313726E-4</v>
      </c>
      <c r="N101" s="217">
        <v>2.1959516470588234E-4</v>
      </c>
      <c r="O101" s="559">
        <v>3.5440882352941178E-4</v>
      </c>
      <c r="P101" s="217">
        <v>4.6569319411764702E-4</v>
      </c>
      <c r="Q101" s="559">
        <v>1.3254313725490196E-4</v>
      </c>
      <c r="R101" s="217">
        <v>1.741616823529412E-4</v>
      </c>
      <c r="S101" s="559">
        <v>7.6356372549019611E-4</v>
      </c>
      <c r="T101" s="217">
        <v>1.0033227352941175E-3</v>
      </c>
      <c r="U101" s="559">
        <v>2.8813725490196083E-6</v>
      </c>
      <c r="V101" s="217">
        <v>3.7861235294117649E-6</v>
      </c>
      <c r="W101" s="559">
        <v>8.6441176470588232E-6</v>
      </c>
      <c r="X101" s="217">
        <v>1.1358370588235294E-5</v>
      </c>
      <c r="Y101" s="559">
        <v>8.9322549019607849E-5</v>
      </c>
      <c r="Z101" s="217">
        <v>1.173698294117647E-4</v>
      </c>
      <c r="AA101" s="559">
        <v>7.7797058823529422E-5</v>
      </c>
      <c r="AB101" s="217">
        <v>1.0222533529411766E-4</v>
      </c>
      <c r="AC101" s="559">
        <v>5.7627450980392166E-6</v>
      </c>
      <c r="AD101" s="217">
        <v>7.5722470588235298E-6</v>
      </c>
      <c r="AE101" s="559">
        <v>3.4576470588235291E-7</v>
      </c>
      <c r="AF101" s="217">
        <v>4.5433482352941173E-7</v>
      </c>
      <c r="AG101" s="559">
        <v>3.169509803921569E-5</v>
      </c>
      <c r="AH101" s="217">
        <v>4.1647358823529411E-5</v>
      </c>
      <c r="AI101" s="559">
        <v>1.6135686274509804E-6</v>
      </c>
      <c r="AJ101" s="217">
        <v>2.1202291764705882E-6</v>
      </c>
      <c r="AK101" s="559">
        <v>1.9881470588235296E-4</v>
      </c>
      <c r="AL101" s="217">
        <v>2.6124252352941179E-4</v>
      </c>
      <c r="AM101" s="559">
        <v>1.0949215686274511E-5</v>
      </c>
      <c r="AN101" s="217">
        <v>1.4387269411764707E-5</v>
      </c>
      <c r="AO101" s="559">
        <v>7.49156862745098E-6</v>
      </c>
      <c r="AP101" s="217">
        <v>9.8439211764705883E-6</v>
      </c>
      <c r="AQ101" s="559">
        <v>6.0508823529411762E-5</v>
      </c>
      <c r="AR101" s="217">
        <v>7.9508594117647045E-5</v>
      </c>
      <c r="AS101" s="559">
        <v>6.9152941176470582E-7</v>
      </c>
      <c r="AT101" s="217">
        <v>9.0866964705882346E-7</v>
      </c>
      <c r="AU101" s="559">
        <v>5.6763039215686271E-4</v>
      </c>
      <c r="AV101" s="217">
        <v>7.4586633529411753E-4</v>
      </c>
      <c r="AW101" s="559">
        <v>2.4203529411764704E-6</v>
      </c>
      <c r="AX101" s="217">
        <v>3.1803437647058819E-6</v>
      </c>
      <c r="AY101" s="559">
        <v>2.4986110196078435E-3</v>
      </c>
      <c r="AZ101" s="217">
        <v>3.2831748797647062E-3</v>
      </c>
    </row>
    <row r="102" spans="1:52">
      <c r="A102" s="88"/>
      <c r="B102" s="1110" t="s">
        <v>205</v>
      </c>
      <c r="C102" s="213" t="s">
        <v>206</v>
      </c>
      <c r="D102" s="213" t="s">
        <v>337</v>
      </c>
      <c r="E102" s="89" t="s">
        <v>208</v>
      </c>
      <c r="F102" s="213" t="s">
        <v>338</v>
      </c>
      <c r="G102" s="213">
        <v>2021</v>
      </c>
      <c r="H102" s="213" t="s">
        <v>339</v>
      </c>
      <c r="I102" s="958">
        <v>45600</v>
      </c>
      <c r="J102" s="215">
        <v>45.6</v>
      </c>
      <c r="K102" s="559">
        <v>2.235294117647059E-5</v>
      </c>
      <c r="L102" s="217">
        <v>2.9371764705882351E-5</v>
      </c>
      <c r="M102" s="559">
        <v>2.5929411764705884E-4</v>
      </c>
      <c r="N102" s="217">
        <v>3.4071247058823533E-4</v>
      </c>
      <c r="O102" s="559">
        <v>5.4988235294117652E-4</v>
      </c>
      <c r="P102" s="217">
        <v>7.2254541176470599E-4</v>
      </c>
      <c r="Q102" s="559">
        <v>2.0564705882352943E-4</v>
      </c>
      <c r="R102" s="217">
        <v>2.7022023529411768E-4</v>
      </c>
      <c r="S102" s="559">
        <v>1.1847058823529412E-3</v>
      </c>
      <c r="T102" s="217">
        <v>1.5567035294117646E-3</v>
      </c>
      <c r="U102" s="559">
        <v>4.4705882352941184E-6</v>
      </c>
      <c r="V102" s="217">
        <v>5.8743529411764712E-6</v>
      </c>
      <c r="W102" s="559">
        <v>1.3411764705882353E-5</v>
      </c>
      <c r="X102" s="217">
        <v>1.7623058823529412E-5</v>
      </c>
      <c r="Y102" s="559">
        <v>1.3858823529411764E-4</v>
      </c>
      <c r="Z102" s="217">
        <v>1.821049411764706E-4</v>
      </c>
      <c r="AA102" s="559">
        <v>1.2070588235294119E-4</v>
      </c>
      <c r="AB102" s="217">
        <v>1.5860752941176473E-4</v>
      </c>
      <c r="AC102" s="559">
        <v>8.9411764705882369E-6</v>
      </c>
      <c r="AD102" s="217">
        <v>1.1748705882352942E-5</v>
      </c>
      <c r="AE102" s="559">
        <v>5.3647058823529411E-7</v>
      </c>
      <c r="AF102" s="217">
        <v>7.0492235294117642E-7</v>
      </c>
      <c r="AG102" s="559">
        <v>4.9176470588235295E-5</v>
      </c>
      <c r="AH102" s="217">
        <v>6.4617882352941181E-5</v>
      </c>
      <c r="AI102" s="559">
        <v>2.5035294117647059E-6</v>
      </c>
      <c r="AJ102" s="217">
        <v>3.2896376470588232E-6</v>
      </c>
      <c r="AK102" s="559">
        <v>3.0847058823529411E-4</v>
      </c>
      <c r="AL102" s="217">
        <v>4.0533035294117647E-4</v>
      </c>
      <c r="AM102" s="559">
        <v>1.6988235294117649E-5</v>
      </c>
      <c r="AN102" s="217">
        <v>2.2322541176470591E-5</v>
      </c>
      <c r="AO102" s="559">
        <v>1.1623529411764705E-5</v>
      </c>
      <c r="AP102" s="217">
        <v>1.5273317647058821E-5</v>
      </c>
      <c r="AQ102" s="559">
        <v>9.3882352941176468E-5</v>
      </c>
      <c r="AR102" s="217">
        <v>1.2336141176470588E-4</v>
      </c>
      <c r="AS102" s="559">
        <v>1.0729411764705882E-6</v>
      </c>
      <c r="AT102" s="217">
        <v>1.4098447058823528E-6</v>
      </c>
      <c r="AU102" s="559">
        <v>8.8070588235294111E-4</v>
      </c>
      <c r="AV102" s="217">
        <v>1.1572475294117646E-3</v>
      </c>
      <c r="AW102" s="559">
        <v>3.7552941176470591E-6</v>
      </c>
      <c r="AX102" s="217">
        <v>4.9344564705882362E-6</v>
      </c>
      <c r="AY102" s="559">
        <v>3.8767152941176475E-3</v>
      </c>
      <c r="AZ102" s="217">
        <v>5.0940038964705885E-3</v>
      </c>
    </row>
    <row r="103" spans="1:52">
      <c r="A103" s="88"/>
      <c r="B103" s="1110" t="s">
        <v>205</v>
      </c>
      <c r="C103" s="213" t="s">
        <v>206</v>
      </c>
      <c r="D103" s="213" t="s">
        <v>337</v>
      </c>
      <c r="E103" s="89" t="s">
        <v>208</v>
      </c>
      <c r="F103" s="213" t="s">
        <v>340</v>
      </c>
      <c r="G103" s="213">
        <v>2021</v>
      </c>
      <c r="H103" s="213" t="s">
        <v>341</v>
      </c>
      <c r="I103" s="958">
        <v>45600</v>
      </c>
      <c r="J103" s="215">
        <v>45.6</v>
      </c>
      <c r="K103" s="559">
        <v>2.235294117647059E-5</v>
      </c>
      <c r="L103" s="217">
        <v>2.9371764705882351E-5</v>
      </c>
      <c r="M103" s="559">
        <v>2.5929411764705884E-4</v>
      </c>
      <c r="N103" s="217">
        <v>3.4071247058823533E-4</v>
      </c>
      <c r="O103" s="559">
        <v>5.4988235294117652E-4</v>
      </c>
      <c r="P103" s="217">
        <v>7.2254541176470599E-4</v>
      </c>
      <c r="Q103" s="559">
        <v>2.0564705882352943E-4</v>
      </c>
      <c r="R103" s="217">
        <v>2.7022023529411768E-4</v>
      </c>
      <c r="S103" s="559">
        <v>1.1847058823529412E-3</v>
      </c>
      <c r="T103" s="217">
        <v>1.5567035294117646E-3</v>
      </c>
      <c r="U103" s="559">
        <v>4.4705882352941184E-6</v>
      </c>
      <c r="V103" s="217">
        <v>5.8743529411764712E-6</v>
      </c>
      <c r="W103" s="559">
        <v>1.3411764705882353E-5</v>
      </c>
      <c r="X103" s="217">
        <v>1.7623058823529412E-5</v>
      </c>
      <c r="Y103" s="559">
        <v>1.3858823529411764E-4</v>
      </c>
      <c r="Z103" s="217">
        <v>1.821049411764706E-4</v>
      </c>
      <c r="AA103" s="559">
        <v>1.2070588235294119E-4</v>
      </c>
      <c r="AB103" s="217">
        <v>1.5860752941176473E-4</v>
      </c>
      <c r="AC103" s="559">
        <v>8.9411764705882369E-6</v>
      </c>
      <c r="AD103" s="217">
        <v>1.1748705882352942E-5</v>
      </c>
      <c r="AE103" s="559">
        <v>5.3647058823529411E-7</v>
      </c>
      <c r="AF103" s="217">
        <v>7.0492235294117642E-7</v>
      </c>
      <c r="AG103" s="559">
        <v>4.9176470588235295E-5</v>
      </c>
      <c r="AH103" s="217">
        <v>6.4617882352941181E-5</v>
      </c>
      <c r="AI103" s="559">
        <v>2.5035294117647059E-6</v>
      </c>
      <c r="AJ103" s="217">
        <v>3.2896376470588232E-6</v>
      </c>
      <c r="AK103" s="559">
        <v>3.0847058823529411E-4</v>
      </c>
      <c r="AL103" s="217">
        <v>4.0533035294117647E-4</v>
      </c>
      <c r="AM103" s="559">
        <v>1.6988235294117649E-5</v>
      </c>
      <c r="AN103" s="217">
        <v>2.2322541176470591E-5</v>
      </c>
      <c r="AO103" s="559">
        <v>1.1623529411764705E-5</v>
      </c>
      <c r="AP103" s="217">
        <v>1.5273317647058821E-5</v>
      </c>
      <c r="AQ103" s="559">
        <v>9.3882352941176468E-5</v>
      </c>
      <c r="AR103" s="217">
        <v>1.2336141176470588E-4</v>
      </c>
      <c r="AS103" s="559">
        <v>1.0729411764705882E-6</v>
      </c>
      <c r="AT103" s="217">
        <v>1.4098447058823528E-6</v>
      </c>
      <c r="AU103" s="559">
        <v>8.8070588235294111E-4</v>
      </c>
      <c r="AV103" s="217">
        <v>1.1572475294117646E-3</v>
      </c>
      <c r="AW103" s="559">
        <v>3.7552941176470591E-6</v>
      </c>
      <c r="AX103" s="217">
        <v>4.9344564705882362E-6</v>
      </c>
      <c r="AY103" s="559">
        <v>3.8767152941176475E-3</v>
      </c>
      <c r="AZ103" s="217">
        <v>5.0940038964705885E-3</v>
      </c>
    </row>
    <row r="104" spans="1:52">
      <c r="A104" s="89"/>
      <c r="B104" s="859"/>
      <c r="C104" s="860"/>
      <c r="D104" s="860"/>
      <c r="E104" s="860"/>
      <c r="F104" s="860"/>
      <c r="G104" s="861"/>
      <c r="H104" s="860"/>
      <c r="I104" s="862"/>
      <c r="J104" s="863" t="s">
        <v>342</v>
      </c>
      <c r="K104" s="864">
        <v>5.9186740196078436E-4</v>
      </c>
      <c r="L104" s="865">
        <v>7.7771376617647055E-4</v>
      </c>
      <c r="M104" s="864">
        <v>6.9443463725490191E-3</v>
      </c>
      <c r="N104" s="865">
        <v>9.1248711335294094E-3</v>
      </c>
      <c r="O104" s="864">
        <v>1.4728036813725491E-2</v>
      </c>
      <c r="P104" s="865">
        <v>1.9352640373235301E-2</v>
      </c>
      <c r="Q104" s="864">
        <v>5.5059817647058786E-3</v>
      </c>
      <c r="R104" s="865">
        <v>7.2348600388235287E-3</v>
      </c>
      <c r="S104" s="864">
        <v>3.1730205735294136E-2</v>
      </c>
      <c r="T104" s="865">
        <v>4.1693490336176468E-2</v>
      </c>
      <c r="U104" s="864">
        <v>1.1837348039215685E-4</v>
      </c>
      <c r="V104" s="865">
        <v>1.555427532352942E-4</v>
      </c>
      <c r="W104" s="864">
        <v>3.5512044117647047E-4</v>
      </c>
      <c r="X104" s="865">
        <v>4.666282597058822E-4</v>
      </c>
      <c r="Y104" s="864">
        <v>3.7124967156862746E-3</v>
      </c>
      <c r="Z104" s="865">
        <v>4.8782206844117651E-3</v>
      </c>
      <c r="AA104" s="864">
        <v>3.196083970588235E-3</v>
      </c>
      <c r="AB104" s="865">
        <v>4.1996543373529413E-3</v>
      </c>
      <c r="AC104" s="864">
        <v>2.3674696078431371E-4</v>
      </c>
      <c r="AD104" s="865">
        <v>3.110855064705884E-4</v>
      </c>
      <c r="AE104" s="864">
        <v>1.4204817647058824E-5</v>
      </c>
      <c r="AF104" s="865">
        <v>1.8665130388235299E-5</v>
      </c>
      <c r="AG104" s="864">
        <v>1.3021082843137259E-3</v>
      </c>
      <c r="AH104" s="865">
        <v>1.7109702855882358E-3</v>
      </c>
      <c r="AI104" s="864">
        <v>6.628914901960784E-5</v>
      </c>
      <c r="AJ104" s="865">
        <v>8.7103941811764776E-5</v>
      </c>
      <c r="AK104" s="864">
        <v>8.2607609313725475E-3</v>
      </c>
      <c r="AL104" s="865">
        <v>1.0854639863823536E-2</v>
      </c>
      <c r="AM104" s="864">
        <v>4.498192254901963E-4</v>
      </c>
      <c r="AN104" s="865">
        <v>5.9106246229411765E-4</v>
      </c>
      <c r="AO104" s="864">
        <v>3.077710490196079E-4</v>
      </c>
      <c r="AP104" s="865">
        <v>4.044111584117648E-4</v>
      </c>
      <c r="AQ104" s="864">
        <v>2.4858430882352921E-3</v>
      </c>
      <c r="AR104" s="865">
        <v>3.2663978179411747E-3</v>
      </c>
      <c r="AS104" s="864">
        <v>2.8409635294117648E-5</v>
      </c>
      <c r="AT104" s="865">
        <v>3.7330260776470598E-5</v>
      </c>
      <c r="AU104" s="864">
        <v>2.3587818284313708E-2</v>
      </c>
      <c r="AV104" s="865">
        <v>3.0994393225588227E-2</v>
      </c>
      <c r="AW104" s="864">
        <v>9.9433723529411726E-5</v>
      </c>
      <c r="AX104" s="865">
        <v>1.3065591271764707E-4</v>
      </c>
      <c r="AY104" s="864">
        <v>0.10372171784509802</v>
      </c>
      <c r="AZ104" s="865">
        <v>0.13629033724845879</v>
      </c>
    </row>
  </sheetData>
  <mergeCells count="49">
    <mergeCell ref="B8:D8"/>
    <mergeCell ref="B22:D22"/>
    <mergeCell ref="B23:D23"/>
    <mergeCell ref="B24:D24"/>
    <mergeCell ref="B18:D18"/>
    <mergeCell ref="B21:D21"/>
    <mergeCell ref="AQ43:AR43"/>
    <mergeCell ref="B34:D34"/>
    <mergeCell ref="E9:E10"/>
    <mergeCell ref="B9:D10"/>
    <mergeCell ref="B43:J43"/>
    <mergeCell ref="B39:E39"/>
    <mergeCell ref="B11:D12"/>
    <mergeCell ref="AI43:AJ43"/>
    <mergeCell ref="E26:E27"/>
    <mergeCell ref="B13:D14"/>
    <mergeCell ref="B15:D16"/>
    <mergeCell ref="B19:D20"/>
    <mergeCell ref="B26:D27"/>
    <mergeCell ref="B17:D17"/>
    <mergeCell ref="E11:E12"/>
    <mergeCell ref="E13:E14"/>
    <mergeCell ref="E15:E16"/>
    <mergeCell ref="E19:E20"/>
    <mergeCell ref="B28:D28"/>
    <mergeCell ref="AK43:AL43"/>
    <mergeCell ref="AG43:AH43"/>
    <mergeCell ref="B29:D29"/>
    <mergeCell ref="B30:D30"/>
    <mergeCell ref="B31:D31"/>
    <mergeCell ref="E32:E33"/>
    <mergeCell ref="B32:D33"/>
    <mergeCell ref="AE43:AF43"/>
    <mergeCell ref="AM43:AN43"/>
    <mergeCell ref="AO43:AP43"/>
    <mergeCell ref="AY43:AZ43"/>
    <mergeCell ref="K43:L43"/>
    <mergeCell ref="M43:N43"/>
    <mergeCell ref="O43:P43"/>
    <mergeCell ref="Q43:R43"/>
    <mergeCell ref="S43:T43"/>
    <mergeCell ref="U43:V43"/>
    <mergeCell ref="W43:X43"/>
    <mergeCell ref="Y43:Z43"/>
    <mergeCell ref="AA43:AB43"/>
    <mergeCell ref="AC43:AD43"/>
    <mergeCell ref="AS43:AT43"/>
    <mergeCell ref="AU43:AV43"/>
    <mergeCell ref="AW43:AX43"/>
  </mergeCells>
  <pageMargins left="0.25" right="0.25" top="0.75" bottom="0.75" header="0.3" footer="0.3"/>
  <pageSetup paperSize="3" scale="31" fitToWidth="2" orientation="landscape" r:id="rId1"/>
  <colBreaks count="1" manualBreakCount="1">
    <brk id="34" max="103" man="1"/>
  </colBreaks>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7D8FB-F1BC-44E5-BAB8-0946E8012906}">
  <sheetPr>
    <tabColor rgb="FF92D050"/>
    <pageSetUpPr fitToPage="1"/>
  </sheetPr>
  <dimension ref="A1:H36"/>
  <sheetViews>
    <sheetView view="pageBreakPreview" zoomScale="60" zoomScaleNormal="100" workbookViewId="0">
      <selection activeCell="I22" sqref="I22"/>
    </sheetView>
  </sheetViews>
  <sheetFormatPr defaultRowHeight="14.25"/>
  <cols>
    <col min="1" max="1" width="17.86328125" customWidth="1"/>
    <col min="2" max="2" width="22.59765625" customWidth="1"/>
    <col min="3" max="3" width="13.59765625" customWidth="1"/>
    <col min="4" max="4" width="15.3984375" customWidth="1"/>
    <col min="5" max="5" width="22.59765625" customWidth="1"/>
    <col min="6" max="6" width="15" customWidth="1"/>
    <col min="7" max="7" width="19.86328125" customWidth="1"/>
    <col min="8" max="8" width="22.59765625" customWidth="1"/>
  </cols>
  <sheetData>
    <row r="1" spans="1:8">
      <c r="A1" s="1383" t="s">
        <v>2347</v>
      </c>
      <c r="B1" s="1385"/>
      <c r="C1" s="1385"/>
      <c r="D1" s="1385"/>
      <c r="E1" s="1385"/>
      <c r="F1" s="1385"/>
      <c r="G1" s="1385"/>
      <c r="H1" s="1384"/>
    </row>
    <row r="2" spans="1:8" ht="40.5">
      <c r="A2" s="1069" t="s">
        <v>191</v>
      </c>
      <c r="B2" s="1070" t="s">
        <v>192</v>
      </c>
      <c r="C2" s="1070" t="s">
        <v>193</v>
      </c>
      <c r="D2" s="1070" t="s">
        <v>194</v>
      </c>
      <c r="E2" s="1070" t="s">
        <v>195</v>
      </c>
      <c r="F2" s="309" t="s">
        <v>196</v>
      </c>
      <c r="G2" s="542" t="s">
        <v>197</v>
      </c>
      <c r="H2" s="1118" t="s">
        <v>199</v>
      </c>
    </row>
    <row r="3" spans="1:8">
      <c r="A3" s="1294" t="s">
        <v>205</v>
      </c>
      <c r="B3" s="1295" t="s">
        <v>206</v>
      </c>
      <c r="C3" s="1295" t="s">
        <v>251</v>
      </c>
      <c r="D3" s="1295" t="s">
        <v>208</v>
      </c>
      <c r="E3" s="1295" t="s">
        <v>254</v>
      </c>
      <c r="F3" s="1295">
        <v>2001</v>
      </c>
      <c r="G3" s="1296" t="s">
        <v>255</v>
      </c>
      <c r="H3" s="1297">
        <v>29.393000000000001</v>
      </c>
    </row>
    <row r="4" spans="1:8">
      <c r="A4" s="1298" t="s">
        <v>205</v>
      </c>
      <c r="B4" s="1299" t="s">
        <v>206</v>
      </c>
      <c r="C4" s="1299" t="s">
        <v>251</v>
      </c>
      <c r="D4" s="1299" t="s">
        <v>208</v>
      </c>
      <c r="E4" s="1299" t="s">
        <v>256</v>
      </c>
      <c r="F4" s="1299">
        <v>2001</v>
      </c>
      <c r="G4" s="1300" t="s">
        <v>257</v>
      </c>
      <c r="H4" s="1301">
        <v>29.393000000000001</v>
      </c>
    </row>
    <row r="5" spans="1:8">
      <c r="A5" s="1298" t="s">
        <v>205</v>
      </c>
      <c r="B5" s="1299" t="s">
        <v>206</v>
      </c>
      <c r="C5" s="1299" t="s">
        <v>251</v>
      </c>
      <c r="D5" s="1299" t="s">
        <v>208</v>
      </c>
      <c r="E5" s="1299" t="s">
        <v>258</v>
      </c>
      <c r="F5" s="1299">
        <v>2008</v>
      </c>
      <c r="G5" s="1300" t="s">
        <v>259</v>
      </c>
      <c r="H5" s="1301">
        <v>32.658999999999999</v>
      </c>
    </row>
    <row r="6" spans="1:8">
      <c r="A6" s="1298" t="s">
        <v>205</v>
      </c>
      <c r="B6" s="1299" t="s">
        <v>206</v>
      </c>
      <c r="C6" s="1299" t="s">
        <v>251</v>
      </c>
      <c r="D6" s="1299" t="s">
        <v>208</v>
      </c>
      <c r="E6" s="1299" t="s">
        <v>260</v>
      </c>
      <c r="F6" s="1299">
        <v>2009</v>
      </c>
      <c r="G6" s="1300" t="s">
        <v>261</v>
      </c>
      <c r="H6" s="1301">
        <v>14.288</v>
      </c>
    </row>
    <row r="7" spans="1:8">
      <c r="A7" s="1298" t="s">
        <v>205</v>
      </c>
      <c r="B7" s="1299" t="s">
        <v>206</v>
      </c>
      <c r="C7" s="1299" t="s">
        <v>225</v>
      </c>
      <c r="D7" s="1299" t="s">
        <v>208</v>
      </c>
      <c r="E7" s="1299" t="s">
        <v>226</v>
      </c>
      <c r="F7" s="1299">
        <v>1998</v>
      </c>
      <c r="G7" s="1300" t="s">
        <v>227</v>
      </c>
      <c r="H7" s="1301">
        <v>32.112000000000002</v>
      </c>
    </row>
    <row r="8" spans="1:8">
      <c r="A8" s="1298" t="s">
        <v>205</v>
      </c>
      <c r="B8" s="1299" t="s">
        <v>206</v>
      </c>
      <c r="C8" s="1299" t="s">
        <v>225</v>
      </c>
      <c r="D8" s="1299" t="s">
        <v>208</v>
      </c>
      <c r="E8" s="1299" t="s">
        <v>228</v>
      </c>
      <c r="F8" s="1299">
        <v>1998</v>
      </c>
      <c r="G8" s="1300" t="s">
        <v>229</v>
      </c>
      <c r="H8" s="1301">
        <v>32.112000000000002</v>
      </c>
    </row>
    <row r="9" spans="1:8">
      <c r="A9" s="1298" t="s">
        <v>205</v>
      </c>
      <c r="B9" s="1299" t="s">
        <v>206</v>
      </c>
      <c r="C9" s="1299" t="s">
        <v>225</v>
      </c>
      <c r="D9" s="1299" t="s">
        <v>208</v>
      </c>
      <c r="E9" s="1299" t="s">
        <v>230</v>
      </c>
      <c r="F9" s="1299">
        <v>1998</v>
      </c>
      <c r="G9" s="1300" t="s">
        <v>231</v>
      </c>
      <c r="H9" s="1301">
        <v>32.112000000000002</v>
      </c>
    </row>
    <row r="10" spans="1:8">
      <c r="A10" s="1298" t="s">
        <v>205</v>
      </c>
      <c r="B10" s="1299" t="s">
        <v>206</v>
      </c>
      <c r="C10" s="1299" t="s">
        <v>225</v>
      </c>
      <c r="D10" s="1299" t="s">
        <v>208</v>
      </c>
      <c r="E10" s="1299" t="s">
        <v>232</v>
      </c>
      <c r="F10" s="1299">
        <v>2000</v>
      </c>
      <c r="G10" s="1300" t="s">
        <v>233</v>
      </c>
      <c r="H10" s="1301">
        <v>32.658499999999997</v>
      </c>
    </row>
    <row r="11" spans="1:8">
      <c r="A11" s="1298" t="s">
        <v>205</v>
      </c>
      <c r="B11" s="1299" t="s">
        <v>206</v>
      </c>
      <c r="C11" s="1299" t="s">
        <v>225</v>
      </c>
      <c r="D11" s="1299" t="s">
        <v>208</v>
      </c>
      <c r="E11" s="1299" t="s">
        <v>234</v>
      </c>
      <c r="F11" s="1299">
        <v>2012</v>
      </c>
      <c r="G11" s="1300" t="s">
        <v>235</v>
      </c>
      <c r="H11" s="1301">
        <v>29.391999999999999</v>
      </c>
    </row>
    <row r="12" spans="1:8">
      <c r="A12" s="1298" t="s">
        <v>205</v>
      </c>
      <c r="B12" s="1299" t="s">
        <v>206</v>
      </c>
      <c r="C12" s="1299" t="s">
        <v>225</v>
      </c>
      <c r="D12" s="1299" t="s">
        <v>208</v>
      </c>
      <c r="E12" s="1299" t="s">
        <v>236</v>
      </c>
      <c r="F12" s="1299">
        <v>2015</v>
      </c>
      <c r="G12" s="1300" t="s">
        <v>237</v>
      </c>
      <c r="H12" s="1301">
        <v>30.617999999999999</v>
      </c>
    </row>
    <row r="13" spans="1:8">
      <c r="A13" s="1298" t="s">
        <v>205</v>
      </c>
      <c r="B13" s="1299" t="s">
        <v>206</v>
      </c>
      <c r="C13" s="1299" t="s">
        <v>273</v>
      </c>
      <c r="D13" s="1299" t="s">
        <v>208</v>
      </c>
      <c r="E13" s="1299" t="s">
        <v>274</v>
      </c>
      <c r="F13" s="1299">
        <v>2013</v>
      </c>
      <c r="G13" s="1300" t="s">
        <v>275</v>
      </c>
      <c r="H13" s="1301">
        <v>14.287000000000001</v>
      </c>
    </row>
    <row r="14" spans="1:8">
      <c r="A14" s="1298" t="s">
        <v>205</v>
      </c>
      <c r="B14" s="1299" t="s">
        <v>206</v>
      </c>
      <c r="C14" s="1299" t="s">
        <v>273</v>
      </c>
      <c r="D14" s="1299" t="s">
        <v>208</v>
      </c>
      <c r="E14" s="1299" t="s">
        <v>276</v>
      </c>
      <c r="F14" s="1299">
        <v>2013</v>
      </c>
      <c r="G14" s="1300" t="s">
        <v>277</v>
      </c>
      <c r="H14" s="1301">
        <v>30.614999999999998</v>
      </c>
    </row>
    <row r="15" spans="1:8">
      <c r="A15" s="1298" t="s">
        <v>205</v>
      </c>
      <c r="B15" s="1299" t="s">
        <v>206</v>
      </c>
      <c r="C15" s="1299" t="s">
        <v>273</v>
      </c>
      <c r="D15" s="1299" t="s">
        <v>208</v>
      </c>
      <c r="E15" s="1299" t="s">
        <v>278</v>
      </c>
      <c r="F15" s="1299">
        <v>2013</v>
      </c>
      <c r="G15" s="1300" t="s">
        <v>279</v>
      </c>
      <c r="H15" s="1301">
        <v>30.614999999999998</v>
      </c>
    </row>
    <row r="16" spans="1:8">
      <c r="A16" s="1298" t="s">
        <v>205</v>
      </c>
      <c r="B16" s="1299" t="s">
        <v>206</v>
      </c>
      <c r="C16" s="1299" t="s">
        <v>273</v>
      </c>
      <c r="D16" s="1299" t="s">
        <v>208</v>
      </c>
      <c r="E16" s="1299" t="s">
        <v>280</v>
      </c>
      <c r="F16" s="1299">
        <v>2013</v>
      </c>
      <c r="G16" s="1300" t="s">
        <v>281</v>
      </c>
      <c r="H16" s="1301">
        <v>30.614999999999998</v>
      </c>
    </row>
    <row r="17" spans="1:8">
      <c r="A17" s="1298" t="s">
        <v>205</v>
      </c>
      <c r="B17" s="1299" t="s">
        <v>206</v>
      </c>
      <c r="C17" s="1299" t="s">
        <v>273</v>
      </c>
      <c r="D17" s="1299" t="s">
        <v>208</v>
      </c>
      <c r="E17" s="1299" t="s">
        <v>282</v>
      </c>
      <c r="F17" s="1299">
        <v>2011</v>
      </c>
      <c r="G17" s="1300" t="s">
        <v>283</v>
      </c>
      <c r="H17" s="1301">
        <v>29.393000000000001</v>
      </c>
    </row>
    <row r="18" spans="1:8">
      <c r="A18" s="1298" t="s">
        <v>205</v>
      </c>
      <c r="B18" s="1299" t="s">
        <v>206</v>
      </c>
      <c r="C18" s="1299" t="s">
        <v>273</v>
      </c>
      <c r="D18" s="1299" t="s">
        <v>208</v>
      </c>
      <c r="E18" s="1299" t="s">
        <v>284</v>
      </c>
      <c r="F18" s="1299">
        <v>2011</v>
      </c>
      <c r="G18" s="1300" t="s">
        <v>285</v>
      </c>
      <c r="H18" s="1301">
        <v>29.393000000000001</v>
      </c>
    </row>
    <row r="19" spans="1:8">
      <c r="A19" s="1298" t="s">
        <v>205</v>
      </c>
      <c r="B19" s="1299" t="s">
        <v>317</v>
      </c>
      <c r="C19" s="1299" t="s">
        <v>318</v>
      </c>
      <c r="D19" s="1299" t="s">
        <v>208</v>
      </c>
      <c r="E19" s="1299" t="s">
        <v>319</v>
      </c>
      <c r="F19" s="1299">
        <v>2014</v>
      </c>
      <c r="G19" s="1300" t="s">
        <v>320</v>
      </c>
      <c r="H19" s="1301">
        <v>20.922000000000001</v>
      </c>
    </row>
    <row r="20" spans="1:8">
      <c r="A20" s="1298" t="s">
        <v>205</v>
      </c>
      <c r="B20" s="1299" t="s">
        <v>317</v>
      </c>
      <c r="C20" s="1299" t="s">
        <v>318</v>
      </c>
      <c r="D20" s="1299" t="s">
        <v>208</v>
      </c>
      <c r="E20" s="1299" t="s">
        <v>321</v>
      </c>
      <c r="F20" s="1299">
        <v>2014</v>
      </c>
      <c r="G20" s="1300" t="s">
        <v>322</v>
      </c>
      <c r="H20" s="1301">
        <v>20.922000000000001</v>
      </c>
    </row>
    <row r="21" spans="1:8">
      <c r="A21" s="1298" t="s">
        <v>205</v>
      </c>
      <c r="B21" s="1299" t="s">
        <v>317</v>
      </c>
      <c r="C21" s="1299" t="s">
        <v>318</v>
      </c>
      <c r="D21" s="1299" t="s">
        <v>208</v>
      </c>
      <c r="E21" s="1299" t="s">
        <v>323</v>
      </c>
      <c r="F21" s="1299">
        <v>2014</v>
      </c>
      <c r="G21" s="1300" t="s">
        <v>324</v>
      </c>
      <c r="H21" s="1301">
        <v>20.922000000000001</v>
      </c>
    </row>
    <row r="22" spans="1:8">
      <c r="A22" s="1302" t="s">
        <v>205</v>
      </c>
      <c r="B22" s="1299" t="s">
        <v>206</v>
      </c>
      <c r="C22" s="1299" t="s">
        <v>207</v>
      </c>
      <c r="D22" s="1299" t="s">
        <v>208</v>
      </c>
      <c r="E22" s="1299" t="s">
        <v>209</v>
      </c>
      <c r="F22" s="1299">
        <v>1995</v>
      </c>
      <c r="G22" s="1300" t="s">
        <v>210</v>
      </c>
      <c r="H22" s="1301">
        <v>31.5</v>
      </c>
    </row>
    <row r="23" spans="1:8">
      <c r="A23" s="1298" t="s">
        <v>205</v>
      </c>
      <c r="B23" s="1299" t="s">
        <v>206</v>
      </c>
      <c r="C23" s="1299" t="s">
        <v>207</v>
      </c>
      <c r="D23" s="1299" t="s">
        <v>208</v>
      </c>
      <c r="E23" s="1299" t="s">
        <v>211</v>
      </c>
      <c r="F23" s="1299">
        <v>1995</v>
      </c>
      <c r="G23" s="1300" t="s">
        <v>212</v>
      </c>
      <c r="H23" s="1301">
        <v>31.5</v>
      </c>
    </row>
    <row r="24" spans="1:8">
      <c r="A24" s="1298" t="s">
        <v>205</v>
      </c>
      <c r="B24" s="1299" t="s">
        <v>206</v>
      </c>
      <c r="C24" s="1299" t="s">
        <v>207</v>
      </c>
      <c r="D24" s="1299" t="s">
        <v>208</v>
      </c>
      <c r="E24" s="1299" t="s">
        <v>213</v>
      </c>
      <c r="F24" s="1299">
        <v>1995</v>
      </c>
      <c r="G24" s="1300" t="s">
        <v>214</v>
      </c>
      <c r="H24" s="1301">
        <v>31.5</v>
      </c>
    </row>
    <row r="25" spans="1:8">
      <c r="A25" s="1298" t="s">
        <v>205</v>
      </c>
      <c r="B25" s="1299" t="s">
        <v>206</v>
      </c>
      <c r="C25" s="1299" t="s">
        <v>207</v>
      </c>
      <c r="D25" s="1299" t="s">
        <v>208</v>
      </c>
      <c r="E25" s="1299" t="s">
        <v>215</v>
      </c>
      <c r="F25" s="1299">
        <v>2013</v>
      </c>
      <c r="G25" s="1300" t="s">
        <v>216</v>
      </c>
      <c r="H25" s="1301">
        <v>30.614999999999998</v>
      </c>
    </row>
    <row r="26" spans="1:8">
      <c r="A26" s="1298" t="s">
        <v>205</v>
      </c>
      <c r="B26" s="1299" t="s">
        <v>206</v>
      </c>
      <c r="C26" s="1299" t="s">
        <v>337</v>
      </c>
      <c r="D26" s="1299" t="s">
        <v>208</v>
      </c>
      <c r="E26" s="1299" t="s">
        <v>338</v>
      </c>
      <c r="F26" s="1299">
        <v>2021</v>
      </c>
      <c r="G26" s="1300" t="s">
        <v>339</v>
      </c>
      <c r="H26" s="1301">
        <v>45.6</v>
      </c>
    </row>
    <row r="27" spans="1:8">
      <c r="A27" s="1298" t="s">
        <v>205</v>
      </c>
      <c r="B27" s="1299" t="s">
        <v>206</v>
      </c>
      <c r="C27" s="1299" t="s">
        <v>337</v>
      </c>
      <c r="D27" s="1299" t="s">
        <v>208</v>
      </c>
      <c r="E27" s="1299" t="s">
        <v>340</v>
      </c>
      <c r="F27" s="1299">
        <v>2021</v>
      </c>
      <c r="G27" s="1300" t="s">
        <v>341</v>
      </c>
      <c r="H27" s="1301">
        <v>45.6</v>
      </c>
    </row>
    <row r="28" spans="1:8">
      <c r="A28" s="1298" t="s">
        <v>205</v>
      </c>
      <c r="B28" s="1299" t="s">
        <v>206</v>
      </c>
      <c r="C28" s="1299" t="s">
        <v>289</v>
      </c>
      <c r="D28" s="1299" t="s">
        <v>208</v>
      </c>
      <c r="E28" s="1299" t="s">
        <v>290</v>
      </c>
      <c r="F28" s="1299">
        <v>2021</v>
      </c>
      <c r="G28" s="1300" t="s">
        <v>291</v>
      </c>
      <c r="H28" s="1301">
        <v>29.39</v>
      </c>
    </row>
    <row r="29" spans="1:8">
      <c r="A29" s="1298" t="s">
        <v>205</v>
      </c>
      <c r="B29" s="1299" t="s">
        <v>206</v>
      </c>
      <c r="C29" s="1299" t="s">
        <v>289</v>
      </c>
      <c r="D29" s="1299" t="s">
        <v>208</v>
      </c>
      <c r="E29" s="1299" t="s">
        <v>292</v>
      </c>
      <c r="F29" s="1299">
        <v>2022</v>
      </c>
      <c r="G29" s="1300" t="s">
        <v>293</v>
      </c>
      <c r="H29" s="1301">
        <v>29.39</v>
      </c>
    </row>
    <row r="30" spans="1:8">
      <c r="A30" s="1298" t="s">
        <v>205</v>
      </c>
      <c r="B30" s="1299" t="s">
        <v>206</v>
      </c>
      <c r="C30" s="1299" t="s">
        <v>289</v>
      </c>
      <c r="D30" s="1299" t="s">
        <v>208</v>
      </c>
      <c r="E30" s="1299" t="s">
        <v>294</v>
      </c>
      <c r="F30" s="1299">
        <v>2021</v>
      </c>
      <c r="G30" s="1300" t="s">
        <v>295</v>
      </c>
      <c r="H30" s="1301">
        <v>29.39</v>
      </c>
    </row>
    <row r="31" spans="1:8">
      <c r="A31" s="1298" t="s">
        <v>205</v>
      </c>
      <c r="B31" s="1299" t="s">
        <v>206</v>
      </c>
      <c r="C31" s="1299" t="s">
        <v>289</v>
      </c>
      <c r="D31" s="1299" t="s">
        <v>208</v>
      </c>
      <c r="E31" s="1299" t="s">
        <v>296</v>
      </c>
      <c r="F31" s="1299">
        <v>2022</v>
      </c>
      <c r="G31" s="1300" t="s">
        <v>297</v>
      </c>
      <c r="H31" s="1301">
        <v>29.39</v>
      </c>
    </row>
    <row r="32" spans="1:8">
      <c r="A32" s="1298" t="s">
        <v>205</v>
      </c>
      <c r="B32" s="1299" t="s">
        <v>206</v>
      </c>
      <c r="C32" s="1299" t="s">
        <v>289</v>
      </c>
      <c r="D32" s="1299" t="s">
        <v>208</v>
      </c>
      <c r="E32" s="1299" t="s">
        <v>329</v>
      </c>
      <c r="F32" s="1299">
        <v>2022</v>
      </c>
      <c r="G32" s="1300" t="s">
        <v>330</v>
      </c>
      <c r="H32" s="1301">
        <v>29.39</v>
      </c>
    </row>
    <row r="33" spans="1:8">
      <c r="A33" s="1298" t="s">
        <v>205</v>
      </c>
      <c r="B33" s="1299" t="s">
        <v>206</v>
      </c>
      <c r="C33" s="1299" t="s">
        <v>289</v>
      </c>
      <c r="D33" s="1299" t="s">
        <v>208</v>
      </c>
      <c r="E33" s="1299" t="s">
        <v>331</v>
      </c>
      <c r="F33" s="1299">
        <v>2022</v>
      </c>
      <c r="G33" s="1300" t="s">
        <v>332</v>
      </c>
      <c r="H33" s="1301">
        <v>29.39</v>
      </c>
    </row>
    <row r="34" spans="1:8">
      <c r="A34" s="1298" t="s">
        <v>205</v>
      </c>
      <c r="B34" s="1299" t="s">
        <v>206</v>
      </c>
      <c r="C34" s="1299" t="s">
        <v>264</v>
      </c>
      <c r="D34" s="1299" t="s">
        <v>208</v>
      </c>
      <c r="E34" s="1299" t="s">
        <v>265</v>
      </c>
      <c r="F34" s="1299">
        <v>2016</v>
      </c>
      <c r="G34" s="1300" t="s">
        <v>266</v>
      </c>
      <c r="H34" s="1301">
        <v>13.898999999999999</v>
      </c>
    </row>
    <row r="35" spans="1:8">
      <c r="A35" s="1298" t="s">
        <v>205</v>
      </c>
      <c r="B35" s="1299" t="s">
        <v>206</v>
      </c>
      <c r="C35" s="1299" t="s">
        <v>264</v>
      </c>
      <c r="D35" s="1299" t="s">
        <v>208</v>
      </c>
      <c r="E35" s="1299" t="s">
        <v>267</v>
      </c>
      <c r="F35" s="1299">
        <v>2003</v>
      </c>
      <c r="G35" s="1300" t="s">
        <v>268</v>
      </c>
      <c r="H35" s="1301">
        <v>12.247</v>
      </c>
    </row>
    <row r="36" spans="1:8">
      <c r="A36" s="1303" t="s">
        <v>205</v>
      </c>
      <c r="B36" s="1304" t="s">
        <v>206</v>
      </c>
      <c r="C36" s="1304" t="s">
        <v>264</v>
      </c>
      <c r="D36" s="1304" t="s">
        <v>208</v>
      </c>
      <c r="E36" s="1304" t="s">
        <v>269</v>
      </c>
      <c r="F36" s="1304">
        <v>2003</v>
      </c>
      <c r="G36" s="1305" t="s">
        <v>270</v>
      </c>
      <c r="H36" s="1306">
        <v>12.247</v>
      </c>
    </row>
  </sheetData>
  <mergeCells count="1">
    <mergeCell ref="A1:H1"/>
  </mergeCells>
  <pageMargins left="0.7" right="0.7" top="0.75" bottom="0.75" header="0.3" footer="0.3"/>
  <pageSetup scale="5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D0CF7-4DEF-4B34-8C99-972EE34A1C5E}">
  <sheetPr codeName="Sheet26">
    <tabColor theme="8" tint="0.39997558519241921"/>
  </sheetPr>
  <dimension ref="A1:AI124"/>
  <sheetViews>
    <sheetView showOutlineSymbols="0" view="pageBreakPreview" topLeftCell="H11" zoomScale="60" zoomScaleNormal="20" workbookViewId="0">
      <selection activeCell="S10" sqref="S9:S10"/>
    </sheetView>
  </sheetViews>
  <sheetFormatPr defaultColWidth="9.1328125" defaultRowHeight="14.25"/>
  <cols>
    <col min="1" max="1" width="15.86328125" customWidth="1"/>
    <col min="2" max="2" width="14.86328125" customWidth="1"/>
    <col min="3" max="3" width="10.1328125" customWidth="1"/>
    <col min="4" max="4" width="15.59765625" customWidth="1"/>
    <col min="5" max="5" width="22.3984375" customWidth="1"/>
    <col min="6" max="6" width="24.73046875" customWidth="1"/>
    <col min="7" max="7" width="17.59765625" customWidth="1"/>
    <col min="8" max="9" width="13.59765625" customWidth="1"/>
    <col min="10" max="24" width="16.1328125" customWidth="1"/>
    <col min="25" max="25" width="18.265625" customWidth="1"/>
    <col min="26" max="33" width="16.1328125" customWidth="1"/>
    <col min="34" max="35" width="16.3984375" bestFit="1" customWidth="1"/>
    <col min="36" max="36" width="9.1328125" bestFit="1" customWidth="1"/>
    <col min="37" max="37" width="9.1328125" customWidth="1"/>
    <col min="38" max="38" width="10.59765625" customWidth="1"/>
    <col min="39" max="39" width="9.1328125" bestFit="1" customWidth="1"/>
    <col min="40" max="40" width="11.59765625" customWidth="1"/>
    <col min="41" max="41" width="9.1328125" bestFit="1" customWidth="1"/>
    <col min="42" max="42" width="16.1328125" customWidth="1"/>
    <col min="43" max="43" width="15.59765625" bestFit="1" customWidth="1"/>
    <col min="45" max="45" width="16.3984375" bestFit="1" customWidth="1"/>
  </cols>
  <sheetData>
    <row r="1" spans="1:35" ht="25.15">
      <c r="A1" s="91"/>
      <c r="B1" s="1162" t="str">
        <f>'OR PTE Summary'!B1</f>
        <v>Emissions Detail Sheets for:</v>
      </c>
      <c r="C1" s="88"/>
      <c r="D1" s="88"/>
      <c r="E1" s="88"/>
      <c r="F1" s="1162" t="str">
        <f>'OR PTE Summary'!F1</f>
        <v>Intel Corp., source no. 34-2681, application 034907 received 7/7/2023</v>
      </c>
      <c r="G1" s="88"/>
      <c r="H1" s="89"/>
      <c r="I1" s="89"/>
      <c r="J1" s="89"/>
      <c r="K1" s="88"/>
      <c r="L1" s="88"/>
      <c r="M1" s="88"/>
      <c r="N1" s="88"/>
      <c r="O1" s="88"/>
      <c r="P1" s="88"/>
      <c r="Q1" s="90"/>
      <c r="R1" s="88"/>
      <c r="S1" s="88"/>
      <c r="T1" s="90"/>
      <c r="U1" s="88"/>
      <c r="V1" s="88"/>
      <c r="W1" s="90"/>
      <c r="X1" s="88"/>
      <c r="Y1" s="88"/>
      <c r="Z1" s="88"/>
      <c r="AA1" s="88"/>
      <c r="AB1" s="88"/>
      <c r="AC1" s="88"/>
      <c r="AD1" s="88"/>
      <c r="AE1" s="88"/>
      <c r="AF1" s="88"/>
      <c r="AG1" s="88"/>
      <c r="AH1" s="89"/>
      <c r="AI1" s="88"/>
    </row>
    <row r="2" spans="1:35" ht="17.649999999999999">
      <c r="A2" s="92" t="s">
        <v>389</v>
      </c>
      <c r="B2" s="88"/>
      <c r="C2" s="88"/>
      <c r="D2" s="88"/>
      <c r="E2" s="88"/>
      <c r="F2" s="88"/>
      <c r="G2" s="88"/>
      <c r="H2" s="89"/>
      <c r="I2" s="89"/>
      <c r="J2" s="89"/>
      <c r="K2" s="88"/>
      <c r="L2" s="88"/>
      <c r="M2" s="88"/>
      <c r="N2" s="88"/>
      <c r="O2" s="88"/>
      <c r="P2" s="88"/>
      <c r="Q2" s="90"/>
      <c r="R2" s="88"/>
      <c r="S2" s="88"/>
      <c r="T2" s="90"/>
      <c r="U2" s="88"/>
      <c r="V2" s="88"/>
      <c r="W2" s="90"/>
      <c r="X2" s="88"/>
      <c r="Y2" s="88"/>
      <c r="Z2" s="88"/>
      <c r="AA2" s="88"/>
      <c r="AB2" s="88"/>
      <c r="AC2" s="88"/>
      <c r="AD2" s="88"/>
      <c r="AE2" s="88"/>
      <c r="AF2" s="88"/>
      <c r="AG2" s="88"/>
      <c r="AH2" s="89"/>
      <c r="AI2" s="88"/>
    </row>
    <row r="3" spans="1:35" ht="14.25" customHeight="1">
      <c r="A3" s="1459" t="s">
        <v>390</v>
      </c>
      <c r="B3" s="1459"/>
      <c r="C3" s="1459"/>
      <c r="D3" s="1459"/>
      <c r="E3" s="1459"/>
      <c r="F3" s="1459"/>
      <c r="G3" s="1459"/>
      <c r="H3" s="1459"/>
      <c r="I3" s="89"/>
      <c r="J3" s="89"/>
      <c r="K3" s="88"/>
      <c r="L3" s="88"/>
      <c r="M3" s="88"/>
      <c r="N3" s="88"/>
      <c r="O3" s="88"/>
      <c r="P3" s="88"/>
      <c r="Q3" s="90"/>
      <c r="R3" s="88"/>
      <c r="S3" s="88"/>
      <c r="T3" s="90"/>
      <c r="U3" s="88"/>
      <c r="V3" s="88"/>
      <c r="W3" s="90"/>
      <c r="X3" s="88"/>
      <c r="Y3" s="88"/>
      <c r="Z3" s="88"/>
      <c r="AA3" s="88"/>
      <c r="AB3" s="88"/>
      <c r="AC3" s="88"/>
      <c r="AD3" s="88"/>
      <c r="AE3" s="88"/>
      <c r="AF3" s="88"/>
      <c r="AG3" s="88"/>
      <c r="AH3" s="89"/>
      <c r="AI3" s="88"/>
    </row>
    <row r="4" spans="1:35">
      <c r="A4" s="1459"/>
      <c r="B4" s="1459"/>
      <c r="C4" s="1459"/>
      <c r="D4" s="1459"/>
      <c r="E4" s="1459"/>
      <c r="F4" s="1459"/>
      <c r="G4" s="1459"/>
      <c r="H4" s="1459"/>
      <c r="I4" s="89"/>
      <c r="J4" s="89"/>
      <c r="K4" s="88"/>
      <c r="L4" s="88"/>
      <c r="M4" s="88"/>
      <c r="N4" s="88"/>
      <c r="O4" s="88"/>
      <c r="P4" s="88"/>
      <c r="Q4" s="90"/>
      <c r="R4" s="88"/>
      <c r="S4" s="88"/>
      <c r="T4" s="90"/>
      <c r="U4" s="88"/>
      <c r="V4" s="88"/>
      <c r="W4" s="90"/>
      <c r="X4" s="88"/>
      <c r="Y4" s="88"/>
      <c r="Z4" s="88"/>
      <c r="AA4" s="88"/>
      <c r="AB4" s="88"/>
      <c r="AC4" s="88"/>
      <c r="AD4" s="88"/>
      <c r="AE4" s="88"/>
      <c r="AF4" s="88"/>
      <c r="AG4" s="88"/>
      <c r="AH4" s="89"/>
      <c r="AI4" s="88"/>
    </row>
    <row r="5" spans="1:35">
      <c r="A5" s="1459"/>
      <c r="B5" s="1459"/>
      <c r="C5" s="1459"/>
      <c r="D5" s="1459"/>
      <c r="E5" s="1459"/>
      <c r="F5" s="1459"/>
      <c r="G5" s="1459"/>
      <c r="H5" s="1459"/>
      <c r="I5" s="89"/>
      <c r="J5" s="89"/>
      <c r="K5" s="88"/>
      <c r="L5" s="88"/>
      <c r="M5" s="88"/>
      <c r="N5" s="88"/>
      <c r="O5" s="88"/>
      <c r="P5" s="88"/>
      <c r="Q5" s="90"/>
      <c r="R5" s="88"/>
      <c r="S5" s="88"/>
      <c r="T5" s="90"/>
      <c r="U5" s="88"/>
      <c r="V5" s="88"/>
      <c r="W5" s="90"/>
      <c r="X5" s="88"/>
      <c r="Y5" s="88"/>
      <c r="Z5" s="88"/>
      <c r="AA5" s="88"/>
      <c r="AB5" s="88"/>
      <c r="AC5" s="88"/>
      <c r="AD5" s="88"/>
      <c r="AE5" s="88"/>
      <c r="AF5" s="88"/>
      <c r="AG5" s="88"/>
      <c r="AH5" s="89"/>
      <c r="AI5" s="88"/>
    </row>
    <row r="6" spans="1:35">
      <c r="A6" s="93" t="s">
        <v>391</v>
      </c>
      <c r="B6" s="88"/>
      <c r="C6" s="88"/>
      <c r="D6" s="91"/>
      <c r="E6" s="88"/>
      <c r="F6" s="88"/>
      <c r="G6" s="88"/>
      <c r="H6" s="89"/>
      <c r="I6" s="89"/>
      <c r="J6" s="89"/>
      <c r="K6" s="88"/>
      <c r="L6" s="88"/>
      <c r="M6" s="88"/>
      <c r="N6" s="88"/>
      <c r="O6" s="88"/>
      <c r="P6" s="88"/>
      <c r="Q6" s="90"/>
      <c r="R6" s="88"/>
      <c r="S6" s="88"/>
      <c r="T6" s="90"/>
      <c r="U6" s="88"/>
      <c r="V6" s="88"/>
      <c r="W6" s="90"/>
      <c r="X6" s="88"/>
      <c r="Y6" s="88"/>
      <c r="Z6" s="88"/>
      <c r="AA6" s="88"/>
      <c r="AB6" s="88"/>
      <c r="AC6" s="88"/>
      <c r="AD6" s="88"/>
      <c r="AE6" s="88"/>
      <c r="AF6" s="88"/>
      <c r="AG6" s="88"/>
      <c r="AH6" s="89"/>
      <c r="AI6" s="88"/>
    </row>
    <row r="7" spans="1:35">
      <c r="A7" s="94"/>
      <c r="B7" s="88"/>
      <c r="C7" s="88"/>
      <c r="D7" s="88"/>
      <c r="E7" s="88"/>
      <c r="F7" s="88"/>
      <c r="G7" s="88"/>
      <c r="H7" s="89"/>
      <c r="I7" s="89"/>
      <c r="J7" s="89"/>
      <c r="K7" s="88"/>
      <c r="L7" s="88"/>
      <c r="M7" s="88"/>
      <c r="N7" s="88"/>
      <c r="O7" s="88"/>
      <c r="P7" s="88"/>
      <c r="Q7" s="90"/>
      <c r="R7" s="88"/>
      <c r="S7" s="88"/>
      <c r="T7" s="90"/>
      <c r="U7" s="88"/>
      <c r="V7" s="88"/>
      <c r="W7" s="90"/>
      <c r="X7" s="88"/>
      <c r="Y7" s="88"/>
      <c r="Z7" s="88"/>
      <c r="AA7" s="88"/>
      <c r="AB7" s="88"/>
      <c r="AC7" s="88"/>
      <c r="AD7" s="88"/>
      <c r="AE7" s="88"/>
      <c r="AF7" s="88"/>
      <c r="AG7" s="88"/>
      <c r="AH7" s="89"/>
      <c r="AI7" s="88"/>
    </row>
    <row r="8" spans="1:35" ht="40.5" customHeight="1">
      <c r="A8" s="1487" t="s">
        <v>392</v>
      </c>
      <c r="B8" s="1488"/>
      <c r="C8" s="1488"/>
      <c r="D8" s="1489"/>
      <c r="E8" s="97"/>
      <c r="F8" s="1472" t="s">
        <v>393</v>
      </c>
      <c r="G8" s="1473"/>
      <c r="H8" s="1473"/>
      <c r="I8" s="1473"/>
      <c r="J8" s="1473"/>
      <c r="K8" s="1474"/>
      <c r="L8" s="97"/>
      <c r="M8" s="97"/>
      <c r="N8" s="1485"/>
      <c r="O8" s="1485"/>
      <c r="P8" s="1485"/>
      <c r="Q8" s="1485"/>
      <c r="R8" s="1485"/>
      <c r="S8" s="1485"/>
      <c r="T8" s="98"/>
      <c r="U8" s="88"/>
      <c r="V8" s="88"/>
      <c r="W8" s="90"/>
      <c r="X8" s="88"/>
      <c r="Y8" s="88"/>
      <c r="Z8" s="88"/>
      <c r="AA8" s="88"/>
      <c r="AB8" s="1066"/>
      <c r="AC8" s="1066"/>
      <c r="AD8" s="1066"/>
      <c r="AE8" s="88"/>
      <c r="AF8" s="88"/>
      <c r="AG8" s="88"/>
      <c r="AH8" s="89"/>
      <c r="AI8" s="88"/>
    </row>
    <row r="9" spans="1:35">
      <c r="A9" s="80" t="s">
        <v>3</v>
      </c>
      <c r="B9" s="81">
        <v>84</v>
      </c>
      <c r="C9" s="81" t="s">
        <v>394</v>
      </c>
      <c r="D9" s="82"/>
      <c r="E9" s="97"/>
      <c r="F9" s="657" t="s">
        <v>174</v>
      </c>
      <c r="G9" s="551"/>
      <c r="H9" s="551"/>
      <c r="I9" s="551"/>
      <c r="J9" s="868"/>
      <c r="K9" s="869"/>
      <c r="L9" s="88"/>
      <c r="M9" s="88"/>
      <c r="N9" s="97"/>
      <c r="O9" s="97"/>
      <c r="P9" s="97"/>
      <c r="Q9" s="98"/>
      <c r="R9" s="97"/>
      <c r="S9" s="97"/>
      <c r="T9" s="90"/>
      <c r="U9" s="88"/>
      <c r="V9" s="88"/>
      <c r="W9" s="90"/>
      <c r="X9" s="88"/>
      <c r="Y9" s="99"/>
      <c r="Z9" s="88"/>
      <c r="AA9" s="88"/>
      <c r="AB9" s="1114"/>
      <c r="AC9" s="89"/>
      <c r="AD9" s="89"/>
      <c r="AE9" s="88"/>
      <c r="AF9" s="88"/>
      <c r="AG9" s="88"/>
      <c r="AH9" s="89"/>
      <c r="AI9" s="88"/>
    </row>
    <row r="10" spans="1:35" ht="15.75">
      <c r="A10" s="83" t="s">
        <v>395</v>
      </c>
      <c r="B10" s="75">
        <v>100</v>
      </c>
      <c r="C10" s="75" t="s">
        <v>394</v>
      </c>
      <c r="D10" s="84"/>
      <c r="E10" s="100"/>
      <c r="F10" s="83" t="s">
        <v>396</v>
      </c>
      <c r="G10" s="75" t="s">
        <v>169</v>
      </c>
      <c r="H10" s="866">
        <v>117.64705882352941</v>
      </c>
      <c r="I10" s="75" t="s">
        <v>163</v>
      </c>
      <c r="J10" s="867">
        <v>120000</v>
      </c>
      <c r="K10" s="84" t="s">
        <v>164</v>
      </c>
      <c r="L10" s="88"/>
      <c r="M10" s="88"/>
      <c r="N10" s="105"/>
      <c r="O10" s="105"/>
      <c r="P10" s="88"/>
      <c r="Q10" s="106"/>
      <c r="R10" s="107"/>
      <c r="S10" s="88"/>
      <c r="T10" s="90"/>
      <c r="U10" s="88"/>
      <c r="V10" s="88"/>
      <c r="W10" s="90"/>
      <c r="X10" s="88"/>
      <c r="Y10" s="88"/>
      <c r="Z10" s="88"/>
      <c r="AA10" s="88"/>
      <c r="AB10" s="1114"/>
      <c r="AC10" s="108"/>
      <c r="AD10" s="108"/>
      <c r="AE10" s="88"/>
      <c r="AF10" s="88"/>
      <c r="AG10" s="88"/>
      <c r="AH10" s="89"/>
      <c r="AI10" s="88"/>
    </row>
    <row r="11" spans="1:35" ht="15.75">
      <c r="A11" s="83" t="s">
        <v>397</v>
      </c>
      <c r="B11" s="75">
        <v>2.5</v>
      </c>
      <c r="C11" s="75" t="s">
        <v>398</v>
      </c>
      <c r="D11" s="84"/>
      <c r="E11" s="109"/>
      <c r="F11" s="83" t="s">
        <v>399</v>
      </c>
      <c r="G11" s="75" t="s">
        <v>169</v>
      </c>
      <c r="H11" s="828">
        <v>6.2745098039215688E-4</v>
      </c>
      <c r="I11" s="75" t="s">
        <v>163</v>
      </c>
      <c r="J11" s="75">
        <v>0.64</v>
      </c>
      <c r="K11" s="84" t="s">
        <v>164</v>
      </c>
      <c r="L11" s="88"/>
      <c r="M11" s="88"/>
      <c r="N11" s="1485"/>
      <c r="O11" s="1485"/>
      <c r="P11" s="88"/>
      <c r="Q11" s="106"/>
      <c r="R11" s="107"/>
      <c r="S11" s="88"/>
      <c r="T11" s="90"/>
      <c r="U11" s="88"/>
      <c r="V11" s="88"/>
      <c r="W11" s="90"/>
      <c r="X11" s="88"/>
      <c r="Y11" s="88"/>
      <c r="Z11" s="88"/>
      <c r="AA11" s="88"/>
      <c r="AB11" s="1114"/>
      <c r="AC11" s="113"/>
      <c r="AD11" s="89"/>
      <c r="AE11" s="88"/>
      <c r="AF11" s="88"/>
      <c r="AG11" s="88"/>
      <c r="AH11" s="89"/>
      <c r="AI11" s="88"/>
    </row>
    <row r="12" spans="1:35" ht="15.75">
      <c r="A12" s="83" t="s">
        <v>400</v>
      </c>
      <c r="B12" s="75">
        <v>2.5</v>
      </c>
      <c r="C12" s="75" t="s">
        <v>398</v>
      </c>
      <c r="D12" s="84"/>
      <c r="E12" s="105"/>
      <c r="F12" s="162" t="s">
        <v>176</v>
      </c>
      <c r="G12" s="163" t="s">
        <v>169</v>
      </c>
      <c r="H12" s="829">
        <v>2.2549019607843133E-3</v>
      </c>
      <c r="I12" s="163" t="s">
        <v>163</v>
      </c>
      <c r="J12" s="163">
        <v>2.2999999999999998</v>
      </c>
      <c r="K12" s="164" t="s">
        <v>164</v>
      </c>
      <c r="L12" s="88"/>
      <c r="M12" s="88"/>
      <c r="N12" s="97"/>
      <c r="O12" s="97"/>
      <c r="P12" s="88"/>
      <c r="Q12" s="106"/>
      <c r="R12" s="107"/>
      <c r="S12" s="88"/>
      <c r="T12" s="1486"/>
      <c r="U12" s="1486"/>
      <c r="V12" s="1485"/>
      <c r="W12" s="1485"/>
      <c r="X12" s="118"/>
      <c r="Y12" s="88"/>
      <c r="Z12" s="88"/>
      <c r="AA12" s="88"/>
      <c r="AB12" s="1114"/>
      <c r="AC12" s="119"/>
      <c r="AD12" s="119"/>
      <c r="AE12" s="88"/>
      <c r="AF12" s="88"/>
      <c r="AG12" s="88"/>
      <c r="AH12" s="89"/>
      <c r="AI12" s="88"/>
    </row>
    <row r="13" spans="1:35" ht="15.75">
      <c r="A13" s="83" t="s">
        <v>401</v>
      </c>
      <c r="B13" s="75">
        <v>2.6</v>
      </c>
      <c r="C13" s="75" t="s">
        <v>398</v>
      </c>
      <c r="D13" s="84"/>
      <c r="E13" s="120"/>
      <c r="F13" s="88"/>
      <c r="G13" s="88"/>
      <c r="H13" s="121"/>
      <c r="I13" s="121"/>
      <c r="J13" s="88"/>
      <c r="K13" s="88"/>
      <c r="L13" s="120"/>
      <c r="M13" s="88"/>
      <c r="N13" s="105"/>
      <c r="O13" s="105"/>
      <c r="P13" s="88"/>
      <c r="Q13" s="106"/>
      <c r="R13" s="1475"/>
      <c r="S13" s="88"/>
      <c r="T13" s="90"/>
      <c r="U13" s="107"/>
      <c r="V13" s="88"/>
      <c r="W13" s="122"/>
      <c r="X13" s="118"/>
      <c r="Y13" s="88"/>
      <c r="Z13" s="88"/>
      <c r="AA13" s="88"/>
      <c r="AB13" s="88"/>
      <c r="AC13" s="88"/>
      <c r="AD13" s="88"/>
      <c r="AE13" s="88"/>
      <c r="AF13" s="88"/>
      <c r="AG13" s="88"/>
      <c r="AH13" s="89"/>
      <c r="AI13" s="88"/>
    </row>
    <row r="14" spans="1:35">
      <c r="A14" s="85" t="s">
        <v>4</v>
      </c>
      <c r="B14" s="86">
        <v>5.5</v>
      </c>
      <c r="C14" s="86" t="s">
        <v>398</v>
      </c>
      <c r="D14" s="87"/>
      <c r="E14" s="105"/>
      <c r="F14" s="1047" t="s">
        <v>402</v>
      </c>
      <c r="G14" s="88"/>
      <c r="H14" s="99"/>
      <c r="I14" s="99"/>
      <c r="J14" s="88"/>
      <c r="K14" s="88"/>
      <c r="L14" s="105"/>
      <c r="M14" s="88"/>
      <c r="N14" s="88"/>
      <c r="O14" s="88"/>
      <c r="P14" s="88"/>
      <c r="Q14" s="106"/>
      <c r="R14" s="1475"/>
      <c r="S14" s="88"/>
      <c r="T14" s="90"/>
      <c r="U14" s="106"/>
      <c r="V14" s="88"/>
      <c r="W14" s="106"/>
      <c r="X14" s="88"/>
      <c r="Y14" s="88"/>
      <c r="Z14" s="88"/>
      <c r="AA14" s="88"/>
      <c r="AB14" s="107"/>
      <c r="AC14" s="88"/>
      <c r="AD14" s="88"/>
      <c r="AE14" s="88"/>
      <c r="AF14" s="88"/>
      <c r="AG14" s="88"/>
      <c r="AH14" s="89"/>
      <c r="AI14" s="88"/>
    </row>
    <row r="15" spans="1:35">
      <c r="A15" s="88" t="s">
        <v>403</v>
      </c>
      <c r="B15" s="88"/>
      <c r="C15" s="88"/>
      <c r="D15" s="88"/>
      <c r="E15" s="99"/>
      <c r="F15" s="123">
        <v>0.5</v>
      </c>
      <c r="G15" s="88"/>
      <c r="H15" s="88"/>
      <c r="I15" s="88"/>
      <c r="J15" s="88"/>
      <c r="K15" s="99"/>
      <c r="L15" s="88"/>
      <c r="M15" s="88"/>
      <c r="N15" s="88"/>
      <c r="O15" s="88"/>
      <c r="P15" s="106"/>
      <c r="Q15" s="107"/>
      <c r="R15" s="88"/>
      <c r="S15" s="90"/>
      <c r="T15" s="107"/>
      <c r="U15" s="88"/>
      <c r="V15" s="90"/>
      <c r="W15" s="88"/>
      <c r="X15" s="107"/>
      <c r="Y15" s="88"/>
      <c r="Z15" s="88"/>
      <c r="AA15" s="88"/>
      <c r="AB15" s="88"/>
      <c r="AC15" s="88"/>
      <c r="AD15" s="88"/>
      <c r="AE15" s="88"/>
      <c r="AF15" s="88"/>
      <c r="AG15" s="88"/>
      <c r="AH15" s="89"/>
      <c r="AI15" s="88"/>
    </row>
    <row r="16" spans="1:35">
      <c r="A16" s="88"/>
      <c r="B16" s="88"/>
      <c r="C16" s="88"/>
      <c r="D16" s="88"/>
      <c r="E16" s="99"/>
      <c r="F16" s="88"/>
      <c r="G16" s="88"/>
      <c r="H16" s="88"/>
      <c r="I16" s="88"/>
      <c r="J16" s="88"/>
      <c r="K16" s="99"/>
      <c r="L16" s="88"/>
      <c r="M16" s="88"/>
      <c r="N16" s="88"/>
      <c r="O16" s="88"/>
      <c r="P16" s="106"/>
      <c r="Q16" s="107"/>
      <c r="R16" s="88"/>
      <c r="S16" s="90"/>
      <c r="T16" s="88"/>
      <c r="U16" s="88"/>
      <c r="V16" s="90"/>
      <c r="W16" s="88"/>
      <c r="X16" s="88"/>
      <c r="Y16" s="88"/>
      <c r="Z16" s="88"/>
      <c r="AA16" s="88"/>
      <c r="AB16" s="88"/>
      <c r="AC16" s="88"/>
      <c r="AD16" s="88"/>
      <c r="AE16" s="88"/>
      <c r="AF16" s="88"/>
      <c r="AG16" s="88"/>
      <c r="AH16" s="89"/>
      <c r="AI16" s="88"/>
    </row>
    <row r="17" spans="1:35">
      <c r="A17" s="97"/>
      <c r="B17" s="97"/>
      <c r="C17" s="97"/>
      <c r="D17" s="124"/>
      <c r="E17" s="125"/>
      <c r="F17" s="125"/>
      <c r="G17" s="125"/>
      <c r="H17" s="88"/>
      <c r="I17" s="88"/>
      <c r="J17" s="88"/>
      <c r="K17" s="88"/>
      <c r="L17" s="99"/>
      <c r="M17" s="88"/>
      <c r="N17" s="88"/>
      <c r="O17" s="88"/>
      <c r="P17" s="88"/>
      <c r="Q17" s="90"/>
      <c r="R17" s="88"/>
      <c r="S17" s="88"/>
      <c r="T17" s="126"/>
      <c r="U17" s="88"/>
      <c r="V17" s="88"/>
      <c r="W17" s="90"/>
      <c r="X17" s="88"/>
      <c r="Y17" s="88"/>
      <c r="Z17" s="88"/>
      <c r="AA17" s="88"/>
      <c r="AB17" s="88"/>
      <c r="AC17" s="88"/>
      <c r="AD17" s="88"/>
      <c r="AE17" s="88"/>
      <c r="AF17" s="88"/>
      <c r="AG17" s="88"/>
      <c r="AH17" s="88"/>
      <c r="AI17" s="89"/>
    </row>
    <row r="18" spans="1:35">
      <c r="A18" s="88"/>
      <c r="B18" s="88"/>
      <c r="C18" s="88"/>
      <c r="D18" s="88"/>
      <c r="E18" s="125"/>
      <c r="F18" s="125"/>
      <c r="G18" s="125"/>
      <c r="H18" s="88"/>
      <c r="I18" s="89"/>
      <c r="J18" s="89"/>
      <c r="K18" s="88"/>
      <c r="L18" s="88"/>
      <c r="M18" s="88"/>
      <c r="N18" s="88"/>
      <c r="O18" s="88"/>
      <c r="P18" s="88"/>
      <c r="Q18" s="90"/>
      <c r="R18" s="88"/>
      <c r="S18" s="88"/>
      <c r="T18" s="90"/>
      <c r="U18" s="88"/>
      <c r="V18" s="88"/>
      <c r="W18" s="90"/>
      <c r="X18" s="88"/>
      <c r="Y18" s="88"/>
      <c r="Z18" s="1383" t="s">
        <v>404</v>
      </c>
      <c r="AA18" s="1385"/>
      <c r="AB18" s="1385"/>
      <c r="AC18" s="1385"/>
      <c r="AD18" s="1385"/>
      <c r="AE18" s="1384"/>
      <c r="AF18" s="88"/>
      <c r="AG18" s="88"/>
      <c r="AH18" s="88"/>
      <c r="AI18" s="89"/>
    </row>
    <row r="19" spans="1:35">
      <c r="A19" s="88"/>
      <c r="B19" s="88"/>
      <c r="C19" s="88"/>
      <c r="D19" s="125"/>
      <c r="E19" s="125"/>
      <c r="F19" s="88"/>
      <c r="G19" s="88"/>
      <c r="H19" s="89"/>
      <c r="I19" s="89"/>
      <c r="J19" s="88"/>
      <c r="K19" s="1349" t="s">
        <v>405</v>
      </c>
      <c r="L19" s="1350"/>
      <c r="M19" s="1350"/>
      <c r="N19" s="1350"/>
      <c r="O19" s="1350"/>
      <c r="P19" s="1350"/>
      <c r="Q19" s="1350"/>
      <c r="R19" s="1350"/>
      <c r="S19" s="1350"/>
      <c r="T19" s="1350"/>
      <c r="U19" s="1350"/>
      <c r="V19" s="1350"/>
      <c r="W19" s="1350"/>
      <c r="X19" s="1350"/>
      <c r="Y19" s="1351"/>
      <c r="Z19" s="1484">
        <v>1</v>
      </c>
      <c r="AA19" s="1482"/>
      <c r="AB19" s="1482">
        <v>298</v>
      </c>
      <c r="AC19" s="1482"/>
      <c r="AD19" s="1482">
        <v>25</v>
      </c>
      <c r="AE19" s="1483"/>
      <c r="AF19" s="1428" t="s">
        <v>190</v>
      </c>
      <c r="AG19" s="1429"/>
      <c r="AH19" s="1429"/>
      <c r="AI19" s="1430"/>
    </row>
    <row r="20" spans="1:35" ht="15.4">
      <c r="A20" s="917" t="s">
        <v>183</v>
      </c>
      <c r="B20" s="408"/>
      <c r="C20" s="408"/>
      <c r="D20" s="408"/>
      <c r="E20" s="408"/>
      <c r="F20" s="408"/>
      <c r="G20" s="408"/>
      <c r="H20" s="408"/>
      <c r="I20" s="408"/>
      <c r="J20" s="404"/>
      <c r="K20" s="1402" t="s">
        <v>406</v>
      </c>
      <c r="L20" s="1403"/>
      <c r="M20" s="1404"/>
      <c r="N20" s="1402" t="s">
        <v>3</v>
      </c>
      <c r="O20" s="1403"/>
      <c r="P20" s="1404"/>
      <c r="Q20" s="1476" t="s">
        <v>407</v>
      </c>
      <c r="R20" s="1477"/>
      <c r="S20" s="1478"/>
      <c r="T20" s="1476" t="s">
        <v>8</v>
      </c>
      <c r="U20" s="1477"/>
      <c r="V20" s="1478"/>
      <c r="W20" s="1476" t="s">
        <v>4</v>
      </c>
      <c r="X20" s="1477"/>
      <c r="Y20" s="1478"/>
      <c r="Z20" s="1402" t="s">
        <v>408</v>
      </c>
      <c r="AA20" s="1403"/>
      <c r="AB20" s="1403" t="s">
        <v>409</v>
      </c>
      <c r="AC20" s="1403"/>
      <c r="AD20" s="1403" t="s">
        <v>176</v>
      </c>
      <c r="AE20" s="1404"/>
      <c r="AF20" s="1479"/>
      <c r="AG20" s="1480"/>
      <c r="AH20" s="1480"/>
      <c r="AI20" s="1481"/>
    </row>
    <row r="21" spans="1:35" ht="40.5">
      <c r="A21" s="1069" t="s">
        <v>191</v>
      </c>
      <c r="B21" s="1070" t="s">
        <v>192</v>
      </c>
      <c r="C21" s="1070" t="s">
        <v>193</v>
      </c>
      <c r="D21" s="1070" t="s">
        <v>194</v>
      </c>
      <c r="E21" s="1070" t="s">
        <v>195</v>
      </c>
      <c r="F21" s="1111" t="s">
        <v>410</v>
      </c>
      <c r="G21" s="1111" t="s">
        <v>2029</v>
      </c>
      <c r="H21" s="1070" t="s">
        <v>197</v>
      </c>
      <c r="I21" s="1111" t="s">
        <v>411</v>
      </c>
      <c r="J21" s="1118" t="s">
        <v>199</v>
      </c>
      <c r="K21" s="1069" t="s">
        <v>412</v>
      </c>
      <c r="L21" s="1070" t="s">
        <v>201</v>
      </c>
      <c r="M21" s="1118" t="s">
        <v>202</v>
      </c>
      <c r="N21" s="1069" t="s">
        <v>412</v>
      </c>
      <c r="O21" s="1070" t="s">
        <v>201</v>
      </c>
      <c r="P21" s="1118" t="s">
        <v>202</v>
      </c>
      <c r="Q21" s="128" t="s">
        <v>412</v>
      </c>
      <c r="R21" s="1070" t="s">
        <v>201</v>
      </c>
      <c r="S21" s="1118" t="s">
        <v>202</v>
      </c>
      <c r="T21" s="128" t="s">
        <v>412</v>
      </c>
      <c r="U21" s="1070" t="s">
        <v>201</v>
      </c>
      <c r="V21" s="1118" t="s">
        <v>202</v>
      </c>
      <c r="W21" s="128" t="s">
        <v>412</v>
      </c>
      <c r="X21" s="1070" t="s">
        <v>201</v>
      </c>
      <c r="Y21" s="1118" t="s">
        <v>202</v>
      </c>
      <c r="Z21" s="1069" t="s">
        <v>201</v>
      </c>
      <c r="AA21" s="1070" t="s">
        <v>202</v>
      </c>
      <c r="AB21" s="1070" t="s">
        <v>201</v>
      </c>
      <c r="AC21" s="1070" t="s">
        <v>202</v>
      </c>
      <c r="AD21" s="1070" t="s">
        <v>201</v>
      </c>
      <c r="AE21" s="1070" t="s">
        <v>202</v>
      </c>
      <c r="AF21" s="1069" t="s">
        <v>201</v>
      </c>
      <c r="AG21" s="1070" t="s">
        <v>202</v>
      </c>
      <c r="AH21" s="1070" t="s">
        <v>413</v>
      </c>
      <c r="AI21" s="1118" t="s">
        <v>414</v>
      </c>
    </row>
    <row r="22" spans="1:35">
      <c r="A22" s="1103" t="s">
        <v>415</v>
      </c>
      <c r="B22" s="89" t="s">
        <v>206</v>
      </c>
      <c r="C22" s="89" t="s">
        <v>416</v>
      </c>
      <c r="D22" s="89" t="s">
        <v>417</v>
      </c>
      <c r="E22" s="89" t="s">
        <v>418</v>
      </c>
      <c r="F22" s="282">
        <v>45078</v>
      </c>
      <c r="G22" s="282" t="s">
        <v>2030</v>
      </c>
      <c r="H22" s="89" t="s">
        <v>419</v>
      </c>
      <c r="I22" s="131">
        <v>1990</v>
      </c>
      <c r="J22" s="132">
        <v>1.99</v>
      </c>
      <c r="K22" s="133">
        <v>100</v>
      </c>
      <c r="L22" s="134">
        <v>0.19509803921568628</v>
      </c>
      <c r="M22" s="135">
        <v>0.42726470588235294</v>
      </c>
      <c r="N22" s="133">
        <v>84</v>
      </c>
      <c r="O22" s="134">
        <v>0.16388235294117648</v>
      </c>
      <c r="P22" s="135">
        <v>0.35890235294117651</v>
      </c>
      <c r="Q22" s="136">
        <v>2.5</v>
      </c>
      <c r="R22" s="134">
        <v>4.8774509803921565E-3</v>
      </c>
      <c r="S22" s="135">
        <v>1.0681617647058824E-2</v>
      </c>
      <c r="T22" s="136">
        <v>2.6</v>
      </c>
      <c r="U22" s="134">
        <v>5.0725490196078431E-3</v>
      </c>
      <c r="V22" s="135">
        <v>1.1108882352941177E-2</v>
      </c>
      <c r="W22" s="136">
        <v>5.5</v>
      </c>
      <c r="X22" s="134">
        <v>1.0730392156862745E-2</v>
      </c>
      <c r="Y22" s="135">
        <v>2.3499558823529412E-2</v>
      </c>
      <c r="Z22" s="134">
        <v>234.11764705882351</v>
      </c>
      <c r="AA22" s="135">
        <v>512.71764705882345</v>
      </c>
      <c r="AB22" s="134">
        <v>1.2486274509803921E-3</v>
      </c>
      <c r="AC22" s="135">
        <v>2.7344941176470588E-3</v>
      </c>
      <c r="AD22" s="134">
        <v>4.4872549019607834E-3</v>
      </c>
      <c r="AE22" s="134">
        <v>9.827088235294117E-3</v>
      </c>
      <c r="AF22" s="137">
        <v>234.6019194117647</v>
      </c>
      <c r="AG22" s="138">
        <v>1027.5564070235293</v>
      </c>
      <c r="AH22" s="138">
        <v>932.18375910564043</v>
      </c>
      <c r="AI22" s="139">
        <v>1027.5567006604629</v>
      </c>
    </row>
    <row r="23" spans="1:35">
      <c r="A23" s="1110" t="s">
        <v>415</v>
      </c>
      <c r="B23" s="89" t="s">
        <v>206</v>
      </c>
      <c r="C23" s="89" t="s">
        <v>416</v>
      </c>
      <c r="D23" s="89" t="s">
        <v>417</v>
      </c>
      <c r="E23" s="89" t="s">
        <v>420</v>
      </c>
      <c r="F23" s="282">
        <v>45078</v>
      </c>
      <c r="G23" s="282" t="s">
        <v>2031</v>
      </c>
      <c r="H23" s="89" t="s">
        <v>419</v>
      </c>
      <c r="I23" s="131">
        <v>1990</v>
      </c>
      <c r="J23" s="132">
        <v>1.99</v>
      </c>
      <c r="K23" s="133">
        <v>100</v>
      </c>
      <c r="L23" s="134">
        <v>0.19509803921568628</v>
      </c>
      <c r="M23" s="135">
        <v>0.42726470588235294</v>
      </c>
      <c r="N23" s="133">
        <v>84</v>
      </c>
      <c r="O23" s="134">
        <v>0.16388235294117648</v>
      </c>
      <c r="P23" s="135">
        <v>0.71780470588235301</v>
      </c>
      <c r="Q23" s="136">
        <v>2.5</v>
      </c>
      <c r="R23" s="134">
        <v>4.8774509803921565E-3</v>
      </c>
      <c r="S23" s="135">
        <v>1.0681617647058824E-2</v>
      </c>
      <c r="T23" s="136">
        <v>2.6</v>
      </c>
      <c r="U23" s="134">
        <v>5.0725490196078431E-3</v>
      </c>
      <c r="V23" s="135">
        <v>1.1108882352941177E-2</v>
      </c>
      <c r="W23" s="136">
        <v>5.5</v>
      </c>
      <c r="X23" s="134">
        <v>1.0730392156862745E-2</v>
      </c>
      <c r="Y23" s="135">
        <v>2.3499558823529412E-2</v>
      </c>
      <c r="Z23" s="134">
        <v>234.11764705882351</v>
      </c>
      <c r="AA23" s="135">
        <v>512.71764705882345</v>
      </c>
      <c r="AB23" s="134">
        <v>1.2486274509803921E-3</v>
      </c>
      <c r="AC23" s="135">
        <v>2.7344941176470588E-3</v>
      </c>
      <c r="AD23" s="134">
        <v>4.4872549019607834E-3</v>
      </c>
      <c r="AE23" s="134">
        <v>9.827088235294117E-3</v>
      </c>
      <c r="AF23" s="140">
        <v>234.6019194117647</v>
      </c>
      <c r="AG23" s="134">
        <v>1027.5564070235293</v>
      </c>
      <c r="AH23" s="134">
        <v>932.18375910564043</v>
      </c>
      <c r="AI23" s="135">
        <v>1027.5567006604629</v>
      </c>
    </row>
    <row r="24" spans="1:35">
      <c r="A24" s="1110" t="s">
        <v>415</v>
      </c>
      <c r="B24" s="89" t="s">
        <v>206</v>
      </c>
      <c r="C24" s="89" t="s">
        <v>416</v>
      </c>
      <c r="D24" s="89" t="s">
        <v>417</v>
      </c>
      <c r="E24" s="89" t="s">
        <v>421</v>
      </c>
      <c r="F24" s="282">
        <v>45078</v>
      </c>
      <c r="G24" s="282" t="s">
        <v>2032</v>
      </c>
      <c r="H24" s="89" t="s">
        <v>419</v>
      </c>
      <c r="I24" s="131">
        <v>1990</v>
      </c>
      <c r="J24" s="132">
        <v>1.99</v>
      </c>
      <c r="K24" s="133">
        <v>100</v>
      </c>
      <c r="L24" s="134">
        <v>0.19509803921568628</v>
      </c>
      <c r="M24" s="135">
        <v>0.42726470588235294</v>
      </c>
      <c r="N24" s="133">
        <v>84</v>
      </c>
      <c r="O24" s="134">
        <v>0.16388235294117648</v>
      </c>
      <c r="P24" s="135">
        <v>0.71780470588235301</v>
      </c>
      <c r="Q24" s="136">
        <v>2.5</v>
      </c>
      <c r="R24" s="134">
        <v>4.8774509803921565E-3</v>
      </c>
      <c r="S24" s="135">
        <v>1.0681617647058824E-2</v>
      </c>
      <c r="T24" s="136">
        <v>2.6</v>
      </c>
      <c r="U24" s="134">
        <v>5.0725490196078431E-3</v>
      </c>
      <c r="V24" s="135">
        <v>1.1108882352941177E-2</v>
      </c>
      <c r="W24" s="136">
        <v>5.5</v>
      </c>
      <c r="X24" s="134">
        <v>1.0730392156862745E-2</v>
      </c>
      <c r="Y24" s="135">
        <v>2.3499558823529412E-2</v>
      </c>
      <c r="Z24" s="134">
        <v>234.11764705882351</v>
      </c>
      <c r="AA24" s="135">
        <v>512.71764705882345</v>
      </c>
      <c r="AB24" s="134">
        <v>1.2486274509803921E-3</v>
      </c>
      <c r="AC24" s="135">
        <v>2.7344941176470588E-3</v>
      </c>
      <c r="AD24" s="134">
        <v>4.4872549019607834E-3</v>
      </c>
      <c r="AE24" s="134">
        <v>9.827088235294117E-3</v>
      </c>
      <c r="AF24" s="140">
        <v>234.6019194117647</v>
      </c>
      <c r="AG24" s="134">
        <v>1027.5564070235293</v>
      </c>
      <c r="AH24" s="134">
        <v>932.18375910564043</v>
      </c>
      <c r="AI24" s="135">
        <v>1027.5567006604629</v>
      </c>
    </row>
    <row r="25" spans="1:35">
      <c r="A25" s="1110" t="s">
        <v>415</v>
      </c>
      <c r="B25" s="89" t="s">
        <v>206</v>
      </c>
      <c r="C25" s="89" t="s">
        <v>416</v>
      </c>
      <c r="D25" s="89" t="s">
        <v>417</v>
      </c>
      <c r="E25" s="89" t="s">
        <v>422</v>
      </c>
      <c r="F25" s="282">
        <v>45078</v>
      </c>
      <c r="G25" s="282" t="s">
        <v>2033</v>
      </c>
      <c r="H25" s="89" t="s">
        <v>419</v>
      </c>
      <c r="I25" s="131">
        <v>1990</v>
      </c>
      <c r="J25" s="132">
        <v>1.99</v>
      </c>
      <c r="K25" s="133">
        <v>100</v>
      </c>
      <c r="L25" s="134">
        <v>0.19509803921568628</v>
      </c>
      <c r="M25" s="135">
        <v>0.42726470588235294</v>
      </c>
      <c r="N25" s="133">
        <v>84</v>
      </c>
      <c r="O25" s="134">
        <v>0.16388235294117648</v>
      </c>
      <c r="P25" s="135">
        <v>0.71780470588235301</v>
      </c>
      <c r="Q25" s="136">
        <v>2.5</v>
      </c>
      <c r="R25" s="134">
        <v>4.8774509803921565E-3</v>
      </c>
      <c r="S25" s="135">
        <v>1.0681617647058824E-2</v>
      </c>
      <c r="T25" s="136">
        <v>2.6</v>
      </c>
      <c r="U25" s="134">
        <v>5.0725490196078431E-3</v>
      </c>
      <c r="V25" s="135">
        <v>1.1108882352941177E-2</v>
      </c>
      <c r="W25" s="136">
        <v>5.5</v>
      </c>
      <c r="X25" s="134">
        <v>1.0730392156862745E-2</v>
      </c>
      <c r="Y25" s="135">
        <v>2.3499558823529412E-2</v>
      </c>
      <c r="Z25" s="134">
        <v>234.11764705882351</v>
      </c>
      <c r="AA25" s="135">
        <v>512.71764705882345</v>
      </c>
      <c r="AB25" s="134">
        <v>1.2486274509803921E-3</v>
      </c>
      <c r="AC25" s="135">
        <v>2.7344941176470588E-3</v>
      </c>
      <c r="AD25" s="134">
        <v>4.4872549019607834E-3</v>
      </c>
      <c r="AE25" s="134">
        <v>9.827088235294117E-3</v>
      </c>
      <c r="AF25" s="140">
        <v>234.6019194117647</v>
      </c>
      <c r="AG25" s="134">
        <v>1027.5564070235293</v>
      </c>
      <c r="AH25" s="134">
        <v>932.18375910564043</v>
      </c>
      <c r="AI25" s="135">
        <v>1027.5567006604629</v>
      </c>
    </row>
    <row r="26" spans="1:35">
      <c r="A26" s="1110" t="s">
        <v>415</v>
      </c>
      <c r="B26" s="89" t="s">
        <v>206</v>
      </c>
      <c r="C26" s="89" t="s">
        <v>416</v>
      </c>
      <c r="D26" s="89" t="s">
        <v>417</v>
      </c>
      <c r="E26" s="89" t="s">
        <v>423</v>
      </c>
      <c r="F26" s="282">
        <v>45078</v>
      </c>
      <c r="G26" s="282" t="s">
        <v>2034</v>
      </c>
      <c r="H26" s="89" t="s">
        <v>419</v>
      </c>
      <c r="I26" s="131">
        <v>1990</v>
      </c>
      <c r="J26" s="132">
        <v>1.99</v>
      </c>
      <c r="K26" s="133">
        <v>100</v>
      </c>
      <c r="L26" s="134">
        <v>0.19509803921568628</v>
      </c>
      <c r="M26" s="135">
        <v>0.42726470588235294</v>
      </c>
      <c r="N26" s="133">
        <v>84</v>
      </c>
      <c r="O26" s="134">
        <v>0.16388235294117648</v>
      </c>
      <c r="P26" s="135">
        <v>0.71780470588235301</v>
      </c>
      <c r="Q26" s="136">
        <v>2.5</v>
      </c>
      <c r="R26" s="134">
        <v>4.8774509803921565E-3</v>
      </c>
      <c r="S26" s="135">
        <v>1.0681617647058824E-2</v>
      </c>
      <c r="T26" s="136">
        <v>2.6</v>
      </c>
      <c r="U26" s="134">
        <v>5.0725490196078431E-3</v>
      </c>
      <c r="V26" s="135">
        <v>1.1108882352941177E-2</v>
      </c>
      <c r="W26" s="136">
        <v>5.5</v>
      </c>
      <c r="X26" s="134">
        <v>1.0730392156862745E-2</v>
      </c>
      <c r="Y26" s="135">
        <v>2.3499558823529412E-2</v>
      </c>
      <c r="Z26" s="134">
        <v>234.11764705882351</v>
      </c>
      <c r="AA26" s="135">
        <v>512.71764705882345</v>
      </c>
      <c r="AB26" s="134">
        <v>1.2486274509803921E-3</v>
      </c>
      <c r="AC26" s="135">
        <v>2.7344941176470588E-3</v>
      </c>
      <c r="AD26" s="134">
        <v>4.4872549019607834E-3</v>
      </c>
      <c r="AE26" s="134">
        <v>9.827088235294117E-3</v>
      </c>
      <c r="AF26" s="140">
        <v>234.6019194117647</v>
      </c>
      <c r="AG26" s="134">
        <v>1027.5564070235293</v>
      </c>
      <c r="AH26" s="134">
        <v>932.18375910564043</v>
      </c>
      <c r="AI26" s="135">
        <v>1027.5567006604629</v>
      </c>
    </row>
    <row r="27" spans="1:35">
      <c r="A27" s="1110" t="s">
        <v>415</v>
      </c>
      <c r="B27" s="89" t="s">
        <v>206</v>
      </c>
      <c r="C27" s="89" t="s">
        <v>416</v>
      </c>
      <c r="D27" s="89" t="s">
        <v>417</v>
      </c>
      <c r="E27" s="89" t="s">
        <v>424</v>
      </c>
      <c r="F27" s="282">
        <v>45078</v>
      </c>
      <c r="G27" s="282" t="s">
        <v>2035</v>
      </c>
      <c r="H27" s="89" t="s">
        <v>419</v>
      </c>
      <c r="I27" s="131">
        <v>1990</v>
      </c>
      <c r="J27" s="132">
        <v>1.99</v>
      </c>
      <c r="K27" s="133">
        <v>100</v>
      </c>
      <c r="L27" s="134">
        <v>0.19509803921568628</v>
      </c>
      <c r="M27" s="135">
        <v>0.42726470588235294</v>
      </c>
      <c r="N27" s="133">
        <v>84</v>
      </c>
      <c r="O27" s="134">
        <v>0.16388235294117648</v>
      </c>
      <c r="P27" s="135">
        <v>0.71780470588235301</v>
      </c>
      <c r="Q27" s="136">
        <v>2.5</v>
      </c>
      <c r="R27" s="134">
        <v>4.8774509803921565E-3</v>
      </c>
      <c r="S27" s="135">
        <v>1.0681617647058824E-2</v>
      </c>
      <c r="T27" s="136">
        <v>2.6</v>
      </c>
      <c r="U27" s="134">
        <v>5.0725490196078431E-3</v>
      </c>
      <c r="V27" s="135">
        <v>1.1108882352941177E-2</v>
      </c>
      <c r="W27" s="136">
        <v>5.5</v>
      </c>
      <c r="X27" s="134">
        <v>1.0730392156862745E-2</v>
      </c>
      <c r="Y27" s="135">
        <v>2.3499558823529412E-2</v>
      </c>
      <c r="Z27" s="134">
        <v>234.11764705882351</v>
      </c>
      <c r="AA27" s="135">
        <v>512.71764705882345</v>
      </c>
      <c r="AB27" s="134">
        <v>1.2486274509803921E-3</v>
      </c>
      <c r="AC27" s="135">
        <v>2.7344941176470588E-3</v>
      </c>
      <c r="AD27" s="134">
        <v>4.4872549019607834E-3</v>
      </c>
      <c r="AE27" s="134">
        <v>9.827088235294117E-3</v>
      </c>
      <c r="AF27" s="140">
        <v>234.6019194117647</v>
      </c>
      <c r="AG27" s="134">
        <v>1027.5564070235293</v>
      </c>
      <c r="AH27" s="134">
        <v>932.18375910564043</v>
      </c>
      <c r="AI27" s="135">
        <v>1027.5567006604629</v>
      </c>
    </row>
    <row r="28" spans="1:35">
      <c r="A28" s="1110" t="s">
        <v>415</v>
      </c>
      <c r="B28" s="89" t="s">
        <v>206</v>
      </c>
      <c r="C28" s="89" t="s">
        <v>416</v>
      </c>
      <c r="D28" s="89" t="s">
        <v>417</v>
      </c>
      <c r="E28" s="89" t="s">
        <v>425</v>
      </c>
      <c r="F28" s="282">
        <v>45078</v>
      </c>
      <c r="G28" s="282" t="s">
        <v>2036</v>
      </c>
      <c r="H28" s="89" t="s">
        <v>419</v>
      </c>
      <c r="I28" s="131">
        <v>1990</v>
      </c>
      <c r="J28" s="132">
        <v>1.99</v>
      </c>
      <c r="K28" s="133">
        <v>100</v>
      </c>
      <c r="L28" s="134">
        <v>0.19509803921568628</v>
      </c>
      <c r="M28" s="135">
        <v>0.42726470588235294</v>
      </c>
      <c r="N28" s="133">
        <v>84</v>
      </c>
      <c r="O28" s="134">
        <v>0.16388235294117648</v>
      </c>
      <c r="P28" s="135">
        <v>0.71780470588235301</v>
      </c>
      <c r="Q28" s="136">
        <v>2.5</v>
      </c>
      <c r="R28" s="134">
        <v>4.8774509803921565E-3</v>
      </c>
      <c r="S28" s="135">
        <v>1.0681617647058824E-2</v>
      </c>
      <c r="T28" s="136">
        <v>2.6</v>
      </c>
      <c r="U28" s="134">
        <v>5.0725490196078431E-3</v>
      </c>
      <c r="V28" s="135">
        <v>1.1108882352941177E-2</v>
      </c>
      <c r="W28" s="136">
        <v>5.5</v>
      </c>
      <c r="X28" s="134">
        <v>1.0730392156862745E-2</v>
      </c>
      <c r="Y28" s="135">
        <v>2.3499558823529412E-2</v>
      </c>
      <c r="Z28" s="134">
        <v>234.11764705882351</v>
      </c>
      <c r="AA28" s="135">
        <v>512.71764705882345</v>
      </c>
      <c r="AB28" s="134">
        <v>1.2486274509803921E-3</v>
      </c>
      <c r="AC28" s="135">
        <v>2.7344941176470588E-3</v>
      </c>
      <c r="AD28" s="134">
        <v>4.4872549019607834E-3</v>
      </c>
      <c r="AE28" s="134">
        <v>9.827088235294117E-3</v>
      </c>
      <c r="AF28" s="140">
        <v>234.6019194117647</v>
      </c>
      <c r="AG28" s="134">
        <v>1027.5564070235293</v>
      </c>
      <c r="AH28" s="134">
        <v>932.18375910564043</v>
      </c>
      <c r="AI28" s="135">
        <v>1027.5567006604629</v>
      </c>
    </row>
    <row r="29" spans="1:35">
      <c r="A29" s="1110" t="s">
        <v>415</v>
      </c>
      <c r="B29" s="89" t="s">
        <v>206</v>
      </c>
      <c r="C29" s="89" t="s">
        <v>416</v>
      </c>
      <c r="D29" s="89" t="s">
        <v>417</v>
      </c>
      <c r="E29" s="89" t="s">
        <v>426</v>
      </c>
      <c r="F29" s="282">
        <v>45078</v>
      </c>
      <c r="G29" s="282" t="s">
        <v>2037</v>
      </c>
      <c r="H29" s="89" t="s">
        <v>419</v>
      </c>
      <c r="I29" s="131">
        <v>1990</v>
      </c>
      <c r="J29" s="132">
        <v>1.99</v>
      </c>
      <c r="K29" s="133">
        <v>100</v>
      </c>
      <c r="L29" s="134">
        <v>0.19509803921568628</v>
      </c>
      <c r="M29" s="135">
        <v>0.42726470588235294</v>
      </c>
      <c r="N29" s="133">
        <v>84</v>
      </c>
      <c r="O29" s="134">
        <v>0.16388235294117648</v>
      </c>
      <c r="P29" s="135">
        <v>0.71780470588235301</v>
      </c>
      <c r="Q29" s="136">
        <v>2.5</v>
      </c>
      <c r="R29" s="134">
        <v>4.8774509803921565E-3</v>
      </c>
      <c r="S29" s="135">
        <v>1.0681617647058824E-2</v>
      </c>
      <c r="T29" s="136">
        <v>2.6</v>
      </c>
      <c r="U29" s="134">
        <v>5.0725490196078431E-3</v>
      </c>
      <c r="V29" s="135">
        <v>1.1108882352941177E-2</v>
      </c>
      <c r="W29" s="136">
        <v>5.5</v>
      </c>
      <c r="X29" s="134">
        <v>1.0730392156862745E-2</v>
      </c>
      <c r="Y29" s="135">
        <v>2.3499558823529412E-2</v>
      </c>
      <c r="Z29" s="134">
        <v>234.11764705882351</v>
      </c>
      <c r="AA29" s="135">
        <v>512.71764705882345</v>
      </c>
      <c r="AB29" s="134">
        <v>1.2486274509803921E-3</v>
      </c>
      <c r="AC29" s="135">
        <v>2.7344941176470588E-3</v>
      </c>
      <c r="AD29" s="134">
        <v>4.4872549019607834E-3</v>
      </c>
      <c r="AE29" s="134">
        <v>9.827088235294117E-3</v>
      </c>
      <c r="AF29" s="140">
        <v>234.6019194117647</v>
      </c>
      <c r="AG29" s="134">
        <v>1027.5564070235293</v>
      </c>
      <c r="AH29" s="134">
        <v>932.18375910564043</v>
      </c>
      <c r="AI29" s="135">
        <v>1027.5567006604629</v>
      </c>
    </row>
    <row r="30" spans="1:35">
      <c r="A30" s="1110" t="s">
        <v>415</v>
      </c>
      <c r="B30" s="89" t="s">
        <v>206</v>
      </c>
      <c r="C30" s="89" t="s">
        <v>303</v>
      </c>
      <c r="D30" s="89" t="s">
        <v>417</v>
      </c>
      <c r="E30" s="89" t="s">
        <v>427</v>
      </c>
      <c r="F30" s="165" t="s">
        <v>428</v>
      </c>
      <c r="G30" s="165" t="s">
        <v>2038</v>
      </c>
      <c r="H30" s="89" t="s">
        <v>429</v>
      </c>
      <c r="I30" s="142">
        <v>850</v>
      </c>
      <c r="J30" s="132">
        <v>0.85</v>
      </c>
      <c r="K30" s="133">
        <v>100</v>
      </c>
      <c r="L30" s="134">
        <v>8.3333333333333329E-2</v>
      </c>
      <c r="M30" s="135">
        <v>0.1825</v>
      </c>
      <c r="N30" s="133">
        <v>84</v>
      </c>
      <c r="O30" s="134">
        <v>6.9999999999999993E-2</v>
      </c>
      <c r="P30" s="135">
        <v>0.30659999999999998</v>
      </c>
      <c r="Q30" s="136">
        <v>2.5</v>
      </c>
      <c r="R30" s="134">
        <v>2.0833333333333333E-3</v>
      </c>
      <c r="S30" s="135">
        <v>4.5624999999999997E-3</v>
      </c>
      <c r="T30" s="136">
        <v>2.6</v>
      </c>
      <c r="U30" s="134">
        <v>2.1666666666666666E-3</v>
      </c>
      <c r="V30" s="135">
        <v>4.7450000000000001E-3</v>
      </c>
      <c r="W30" s="136">
        <v>5.5</v>
      </c>
      <c r="X30" s="134">
        <v>4.5833333333333334E-3</v>
      </c>
      <c r="Y30" s="135">
        <v>1.00375E-2</v>
      </c>
      <c r="Z30" s="134">
        <v>99.999999999999986</v>
      </c>
      <c r="AA30" s="135">
        <v>218.99999999999997</v>
      </c>
      <c r="AB30" s="134">
        <v>5.3333333333333336E-4</v>
      </c>
      <c r="AC30" s="135">
        <v>1.1680000000000002E-3</v>
      </c>
      <c r="AD30" s="134">
        <v>1.9166666666666663E-3</v>
      </c>
      <c r="AE30" s="134">
        <v>4.197499999999999E-3</v>
      </c>
      <c r="AF30" s="140">
        <v>100.20684999999999</v>
      </c>
      <c r="AG30" s="134">
        <v>438.90600299999994</v>
      </c>
      <c r="AH30" s="134">
        <v>398.16894233155494</v>
      </c>
      <c r="AI30" s="135">
        <v>438.90612842281075</v>
      </c>
    </row>
    <row r="31" spans="1:35">
      <c r="A31" s="1110" t="s">
        <v>415</v>
      </c>
      <c r="B31" s="89" t="s">
        <v>206</v>
      </c>
      <c r="C31" s="89" t="s">
        <v>303</v>
      </c>
      <c r="D31" s="89" t="s">
        <v>417</v>
      </c>
      <c r="E31" s="89" t="s">
        <v>430</v>
      </c>
      <c r="F31" s="165" t="s">
        <v>428</v>
      </c>
      <c r="G31" s="165" t="s">
        <v>2039</v>
      </c>
      <c r="H31" s="89" t="s">
        <v>429</v>
      </c>
      <c r="I31" s="142">
        <v>850</v>
      </c>
      <c r="J31" s="132">
        <v>0.85</v>
      </c>
      <c r="K31" s="133">
        <v>100</v>
      </c>
      <c r="L31" s="134">
        <v>8.3333333333333329E-2</v>
      </c>
      <c r="M31" s="135">
        <v>0.1825</v>
      </c>
      <c r="N31" s="133">
        <v>84</v>
      </c>
      <c r="O31" s="134">
        <v>6.9999999999999993E-2</v>
      </c>
      <c r="P31" s="135">
        <v>0.30659999999999998</v>
      </c>
      <c r="Q31" s="136">
        <v>2.5</v>
      </c>
      <c r="R31" s="134">
        <v>2.0833333333333333E-3</v>
      </c>
      <c r="S31" s="135">
        <v>4.5624999999999997E-3</v>
      </c>
      <c r="T31" s="136">
        <v>2.6</v>
      </c>
      <c r="U31" s="134">
        <v>2.1666666666666666E-3</v>
      </c>
      <c r="V31" s="135">
        <v>4.7450000000000001E-3</v>
      </c>
      <c r="W31" s="136">
        <v>5.5</v>
      </c>
      <c r="X31" s="134">
        <v>4.5833333333333334E-3</v>
      </c>
      <c r="Y31" s="135">
        <v>1.00375E-2</v>
      </c>
      <c r="Z31" s="134">
        <v>99.999999999999986</v>
      </c>
      <c r="AA31" s="135">
        <v>218.99999999999997</v>
      </c>
      <c r="AB31" s="134">
        <v>5.3333333333333336E-4</v>
      </c>
      <c r="AC31" s="135">
        <v>1.1680000000000002E-3</v>
      </c>
      <c r="AD31" s="134">
        <v>1.9166666666666663E-3</v>
      </c>
      <c r="AE31" s="134">
        <v>4.197499999999999E-3</v>
      </c>
      <c r="AF31" s="140">
        <v>100.20684999999999</v>
      </c>
      <c r="AG31" s="134">
        <v>438.90600299999994</v>
      </c>
      <c r="AH31" s="134">
        <v>398.16894233155494</v>
      </c>
      <c r="AI31" s="135">
        <v>438.90612842281075</v>
      </c>
    </row>
    <row r="32" spans="1:35">
      <c r="A32" s="1110" t="s">
        <v>415</v>
      </c>
      <c r="B32" s="89" t="s">
        <v>206</v>
      </c>
      <c r="C32" s="89" t="s">
        <v>303</v>
      </c>
      <c r="D32" s="89" t="s">
        <v>417</v>
      </c>
      <c r="E32" s="89" t="s">
        <v>431</v>
      </c>
      <c r="F32" s="165" t="s">
        <v>428</v>
      </c>
      <c r="G32" s="165" t="s">
        <v>2040</v>
      </c>
      <c r="H32" s="89" t="s">
        <v>429</v>
      </c>
      <c r="I32" s="142">
        <v>350</v>
      </c>
      <c r="J32" s="132">
        <v>0.35</v>
      </c>
      <c r="K32" s="133">
        <v>100</v>
      </c>
      <c r="L32" s="134">
        <v>3.4313725490196074E-2</v>
      </c>
      <c r="M32" s="135">
        <v>7.51470588235294E-2</v>
      </c>
      <c r="N32" s="133">
        <v>84</v>
      </c>
      <c r="O32" s="134">
        <v>2.8823529411764706E-2</v>
      </c>
      <c r="P32" s="135">
        <v>0.12624705882352941</v>
      </c>
      <c r="Q32" s="136">
        <v>2.5</v>
      </c>
      <c r="R32" s="134">
        <v>8.5784313725490195E-4</v>
      </c>
      <c r="S32" s="135">
        <v>1.8786764705882352E-3</v>
      </c>
      <c r="T32" s="136">
        <v>2.6</v>
      </c>
      <c r="U32" s="134">
        <v>8.9215686274509798E-4</v>
      </c>
      <c r="V32" s="135">
        <v>1.9538235294117644E-3</v>
      </c>
      <c r="W32" s="136">
        <v>5.5</v>
      </c>
      <c r="X32" s="134">
        <v>1.8872549019607842E-3</v>
      </c>
      <c r="Y32" s="135">
        <v>4.1330882352941176E-3</v>
      </c>
      <c r="Z32" s="134">
        <v>41.17647058823529</v>
      </c>
      <c r="AA32" s="135">
        <v>90.17647058823529</v>
      </c>
      <c r="AB32" s="134">
        <v>2.1960784313725489E-4</v>
      </c>
      <c r="AC32" s="135">
        <v>4.8094117647058823E-4</v>
      </c>
      <c r="AD32" s="134">
        <v>7.8921568627450967E-4</v>
      </c>
      <c r="AE32" s="134">
        <v>1.7283823529411762E-3</v>
      </c>
      <c r="AF32" s="140">
        <v>41.261644117647059</v>
      </c>
      <c r="AG32" s="134">
        <v>180.72600123529412</v>
      </c>
      <c r="AH32" s="134">
        <v>163.95191743064029</v>
      </c>
      <c r="AI32" s="135">
        <v>180.72605287998093</v>
      </c>
    </row>
    <row r="33" spans="1:35">
      <c r="A33" s="1110" t="s">
        <v>415</v>
      </c>
      <c r="B33" s="89" t="s">
        <v>206</v>
      </c>
      <c r="C33" s="89" t="s">
        <v>303</v>
      </c>
      <c r="D33" s="89" t="s">
        <v>417</v>
      </c>
      <c r="E33" s="89" t="s">
        <v>432</v>
      </c>
      <c r="F33" s="165" t="s">
        <v>428</v>
      </c>
      <c r="G33" s="165" t="s">
        <v>2041</v>
      </c>
      <c r="H33" s="89" t="s">
        <v>429</v>
      </c>
      <c r="I33" s="142">
        <v>350</v>
      </c>
      <c r="J33" s="132">
        <v>0.35</v>
      </c>
      <c r="K33" s="133">
        <v>100</v>
      </c>
      <c r="L33" s="134">
        <v>3.4313725490196074E-2</v>
      </c>
      <c r="M33" s="135">
        <v>7.51470588235294E-2</v>
      </c>
      <c r="N33" s="133">
        <v>84</v>
      </c>
      <c r="O33" s="134">
        <v>2.8823529411764706E-2</v>
      </c>
      <c r="P33" s="135">
        <v>0.12624705882352941</v>
      </c>
      <c r="Q33" s="136">
        <v>2.5</v>
      </c>
      <c r="R33" s="134">
        <v>8.5784313725490195E-4</v>
      </c>
      <c r="S33" s="135">
        <v>1.8786764705882352E-3</v>
      </c>
      <c r="T33" s="136">
        <v>2.6</v>
      </c>
      <c r="U33" s="134">
        <v>8.9215686274509798E-4</v>
      </c>
      <c r="V33" s="135">
        <v>1.9538235294117644E-3</v>
      </c>
      <c r="W33" s="136">
        <v>5.5</v>
      </c>
      <c r="X33" s="134">
        <v>1.8872549019607842E-3</v>
      </c>
      <c r="Y33" s="135">
        <v>4.1330882352941176E-3</v>
      </c>
      <c r="Z33" s="134">
        <v>41.17647058823529</v>
      </c>
      <c r="AA33" s="135">
        <v>90.17647058823529</v>
      </c>
      <c r="AB33" s="134">
        <v>2.1960784313725489E-4</v>
      </c>
      <c r="AC33" s="135">
        <v>4.8094117647058823E-4</v>
      </c>
      <c r="AD33" s="134">
        <v>7.8921568627450967E-4</v>
      </c>
      <c r="AE33" s="134">
        <v>1.7283823529411762E-3</v>
      </c>
      <c r="AF33" s="140">
        <v>41.261644117647059</v>
      </c>
      <c r="AG33" s="134">
        <v>180.72600123529412</v>
      </c>
      <c r="AH33" s="134">
        <v>163.95191743064029</v>
      </c>
      <c r="AI33" s="135">
        <v>180.72605287998093</v>
      </c>
    </row>
    <row r="34" spans="1:35">
      <c r="A34" s="1110" t="s">
        <v>415</v>
      </c>
      <c r="B34" s="89" t="s">
        <v>206</v>
      </c>
      <c r="C34" s="89" t="s">
        <v>303</v>
      </c>
      <c r="D34" s="89" t="s">
        <v>417</v>
      </c>
      <c r="E34" s="89" t="s">
        <v>433</v>
      </c>
      <c r="F34" s="165" t="s">
        <v>428</v>
      </c>
      <c r="G34" s="165" t="s">
        <v>2042</v>
      </c>
      <c r="H34" s="89" t="s">
        <v>429</v>
      </c>
      <c r="I34" s="142">
        <v>150</v>
      </c>
      <c r="J34" s="132">
        <v>0.15</v>
      </c>
      <c r="K34" s="133">
        <v>100</v>
      </c>
      <c r="L34" s="134">
        <v>1.4705882352941176E-2</v>
      </c>
      <c r="M34" s="135">
        <v>3.2205882352941174E-2</v>
      </c>
      <c r="N34" s="133">
        <v>84</v>
      </c>
      <c r="O34" s="134">
        <v>1.2352941176470587E-2</v>
      </c>
      <c r="P34" s="135">
        <v>5.410588235294117E-2</v>
      </c>
      <c r="Q34" s="136">
        <v>2.5</v>
      </c>
      <c r="R34" s="134">
        <v>3.6764705882352941E-4</v>
      </c>
      <c r="S34" s="135">
        <v>8.0514705882352947E-4</v>
      </c>
      <c r="T34" s="136">
        <v>2.6</v>
      </c>
      <c r="U34" s="134">
        <v>3.8235294117647061E-4</v>
      </c>
      <c r="V34" s="135">
        <v>8.3735294117647061E-4</v>
      </c>
      <c r="W34" s="136">
        <v>5.5</v>
      </c>
      <c r="X34" s="134">
        <v>8.0882352941176472E-4</v>
      </c>
      <c r="Y34" s="135">
        <v>1.7713235294117646E-3</v>
      </c>
      <c r="Z34" s="134">
        <v>17.647058823529409</v>
      </c>
      <c r="AA34" s="135">
        <v>38.647058823529406</v>
      </c>
      <c r="AB34" s="134">
        <v>9.4117647058823535E-5</v>
      </c>
      <c r="AC34" s="135">
        <v>2.0611764705882353E-4</v>
      </c>
      <c r="AD34" s="134">
        <v>3.38235294117647E-4</v>
      </c>
      <c r="AE34" s="134">
        <v>7.4073529411764697E-4</v>
      </c>
      <c r="AF34" s="140">
        <v>17.683561764705878</v>
      </c>
      <c r="AG34" s="134">
        <v>77.454000529411744</v>
      </c>
      <c r="AH34" s="134">
        <v>70.265107470274387</v>
      </c>
      <c r="AI34" s="135">
        <v>77.454022662848942</v>
      </c>
    </row>
    <row r="35" spans="1:35">
      <c r="A35" s="1110" t="s">
        <v>415</v>
      </c>
      <c r="B35" s="89" t="s">
        <v>206</v>
      </c>
      <c r="C35" s="89" t="s">
        <v>303</v>
      </c>
      <c r="D35" s="89" t="s">
        <v>417</v>
      </c>
      <c r="E35" s="89" t="s">
        <v>434</v>
      </c>
      <c r="F35" s="165" t="s">
        <v>428</v>
      </c>
      <c r="G35" s="165" t="s">
        <v>2043</v>
      </c>
      <c r="H35" s="89" t="s">
        <v>429</v>
      </c>
      <c r="I35" s="142">
        <v>80</v>
      </c>
      <c r="J35" s="132">
        <v>0.08</v>
      </c>
      <c r="K35" s="133">
        <v>100</v>
      </c>
      <c r="L35" s="134">
        <v>7.8431372549019607E-3</v>
      </c>
      <c r="M35" s="135">
        <v>1.7176470588235293E-2</v>
      </c>
      <c r="N35" s="133">
        <v>84</v>
      </c>
      <c r="O35" s="134">
        <v>6.5882352941176465E-3</v>
      </c>
      <c r="P35" s="135">
        <v>2.8856470588235292E-2</v>
      </c>
      <c r="Q35" s="136">
        <v>2.5</v>
      </c>
      <c r="R35" s="134">
        <v>1.9607843137254904E-4</v>
      </c>
      <c r="S35" s="135">
        <v>4.2941176470588237E-4</v>
      </c>
      <c r="T35" s="136">
        <v>2.6</v>
      </c>
      <c r="U35" s="134">
        <v>2.0392156862745101E-4</v>
      </c>
      <c r="V35" s="135">
        <v>4.4658823529411773E-4</v>
      </c>
      <c r="W35" s="136">
        <v>5.5</v>
      </c>
      <c r="X35" s="134">
        <v>4.3137254901960784E-4</v>
      </c>
      <c r="Y35" s="135">
        <v>9.4470588235294115E-4</v>
      </c>
      <c r="Z35" s="134">
        <v>9.4117647058823533</v>
      </c>
      <c r="AA35" s="135">
        <v>20.611764705882354</v>
      </c>
      <c r="AB35" s="134">
        <v>5.0196078431372554E-5</v>
      </c>
      <c r="AC35" s="135">
        <v>1.0992941176470589E-4</v>
      </c>
      <c r="AD35" s="134">
        <v>1.8039215686274507E-4</v>
      </c>
      <c r="AE35" s="134">
        <v>3.9505882352941171E-4</v>
      </c>
      <c r="AF35" s="140">
        <v>9.4312329411764697</v>
      </c>
      <c r="AG35" s="134">
        <v>41.308800282352941</v>
      </c>
      <c r="AH35" s="134">
        <v>37.474723984146351</v>
      </c>
      <c r="AI35" s="135">
        <v>41.308812086852782</v>
      </c>
    </row>
    <row r="36" spans="1:35">
      <c r="A36" s="1110" t="s">
        <v>415</v>
      </c>
      <c r="B36" s="89" t="s">
        <v>206</v>
      </c>
      <c r="C36" s="89" t="s">
        <v>303</v>
      </c>
      <c r="D36" s="89" t="s">
        <v>417</v>
      </c>
      <c r="E36" s="89" t="s">
        <v>435</v>
      </c>
      <c r="F36" s="165" t="s">
        <v>428</v>
      </c>
      <c r="G36" s="165" t="s">
        <v>2044</v>
      </c>
      <c r="H36" s="89" t="s">
        <v>429</v>
      </c>
      <c r="I36" s="127">
        <v>200</v>
      </c>
      <c r="J36" s="132">
        <v>0.2</v>
      </c>
      <c r="K36" s="133">
        <v>100</v>
      </c>
      <c r="L36" s="134">
        <v>1.9607843137254902E-2</v>
      </c>
      <c r="M36" s="135">
        <v>4.2941176470588233E-2</v>
      </c>
      <c r="N36" s="133">
        <v>84</v>
      </c>
      <c r="O36" s="134">
        <v>1.6470588235294119E-2</v>
      </c>
      <c r="P36" s="135">
        <v>7.2141176470588236E-2</v>
      </c>
      <c r="Q36" s="136">
        <v>2.5</v>
      </c>
      <c r="R36" s="134">
        <v>4.9019607843137254E-4</v>
      </c>
      <c r="S36" s="135">
        <v>1.0735294117647058E-3</v>
      </c>
      <c r="T36" s="136">
        <v>2.6</v>
      </c>
      <c r="U36" s="134">
        <v>5.0980392156862748E-4</v>
      </c>
      <c r="V36" s="135">
        <v>1.1164705882352941E-3</v>
      </c>
      <c r="W36" s="136">
        <v>5.5</v>
      </c>
      <c r="X36" s="134">
        <v>1.0784313725490198E-3</v>
      </c>
      <c r="Y36" s="135">
        <v>2.3617647058823536E-3</v>
      </c>
      <c r="Z36" s="134">
        <v>23.529411764705884</v>
      </c>
      <c r="AA36" s="135">
        <v>51.529411764705891</v>
      </c>
      <c r="AB36" s="134">
        <v>1.2549019607843137E-4</v>
      </c>
      <c r="AC36" s="135">
        <v>2.7482352941176469E-4</v>
      </c>
      <c r="AD36" s="134">
        <v>4.5098039215686267E-4</v>
      </c>
      <c r="AE36" s="134">
        <v>9.876470588235293E-4</v>
      </c>
      <c r="AF36" s="140">
        <v>23.578082352941177</v>
      </c>
      <c r="AG36" s="134">
        <v>103.27200070588235</v>
      </c>
      <c r="AH36" s="134">
        <v>93.686809960365878</v>
      </c>
      <c r="AI36" s="135">
        <v>103.27203021713196</v>
      </c>
    </row>
    <row r="37" spans="1:35">
      <c r="A37" s="1110" t="s">
        <v>415</v>
      </c>
      <c r="B37" s="89" t="s">
        <v>206</v>
      </c>
      <c r="C37" s="89" t="s">
        <v>303</v>
      </c>
      <c r="D37" s="89" t="s">
        <v>417</v>
      </c>
      <c r="E37" s="89" t="s">
        <v>435</v>
      </c>
      <c r="F37" s="165" t="s">
        <v>428</v>
      </c>
      <c r="G37" s="165" t="s">
        <v>2045</v>
      </c>
      <c r="H37" s="89" t="s">
        <v>429</v>
      </c>
      <c r="I37" s="127">
        <v>200</v>
      </c>
      <c r="J37" s="132">
        <v>0.2</v>
      </c>
      <c r="K37" s="133">
        <v>100</v>
      </c>
      <c r="L37" s="134">
        <v>1.9607843137254902E-2</v>
      </c>
      <c r="M37" s="135">
        <v>4.2941176470588233E-2</v>
      </c>
      <c r="N37" s="133">
        <v>84</v>
      </c>
      <c r="O37" s="134">
        <v>1.6470588235294119E-2</v>
      </c>
      <c r="P37" s="135">
        <v>7.2141176470588236E-2</v>
      </c>
      <c r="Q37" s="136">
        <v>2.5</v>
      </c>
      <c r="R37" s="134">
        <v>4.9019607843137254E-4</v>
      </c>
      <c r="S37" s="135">
        <v>1.0735294117647058E-3</v>
      </c>
      <c r="T37" s="136">
        <v>2.6</v>
      </c>
      <c r="U37" s="134">
        <v>5.0980392156862748E-4</v>
      </c>
      <c r="V37" s="135">
        <v>1.1164705882352941E-3</v>
      </c>
      <c r="W37" s="136">
        <v>5.5</v>
      </c>
      <c r="X37" s="134">
        <v>1.0784313725490198E-3</v>
      </c>
      <c r="Y37" s="135">
        <v>2.3617647058823536E-3</v>
      </c>
      <c r="Z37" s="134">
        <v>23.529411764705884</v>
      </c>
      <c r="AA37" s="135">
        <v>51.529411764705891</v>
      </c>
      <c r="AB37" s="134">
        <v>1.2549019607843137E-4</v>
      </c>
      <c r="AC37" s="135">
        <v>2.7482352941176469E-4</v>
      </c>
      <c r="AD37" s="134">
        <v>4.5098039215686267E-4</v>
      </c>
      <c r="AE37" s="134">
        <v>9.876470588235293E-4</v>
      </c>
      <c r="AF37" s="140">
        <v>23.578082352941177</v>
      </c>
      <c r="AG37" s="134">
        <v>103.27200070588235</v>
      </c>
      <c r="AH37" s="134">
        <v>93.686809960365878</v>
      </c>
      <c r="AI37" s="135">
        <v>103.27203021713196</v>
      </c>
    </row>
    <row r="38" spans="1:35">
      <c r="A38" s="1110" t="s">
        <v>415</v>
      </c>
      <c r="B38" s="89" t="s">
        <v>206</v>
      </c>
      <c r="C38" s="89" t="s">
        <v>303</v>
      </c>
      <c r="D38" s="89" t="s">
        <v>417</v>
      </c>
      <c r="E38" s="89" t="s">
        <v>435</v>
      </c>
      <c r="F38" s="165" t="s">
        <v>428</v>
      </c>
      <c r="G38" s="165" t="s">
        <v>2046</v>
      </c>
      <c r="H38" s="89" t="s">
        <v>429</v>
      </c>
      <c r="I38" s="127">
        <v>200</v>
      </c>
      <c r="J38" s="132">
        <v>0.2</v>
      </c>
      <c r="K38" s="133">
        <v>100</v>
      </c>
      <c r="L38" s="134">
        <v>1.9607843137254902E-2</v>
      </c>
      <c r="M38" s="135">
        <v>4.2941176470588233E-2</v>
      </c>
      <c r="N38" s="133">
        <v>84</v>
      </c>
      <c r="O38" s="134">
        <v>1.6470588235294119E-2</v>
      </c>
      <c r="P38" s="135">
        <v>7.2141176470588236E-2</v>
      </c>
      <c r="Q38" s="136">
        <v>2.5</v>
      </c>
      <c r="R38" s="134">
        <v>4.9019607843137254E-4</v>
      </c>
      <c r="S38" s="135">
        <v>1.0735294117647058E-3</v>
      </c>
      <c r="T38" s="136">
        <v>2.6</v>
      </c>
      <c r="U38" s="134">
        <v>5.0980392156862748E-4</v>
      </c>
      <c r="V38" s="135">
        <v>1.1164705882352941E-3</v>
      </c>
      <c r="W38" s="136">
        <v>5.5</v>
      </c>
      <c r="X38" s="134">
        <v>1.0784313725490198E-3</v>
      </c>
      <c r="Y38" s="135">
        <v>2.3617647058823536E-3</v>
      </c>
      <c r="Z38" s="134">
        <v>23.529411764705884</v>
      </c>
      <c r="AA38" s="135">
        <v>51.529411764705891</v>
      </c>
      <c r="AB38" s="134">
        <v>1.2549019607843137E-4</v>
      </c>
      <c r="AC38" s="135">
        <v>2.7482352941176469E-4</v>
      </c>
      <c r="AD38" s="134">
        <v>4.5098039215686267E-4</v>
      </c>
      <c r="AE38" s="134">
        <v>9.876470588235293E-4</v>
      </c>
      <c r="AF38" s="140">
        <v>23.578082352941177</v>
      </c>
      <c r="AG38" s="134">
        <v>103.27200070588235</v>
      </c>
      <c r="AH38" s="134">
        <v>93.686809960365878</v>
      </c>
      <c r="AI38" s="135">
        <v>103.27203021713196</v>
      </c>
    </row>
    <row r="39" spans="1:35">
      <c r="A39" s="1110" t="s">
        <v>415</v>
      </c>
      <c r="B39" s="89" t="s">
        <v>206</v>
      </c>
      <c r="C39" s="89" t="s">
        <v>303</v>
      </c>
      <c r="D39" s="89" t="s">
        <v>417</v>
      </c>
      <c r="E39" s="89" t="s">
        <v>435</v>
      </c>
      <c r="F39" s="165" t="s">
        <v>428</v>
      </c>
      <c r="G39" s="165" t="s">
        <v>2047</v>
      </c>
      <c r="H39" s="89" t="s">
        <v>429</v>
      </c>
      <c r="I39" s="127">
        <v>200</v>
      </c>
      <c r="J39" s="132">
        <v>0.2</v>
      </c>
      <c r="K39" s="133">
        <v>100</v>
      </c>
      <c r="L39" s="134">
        <v>1.9607843137254902E-2</v>
      </c>
      <c r="M39" s="135">
        <v>4.2941176470588233E-2</v>
      </c>
      <c r="N39" s="133">
        <v>84</v>
      </c>
      <c r="O39" s="134">
        <v>1.6470588235294119E-2</v>
      </c>
      <c r="P39" s="135">
        <v>7.2141176470588236E-2</v>
      </c>
      <c r="Q39" s="136">
        <v>2.5</v>
      </c>
      <c r="R39" s="134">
        <v>4.9019607843137254E-4</v>
      </c>
      <c r="S39" s="135">
        <v>1.0735294117647058E-3</v>
      </c>
      <c r="T39" s="136">
        <v>2.6</v>
      </c>
      <c r="U39" s="134">
        <v>5.0980392156862748E-4</v>
      </c>
      <c r="V39" s="135">
        <v>1.1164705882352941E-3</v>
      </c>
      <c r="W39" s="136">
        <v>5.5</v>
      </c>
      <c r="X39" s="134">
        <v>1.0784313725490198E-3</v>
      </c>
      <c r="Y39" s="135">
        <v>2.3617647058823536E-3</v>
      </c>
      <c r="Z39" s="134">
        <v>23.529411764705884</v>
      </c>
      <c r="AA39" s="135">
        <v>51.529411764705891</v>
      </c>
      <c r="AB39" s="134">
        <v>1.2549019607843137E-4</v>
      </c>
      <c r="AC39" s="135">
        <v>2.7482352941176469E-4</v>
      </c>
      <c r="AD39" s="134">
        <v>4.5098039215686267E-4</v>
      </c>
      <c r="AE39" s="134">
        <v>9.876470588235293E-4</v>
      </c>
      <c r="AF39" s="140">
        <v>23.578082352941177</v>
      </c>
      <c r="AG39" s="134">
        <v>103.27200070588235</v>
      </c>
      <c r="AH39" s="134">
        <v>93.686809960365878</v>
      </c>
      <c r="AI39" s="135">
        <v>103.27203021713196</v>
      </c>
    </row>
    <row r="40" spans="1:35">
      <c r="A40" s="1090" t="s">
        <v>415</v>
      </c>
      <c r="B40" s="89" t="s">
        <v>206</v>
      </c>
      <c r="C40" s="89" t="s">
        <v>303</v>
      </c>
      <c r="D40" s="89" t="s">
        <v>417</v>
      </c>
      <c r="E40" s="89" t="s">
        <v>435</v>
      </c>
      <c r="F40" s="165" t="s">
        <v>428</v>
      </c>
      <c r="G40" s="165" t="s">
        <v>2048</v>
      </c>
      <c r="H40" s="89" t="s">
        <v>429</v>
      </c>
      <c r="I40" s="127">
        <v>200</v>
      </c>
      <c r="J40" s="132">
        <v>0.2</v>
      </c>
      <c r="K40" s="133">
        <v>100</v>
      </c>
      <c r="L40" s="134">
        <v>1.9607843137254902E-2</v>
      </c>
      <c r="M40" s="135">
        <v>4.2941176470588233E-2</v>
      </c>
      <c r="N40" s="133">
        <v>84</v>
      </c>
      <c r="O40" s="134">
        <v>1.6470588235294119E-2</v>
      </c>
      <c r="P40" s="135">
        <v>7.2141176470588236E-2</v>
      </c>
      <c r="Q40" s="136">
        <v>2.5</v>
      </c>
      <c r="R40" s="134">
        <v>4.9019607843137254E-4</v>
      </c>
      <c r="S40" s="135">
        <v>1.0735294117647058E-3</v>
      </c>
      <c r="T40" s="136">
        <v>2.6</v>
      </c>
      <c r="U40" s="134">
        <v>5.0980392156862748E-4</v>
      </c>
      <c r="V40" s="135">
        <v>1.1164705882352941E-3</v>
      </c>
      <c r="W40" s="136">
        <v>5.5</v>
      </c>
      <c r="X40" s="134">
        <v>1.0784313725490198E-3</v>
      </c>
      <c r="Y40" s="135">
        <v>2.3617647058823536E-3</v>
      </c>
      <c r="Z40" s="134">
        <v>23.529411764705884</v>
      </c>
      <c r="AA40" s="135">
        <v>51.529411764705891</v>
      </c>
      <c r="AB40" s="134">
        <v>1.2549019607843137E-4</v>
      </c>
      <c r="AC40" s="135">
        <v>2.7482352941176469E-4</v>
      </c>
      <c r="AD40" s="134">
        <v>4.5098039215686267E-4</v>
      </c>
      <c r="AE40" s="134">
        <v>9.876470588235293E-4</v>
      </c>
      <c r="AF40" s="140">
        <v>23.578082352941177</v>
      </c>
      <c r="AG40" s="134">
        <v>103.27200070588235</v>
      </c>
      <c r="AH40" s="134">
        <v>93.686809960365878</v>
      </c>
      <c r="AI40" s="135">
        <v>103.27203021713196</v>
      </c>
    </row>
    <row r="41" spans="1:35">
      <c r="A41" s="1110" t="s">
        <v>415</v>
      </c>
      <c r="B41" s="89" t="s">
        <v>206</v>
      </c>
      <c r="C41" s="89" t="s">
        <v>303</v>
      </c>
      <c r="D41" s="89" t="s">
        <v>417</v>
      </c>
      <c r="E41" s="89" t="s">
        <v>435</v>
      </c>
      <c r="F41" s="165" t="s">
        <v>428</v>
      </c>
      <c r="G41" s="165" t="s">
        <v>2049</v>
      </c>
      <c r="H41" s="89" t="s">
        <v>429</v>
      </c>
      <c r="I41" s="127">
        <v>480</v>
      </c>
      <c r="J41" s="132">
        <v>0.48</v>
      </c>
      <c r="K41" s="133">
        <v>100</v>
      </c>
      <c r="L41" s="134">
        <v>4.7058823529411764E-2</v>
      </c>
      <c r="M41" s="135">
        <v>0.10305882352941177</v>
      </c>
      <c r="N41" s="133">
        <v>84</v>
      </c>
      <c r="O41" s="134">
        <v>3.9529411764705882E-2</v>
      </c>
      <c r="P41" s="135">
        <v>0.17313882352941176</v>
      </c>
      <c r="Q41" s="136">
        <v>2.5</v>
      </c>
      <c r="R41" s="134">
        <v>1.176470588235294E-3</v>
      </c>
      <c r="S41" s="135">
        <v>2.5764705882352938E-3</v>
      </c>
      <c r="T41" s="136">
        <v>2.6</v>
      </c>
      <c r="U41" s="134">
        <v>1.2235294117647058E-3</v>
      </c>
      <c r="V41" s="135">
        <v>2.6795294117647056E-3</v>
      </c>
      <c r="W41" s="136">
        <v>5.5</v>
      </c>
      <c r="X41" s="134">
        <v>2.5882352941176468E-3</v>
      </c>
      <c r="Y41" s="135">
        <v>5.6682352941176467E-3</v>
      </c>
      <c r="Z41" s="134">
        <v>56.470588235294116</v>
      </c>
      <c r="AA41" s="135">
        <v>123.6705882352941</v>
      </c>
      <c r="AB41" s="134">
        <v>3.0117647058823527E-4</v>
      </c>
      <c r="AC41" s="135">
        <v>6.595764705882352E-4</v>
      </c>
      <c r="AD41" s="134">
        <v>1.0823529411764703E-3</v>
      </c>
      <c r="AE41" s="134">
        <v>2.3703529411764701E-3</v>
      </c>
      <c r="AF41" s="140">
        <v>56.587397647058822</v>
      </c>
      <c r="AG41" s="134">
        <v>247.85280169411763</v>
      </c>
      <c r="AH41" s="134">
        <v>224.84834390487811</v>
      </c>
      <c r="AI41" s="135">
        <v>247.85287252111669</v>
      </c>
    </row>
    <row r="42" spans="1:35">
      <c r="A42" s="1110" t="s">
        <v>415</v>
      </c>
      <c r="B42" s="89" t="s">
        <v>206</v>
      </c>
      <c r="C42" s="89" t="s">
        <v>436</v>
      </c>
      <c r="D42" s="89" t="s">
        <v>417</v>
      </c>
      <c r="E42" s="89" t="s">
        <v>437</v>
      </c>
      <c r="F42" s="165" t="s">
        <v>428</v>
      </c>
      <c r="G42" s="165" t="s">
        <v>2050</v>
      </c>
      <c r="H42" s="89" t="s">
        <v>438</v>
      </c>
      <c r="I42" s="142">
        <v>850</v>
      </c>
      <c r="J42" s="132">
        <v>0.85</v>
      </c>
      <c r="K42" s="133">
        <v>100</v>
      </c>
      <c r="L42" s="134">
        <v>8.3333333333333329E-2</v>
      </c>
      <c r="M42" s="135">
        <v>0.1825</v>
      </c>
      <c r="N42" s="133">
        <v>84</v>
      </c>
      <c r="O42" s="134">
        <v>6.9999999999999993E-2</v>
      </c>
      <c r="P42" s="135">
        <v>0.30659999999999998</v>
      </c>
      <c r="Q42" s="136">
        <v>2.5</v>
      </c>
      <c r="R42" s="134">
        <v>2.0833333333333333E-3</v>
      </c>
      <c r="S42" s="135">
        <v>4.5624999999999997E-3</v>
      </c>
      <c r="T42" s="136">
        <v>2.6</v>
      </c>
      <c r="U42" s="134">
        <v>2.1666666666666666E-3</v>
      </c>
      <c r="V42" s="135">
        <v>4.7450000000000001E-3</v>
      </c>
      <c r="W42" s="136">
        <v>5.5</v>
      </c>
      <c r="X42" s="134">
        <v>4.5833333333333334E-3</v>
      </c>
      <c r="Y42" s="135">
        <v>1.00375E-2</v>
      </c>
      <c r="Z42" s="134">
        <v>99.999999999999986</v>
      </c>
      <c r="AA42" s="135">
        <v>218.99999999999997</v>
      </c>
      <c r="AB42" s="134">
        <v>5.3333333333333336E-4</v>
      </c>
      <c r="AC42" s="135">
        <v>1.1680000000000002E-3</v>
      </c>
      <c r="AD42" s="134">
        <v>1.9166666666666663E-3</v>
      </c>
      <c r="AE42" s="134">
        <v>4.197499999999999E-3</v>
      </c>
      <c r="AF42" s="140">
        <v>100.20684999999999</v>
      </c>
      <c r="AG42" s="134">
        <v>438.90600299999994</v>
      </c>
      <c r="AH42" s="134">
        <v>398.16894233155494</v>
      </c>
      <c r="AI42" s="135">
        <v>438.90612842281075</v>
      </c>
    </row>
    <row r="43" spans="1:35">
      <c r="A43" s="1110" t="s">
        <v>415</v>
      </c>
      <c r="B43" s="89" t="s">
        <v>206</v>
      </c>
      <c r="C43" s="89" t="s">
        <v>436</v>
      </c>
      <c r="D43" s="89" t="s">
        <v>417</v>
      </c>
      <c r="E43" s="89" t="s">
        <v>439</v>
      </c>
      <c r="F43" s="165" t="s">
        <v>428</v>
      </c>
      <c r="G43" s="165" t="s">
        <v>2051</v>
      </c>
      <c r="H43" s="89" t="s">
        <v>438</v>
      </c>
      <c r="I43" s="142">
        <v>850</v>
      </c>
      <c r="J43" s="132">
        <v>0.85</v>
      </c>
      <c r="K43" s="133">
        <v>100</v>
      </c>
      <c r="L43" s="134">
        <v>8.3333333333333329E-2</v>
      </c>
      <c r="M43" s="135">
        <v>0.1825</v>
      </c>
      <c r="N43" s="133">
        <v>84</v>
      </c>
      <c r="O43" s="134">
        <v>6.9999999999999993E-2</v>
      </c>
      <c r="P43" s="135">
        <v>0.30659999999999998</v>
      </c>
      <c r="Q43" s="136">
        <v>2.5</v>
      </c>
      <c r="R43" s="134">
        <v>2.0833333333333333E-3</v>
      </c>
      <c r="S43" s="135">
        <v>4.5624999999999997E-3</v>
      </c>
      <c r="T43" s="136">
        <v>2.6</v>
      </c>
      <c r="U43" s="134">
        <v>2.1666666666666666E-3</v>
      </c>
      <c r="V43" s="135">
        <v>4.7450000000000001E-3</v>
      </c>
      <c r="W43" s="136">
        <v>5.5</v>
      </c>
      <c r="X43" s="134">
        <v>4.5833333333333334E-3</v>
      </c>
      <c r="Y43" s="135">
        <v>1.00375E-2</v>
      </c>
      <c r="Z43" s="134">
        <v>99.999999999999986</v>
      </c>
      <c r="AA43" s="135">
        <v>218.99999999999997</v>
      </c>
      <c r="AB43" s="134">
        <v>5.3333333333333336E-4</v>
      </c>
      <c r="AC43" s="135">
        <v>1.1680000000000002E-3</v>
      </c>
      <c r="AD43" s="134">
        <v>1.9166666666666663E-3</v>
      </c>
      <c r="AE43" s="134">
        <v>4.197499999999999E-3</v>
      </c>
      <c r="AF43" s="140">
        <v>100.20684999999999</v>
      </c>
      <c r="AG43" s="134">
        <v>438.90600299999994</v>
      </c>
      <c r="AH43" s="134">
        <v>398.16894233155494</v>
      </c>
      <c r="AI43" s="135">
        <v>438.90612842281075</v>
      </c>
    </row>
    <row r="44" spans="1:35">
      <c r="A44" s="1110" t="s">
        <v>415</v>
      </c>
      <c r="B44" s="89" t="s">
        <v>206</v>
      </c>
      <c r="C44" s="89" t="s">
        <v>436</v>
      </c>
      <c r="D44" s="89" t="s">
        <v>417</v>
      </c>
      <c r="E44" s="89" t="s">
        <v>440</v>
      </c>
      <c r="F44" s="165" t="s">
        <v>428</v>
      </c>
      <c r="G44" s="165" t="s">
        <v>2052</v>
      </c>
      <c r="H44" s="89" t="s">
        <v>438</v>
      </c>
      <c r="I44" s="142">
        <v>850</v>
      </c>
      <c r="J44" s="132">
        <v>0.85</v>
      </c>
      <c r="K44" s="133">
        <v>100</v>
      </c>
      <c r="L44" s="134">
        <v>8.3333333333333329E-2</v>
      </c>
      <c r="M44" s="135">
        <v>0.1825</v>
      </c>
      <c r="N44" s="133">
        <v>84</v>
      </c>
      <c r="O44" s="134">
        <v>6.9999999999999993E-2</v>
      </c>
      <c r="P44" s="135">
        <v>0.30659999999999998</v>
      </c>
      <c r="Q44" s="136">
        <v>2.5</v>
      </c>
      <c r="R44" s="134">
        <v>2.0833333333333333E-3</v>
      </c>
      <c r="S44" s="135">
        <v>4.5624999999999997E-3</v>
      </c>
      <c r="T44" s="136">
        <v>2.6</v>
      </c>
      <c r="U44" s="134">
        <v>2.1666666666666666E-3</v>
      </c>
      <c r="V44" s="135">
        <v>4.7450000000000001E-3</v>
      </c>
      <c r="W44" s="136">
        <v>5.5</v>
      </c>
      <c r="X44" s="134">
        <v>4.5833333333333334E-3</v>
      </c>
      <c r="Y44" s="135">
        <v>1.00375E-2</v>
      </c>
      <c r="Z44" s="134">
        <v>99.999999999999986</v>
      </c>
      <c r="AA44" s="135">
        <v>218.99999999999997</v>
      </c>
      <c r="AB44" s="134">
        <v>5.3333333333333336E-4</v>
      </c>
      <c r="AC44" s="135">
        <v>1.1680000000000002E-3</v>
      </c>
      <c r="AD44" s="134">
        <v>1.9166666666666663E-3</v>
      </c>
      <c r="AE44" s="134">
        <v>4.197499999999999E-3</v>
      </c>
      <c r="AF44" s="140">
        <v>100.20684999999999</v>
      </c>
      <c r="AG44" s="134">
        <v>438.90600299999994</v>
      </c>
      <c r="AH44" s="134">
        <v>398.16894233155494</v>
      </c>
      <c r="AI44" s="135">
        <v>438.90612842281075</v>
      </c>
    </row>
    <row r="45" spans="1:35">
      <c r="A45" s="1110" t="s">
        <v>415</v>
      </c>
      <c r="B45" s="89" t="s">
        <v>206</v>
      </c>
      <c r="C45" s="89" t="s">
        <v>436</v>
      </c>
      <c r="D45" s="89" t="s">
        <v>417</v>
      </c>
      <c r="E45" s="89" t="s">
        <v>441</v>
      </c>
      <c r="F45" s="165" t="s">
        <v>428</v>
      </c>
      <c r="G45" s="165" t="s">
        <v>2053</v>
      </c>
      <c r="H45" s="89" t="s">
        <v>438</v>
      </c>
      <c r="I45" s="142">
        <v>850</v>
      </c>
      <c r="J45" s="132">
        <v>0.85</v>
      </c>
      <c r="K45" s="133">
        <v>100</v>
      </c>
      <c r="L45" s="134">
        <v>8.3333333333333329E-2</v>
      </c>
      <c r="M45" s="135">
        <v>0.1825</v>
      </c>
      <c r="N45" s="133">
        <v>84</v>
      </c>
      <c r="O45" s="134">
        <v>6.9999999999999993E-2</v>
      </c>
      <c r="P45" s="135">
        <v>0.30659999999999998</v>
      </c>
      <c r="Q45" s="136">
        <v>2.5</v>
      </c>
      <c r="R45" s="134">
        <v>2.0833333333333333E-3</v>
      </c>
      <c r="S45" s="135">
        <v>4.5624999999999997E-3</v>
      </c>
      <c r="T45" s="136">
        <v>2.6</v>
      </c>
      <c r="U45" s="134">
        <v>2.1666666666666666E-3</v>
      </c>
      <c r="V45" s="135">
        <v>4.7450000000000001E-3</v>
      </c>
      <c r="W45" s="136">
        <v>5.5</v>
      </c>
      <c r="X45" s="134">
        <v>4.5833333333333334E-3</v>
      </c>
      <c r="Y45" s="135">
        <v>1.00375E-2</v>
      </c>
      <c r="Z45" s="134">
        <v>99.999999999999986</v>
      </c>
      <c r="AA45" s="135">
        <v>218.99999999999997</v>
      </c>
      <c r="AB45" s="134">
        <v>5.3333333333333336E-4</v>
      </c>
      <c r="AC45" s="135">
        <v>1.1680000000000002E-3</v>
      </c>
      <c r="AD45" s="134">
        <v>1.9166666666666663E-3</v>
      </c>
      <c r="AE45" s="134">
        <v>4.197499999999999E-3</v>
      </c>
      <c r="AF45" s="140">
        <v>100.20684999999999</v>
      </c>
      <c r="AG45" s="134">
        <v>438.90600299999994</v>
      </c>
      <c r="AH45" s="134">
        <v>398.16894233155494</v>
      </c>
      <c r="AI45" s="135">
        <v>438.90612842281075</v>
      </c>
    </row>
    <row r="46" spans="1:35">
      <c r="A46" s="1110" t="s">
        <v>415</v>
      </c>
      <c r="B46" s="89" t="s">
        <v>206</v>
      </c>
      <c r="C46" s="89" t="s">
        <v>436</v>
      </c>
      <c r="D46" s="89" t="s">
        <v>417</v>
      </c>
      <c r="E46" s="89" t="s">
        <v>442</v>
      </c>
      <c r="F46" s="165" t="s">
        <v>428</v>
      </c>
      <c r="G46" s="165" t="s">
        <v>2054</v>
      </c>
      <c r="H46" s="89" t="s">
        <v>438</v>
      </c>
      <c r="I46" s="142">
        <v>500</v>
      </c>
      <c r="J46" s="132">
        <v>0.5</v>
      </c>
      <c r="K46" s="133">
        <v>100</v>
      </c>
      <c r="L46" s="134">
        <v>4.9019607843137254E-2</v>
      </c>
      <c r="M46" s="135">
        <v>0.10735294117647058</v>
      </c>
      <c r="N46" s="133">
        <v>84</v>
      </c>
      <c r="O46" s="134">
        <v>4.1176470588235294E-2</v>
      </c>
      <c r="P46" s="135">
        <v>0.18035294117647058</v>
      </c>
      <c r="Q46" s="136">
        <v>2.5</v>
      </c>
      <c r="R46" s="134">
        <v>1.2254901960784314E-3</v>
      </c>
      <c r="S46" s="135">
        <v>2.6838235294117645E-3</v>
      </c>
      <c r="T46" s="136">
        <v>2.6</v>
      </c>
      <c r="U46" s="134">
        <v>1.2745098039215687E-3</v>
      </c>
      <c r="V46" s="135">
        <v>2.7911764705882357E-3</v>
      </c>
      <c r="W46" s="136">
        <v>5.5</v>
      </c>
      <c r="X46" s="134">
        <v>2.696078431372549E-3</v>
      </c>
      <c r="Y46" s="135">
        <v>5.904411764705882E-3</v>
      </c>
      <c r="Z46" s="134">
        <v>58.823529411764703</v>
      </c>
      <c r="AA46" s="135">
        <v>128.8235294117647</v>
      </c>
      <c r="AB46" s="134">
        <v>3.1372549019607844E-4</v>
      </c>
      <c r="AC46" s="135">
        <v>6.8705882352941181E-4</v>
      </c>
      <c r="AD46" s="134">
        <v>1.1274509803921567E-3</v>
      </c>
      <c r="AE46" s="134">
        <v>2.469117647058823E-3</v>
      </c>
      <c r="AF46" s="140">
        <v>58.945205882352944</v>
      </c>
      <c r="AG46" s="134">
        <v>258.18000176470588</v>
      </c>
      <c r="AH46" s="134">
        <v>234.21702490091471</v>
      </c>
      <c r="AI46" s="135">
        <v>258.18007554282991</v>
      </c>
    </row>
    <row r="47" spans="1:35">
      <c r="A47" s="1110" t="s">
        <v>415</v>
      </c>
      <c r="B47" s="89" t="s">
        <v>206</v>
      </c>
      <c r="C47" s="89" t="s">
        <v>436</v>
      </c>
      <c r="D47" s="89" t="s">
        <v>417</v>
      </c>
      <c r="E47" s="89" t="s">
        <v>443</v>
      </c>
      <c r="F47" s="165" t="s">
        <v>428</v>
      </c>
      <c r="G47" s="165" t="s">
        <v>2055</v>
      </c>
      <c r="H47" s="89" t="s">
        <v>438</v>
      </c>
      <c r="I47" s="142">
        <v>500</v>
      </c>
      <c r="J47" s="132">
        <v>0.5</v>
      </c>
      <c r="K47" s="133">
        <v>100</v>
      </c>
      <c r="L47" s="134">
        <v>4.9019607843137254E-2</v>
      </c>
      <c r="M47" s="135">
        <v>0.10735294117647058</v>
      </c>
      <c r="N47" s="133">
        <v>84</v>
      </c>
      <c r="O47" s="134">
        <v>4.1176470588235294E-2</v>
      </c>
      <c r="P47" s="135">
        <v>0.18035294117647058</v>
      </c>
      <c r="Q47" s="136">
        <v>2.5</v>
      </c>
      <c r="R47" s="134">
        <v>1.2254901960784314E-3</v>
      </c>
      <c r="S47" s="135">
        <v>2.6838235294117645E-3</v>
      </c>
      <c r="T47" s="136">
        <v>2.6</v>
      </c>
      <c r="U47" s="134">
        <v>1.2745098039215687E-3</v>
      </c>
      <c r="V47" s="135">
        <v>2.7911764705882357E-3</v>
      </c>
      <c r="W47" s="136">
        <v>5.5</v>
      </c>
      <c r="X47" s="134">
        <v>2.696078431372549E-3</v>
      </c>
      <c r="Y47" s="135">
        <v>5.904411764705882E-3</v>
      </c>
      <c r="Z47" s="134">
        <v>58.823529411764703</v>
      </c>
      <c r="AA47" s="135">
        <v>128.8235294117647</v>
      </c>
      <c r="AB47" s="134">
        <v>3.1372549019607844E-4</v>
      </c>
      <c r="AC47" s="135">
        <v>6.8705882352941181E-4</v>
      </c>
      <c r="AD47" s="134">
        <v>1.1274509803921567E-3</v>
      </c>
      <c r="AE47" s="134">
        <v>2.469117647058823E-3</v>
      </c>
      <c r="AF47" s="140">
        <v>58.945205882352944</v>
      </c>
      <c r="AG47" s="134">
        <v>258.18000176470588</v>
      </c>
      <c r="AH47" s="134">
        <v>234.21702490091471</v>
      </c>
      <c r="AI47" s="135">
        <v>258.18007554282991</v>
      </c>
    </row>
    <row r="48" spans="1:35">
      <c r="A48" s="1110" t="s">
        <v>415</v>
      </c>
      <c r="B48" s="89" t="s">
        <v>206</v>
      </c>
      <c r="C48" s="89" t="s">
        <v>436</v>
      </c>
      <c r="D48" s="89" t="s">
        <v>417</v>
      </c>
      <c r="E48" s="89" t="s">
        <v>444</v>
      </c>
      <c r="F48" s="165" t="s">
        <v>428</v>
      </c>
      <c r="G48" s="165" t="s">
        <v>2056</v>
      </c>
      <c r="H48" s="89" t="s">
        <v>438</v>
      </c>
      <c r="I48" s="142">
        <v>500</v>
      </c>
      <c r="J48" s="132">
        <v>0.5</v>
      </c>
      <c r="K48" s="133">
        <v>100</v>
      </c>
      <c r="L48" s="134">
        <v>4.9019607843137254E-2</v>
      </c>
      <c r="M48" s="135">
        <v>0.10735294117647058</v>
      </c>
      <c r="N48" s="133">
        <v>84</v>
      </c>
      <c r="O48" s="134">
        <v>4.1176470588235294E-2</v>
      </c>
      <c r="P48" s="135">
        <v>0.18035294117647058</v>
      </c>
      <c r="Q48" s="136">
        <v>2.5</v>
      </c>
      <c r="R48" s="134">
        <v>1.2254901960784314E-3</v>
      </c>
      <c r="S48" s="135">
        <v>2.6838235294117645E-3</v>
      </c>
      <c r="T48" s="136">
        <v>2.6</v>
      </c>
      <c r="U48" s="134">
        <v>1.2745098039215687E-3</v>
      </c>
      <c r="V48" s="135">
        <v>2.7911764705882357E-3</v>
      </c>
      <c r="W48" s="136">
        <v>5.5</v>
      </c>
      <c r="X48" s="134">
        <v>2.696078431372549E-3</v>
      </c>
      <c r="Y48" s="135">
        <v>5.904411764705882E-3</v>
      </c>
      <c r="Z48" s="134">
        <v>58.823529411764703</v>
      </c>
      <c r="AA48" s="135">
        <v>128.8235294117647</v>
      </c>
      <c r="AB48" s="134">
        <v>3.1372549019607844E-4</v>
      </c>
      <c r="AC48" s="135">
        <v>6.8705882352941181E-4</v>
      </c>
      <c r="AD48" s="134">
        <v>1.1274509803921567E-3</v>
      </c>
      <c r="AE48" s="134">
        <v>2.469117647058823E-3</v>
      </c>
      <c r="AF48" s="140">
        <v>58.945205882352944</v>
      </c>
      <c r="AG48" s="134">
        <v>258.18000176470588</v>
      </c>
      <c r="AH48" s="134">
        <v>234.21702490091471</v>
      </c>
      <c r="AI48" s="135">
        <v>258.18007554282991</v>
      </c>
    </row>
    <row r="49" spans="1:35">
      <c r="A49" s="1110" t="s">
        <v>415</v>
      </c>
      <c r="B49" s="89" t="s">
        <v>206</v>
      </c>
      <c r="C49" s="89" t="s">
        <v>436</v>
      </c>
      <c r="D49" s="89" t="s">
        <v>417</v>
      </c>
      <c r="E49" s="89" t="s">
        <v>445</v>
      </c>
      <c r="F49" s="165" t="s">
        <v>428</v>
      </c>
      <c r="G49" s="165" t="s">
        <v>2057</v>
      </c>
      <c r="H49" s="89" t="s">
        <v>438</v>
      </c>
      <c r="I49" s="142">
        <v>500</v>
      </c>
      <c r="J49" s="132">
        <v>0.5</v>
      </c>
      <c r="K49" s="133">
        <v>100</v>
      </c>
      <c r="L49" s="134">
        <v>4.9019607843137254E-2</v>
      </c>
      <c r="M49" s="135">
        <v>0.10735294117647058</v>
      </c>
      <c r="N49" s="133">
        <v>84</v>
      </c>
      <c r="O49" s="134">
        <v>4.1176470588235294E-2</v>
      </c>
      <c r="P49" s="135">
        <v>0.18035294117647058</v>
      </c>
      <c r="Q49" s="136">
        <v>2.5</v>
      </c>
      <c r="R49" s="134">
        <v>1.2254901960784314E-3</v>
      </c>
      <c r="S49" s="135">
        <v>2.6838235294117645E-3</v>
      </c>
      <c r="T49" s="136">
        <v>2.6</v>
      </c>
      <c r="U49" s="134">
        <v>1.2745098039215687E-3</v>
      </c>
      <c r="V49" s="135">
        <v>2.7911764705882357E-3</v>
      </c>
      <c r="W49" s="136">
        <v>5.5</v>
      </c>
      <c r="X49" s="134">
        <v>2.696078431372549E-3</v>
      </c>
      <c r="Y49" s="135">
        <v>5.904411764705882E-3</v>
      </c>
      <c r="Z49" s="134">
        <v>58.823529411764703</v>
      </c>
      <c r="AA49" s="135">
        <v>128.8235294117647</v>
      </c>
      <c r="AB49" s="134">
        <v>3.1372549019607844E-4</v>
      </c>
      <c r="AC49" s="135">
        <v>6.8705882352941181E-4</v>
      </c>
      <c r="AD49" s="134">
        <v>1.1274509803921567E-3</v>
      </c>
      <c r="AE49" s="134">
        <v>2.469117647058823E-3</v>
      </c>
      <c r="AF49" s="140">
        <v>58.945205882352944</v>
      </c>
      <c r="AG49" s="134">
        <v>258.18000176470588</v>
      </c>
      <c r="AH49" s="134">
        <v>234.21702490091471</v>
      </c>
      <c r="AI49" s="135">
        <v>258.18007554282991</v>
      </c>
    </row>
    <row r="50" spans="1:35">
      <c r="A50" s="1110" t="s">
        <v>415</v>
      </c>
      <c r="B50" s="89" t="s">
        <v>206</v>
      </c>
      <c r="C50" s="89" t="s">
        <v>436</v>
      </c>
      <c r="D50" s="89" t="s">
        <v>417</v>
      </c>
      <c r="E50" s="89" t="s">
        <v>435</v>
      </c>
      <c r="F50" s="165" t="s">
        <v>428</v>
      </c>
      <c r="G50" s="165" t="s">
        <v>2058</v>
      </c>
      <c r="H50" s="89" t="s">
        <v>438</v>
      </c>
      <c r="I50" s="142">
        <v>1999</v>
      </c>
      <c r="J50" s="132">
        <v>1.9990000000000001</v>
      </c>
      <c r="K50" s="133">
        <v>100</v>
      </c>
      <c r="L50" s="134">
        <v>0.19598039215686275</v>
      </c>
      <c r="M50" s="135">
        <v>0.42919705882352938</v>
      </c>
      <c r="N50" s="133">
        <v>84</v>
      </c>
      <c r="O50" s="134">
        <v>0.1646235294117647</v>
      </c>
      <c r="P50" s="135">
        <v>0.72105105882352938</v>
      </c>
      <c r="Q50" s="136">
        <v>2.5</v>
      </c>
      <c r="R50" s="134">
        <v>4.8995098039215689E-3</v>
      </c>
      <c r="S50" s="135">
        <v>1.0729926470588236E-2</v>
      </c>
      <c r="T50" s="136">
        <v>2.6</v>
      </c>
      <c r="U50" s="134">
        <v>5.0954901960784315E-3</v>
      </c>
      <c r="V50" s="135">
        <v>1.1159123529411764E-2</v>
      </c>
      <c r="W50" s="136">
        <v>5.5</v>
      </c>
      <c r="X50" s="134">
        <v>1.0778921568627451E-2</v>
      </c>
      <c r="Y50" s="135">
        <v>2.3605838235294118E-2</v>
      </c>
      <c r="Z50" s="134">
        <v>235.1764705882353</v>
      </c>
      <c r="AA50" s="135">
        <v>515.03647058823526</v>
      </c>
      <c r="AB50" s="134">
        <v>1.2542745098039216E-3</v>
      </c>
      <c r="AC50" s="135">
        <v>2.7468611764705883E-3</v>
      </c>
      <c r="AD50" s="134">
        <v>4.5075490196078427E-3</v>
      </c>
      <c r="AE50" s="134">
        <v>9.8715323529411751E-3</v>
      </c>
      <c r="AF50" s="140">
        <v>235.66293311764707</v>
      </c>
      <c r="AG50" s="134">
        <v>1032.2036470552941</v>
      </c>
      <c r="AH50" s="134">
        <v>936.39966555385706</v>
      </c>
      <c r="AI50" s="135">
        <v>1032.2039420202341</v>
      </c>
    </row>
    <row r="51" spans="1:35">
      <c r="A51" s="1110" t="s">
        <v>415</v>
      </c>
      <c r="B51" s="89" t="s">
        <v>206</v>
      </c>
      <c r="C51" s="89" t="s">
        <v>310</v>
      </c>
      <c r="D51" s="89" t="s">
        <v>417</v>
      </c>
      <c r="E51" s="89" t="s">
        <v>427</v>
      </c>
      <c r="F51" s="165" t="s">
        <v>428</v>
      </c>
      <c r="G51" s="165" t="s">
        <v>2059</v>
      </c>
      <c r="H51" s="89" t="s">
        <v>446</v>
      </c>
      <c r="I51" s="142">
        <v>400</v>
      </c>
      <c r="J51" s="132">
        <v>0.4</v>
      </c>
      <c r="K51" s="133">
        <v>100</v>
      </c>
      <c r="L51" s="134">
        <v>3.9215686274509803E-2</v>
      </c>
      <c r="M51" s="135">
        <v>8.5882352941176465E-2</v>
      </c>
      <c r="N51" s="133">
        <v>84</v>
      </c>
      <c r="O51" s="134">
        <v>3.2941176470588238E-2</v>
      </c>
      <c r="P51" s="135">
        <v>0.14428235294117647</v>
      </c>
      <c r="Q51" s="136">
        <v>2.5</v>
      </c>
      <c r="R51" s="134">
        <v>9.8039215686274508E-4</v>
      </c>
      <c r="S51" s="135">
        <v>2.1470588235294116E-3</v>
      </c>
      <c r="T51" s="136">
        <v>2.6</v>
      </c>
      <c r="U51" s="134">
        <v>1.019607843137255E-3</v>
      </c>
      <c r="V51" s="135">
        <v>2.2329411764705881E-3</v>
      </c>
      <c r="W51" s="136">
        <v>5.5</v>
      </c>
      <c r="X51" s="134">
        <v>2.1568627450980395E-3</v>
      </c>
      <c r="Y51" s="135">
        <v>4.7235294117647071E-3</v>
      </c>
      <c r="Z51" s="134">
        <v>47.058823529411768</v>
      </c>
      <c r="AA51" s="135">
        <v>103.05882352941178</v>
      </c>
      <c r="AB51" s="134">
        <v>2.5098039215686274E-4</v>
      </c>
      <c r="AC51" s="135">
        <v>5.4964705882352939E-4</v>
      </c>
      <c r="AD51" s="134">
        <v>9.0196078431372534E-4</v>
      </c>
      <c r="AE51" s="134">
        <v>1.9752941176470586E-3</v>
      </c>
      <c r="AF51" s="140">
        <v>47.156164705882354</v>
      </c>
      <c r="AG51" s="134">
        <v>206.5440014117647</v>
      </c>
      <c r="AH51" s="134">
        <v>187.37361992073176</v>
      </c>
      <c r="AI51" s="135">
        <v>206.54406043426391</v>
      </c>
    </row>
    <row r="52" spans="1:35">
      <c r="A52" s="1110" t="s">
        <v>415</v>
      </c>
      <c r="B52" s="89" t="s">
        <v>206</v>
      </c>
      <c r="C52" s="89" t="s">
        <v>310</v>
      </c>
      <c r="D52" s="89" t="s">
        <v>417</v>
      </c>
      <c r="E52" s="89" t="s">
        <v>430</v>
      </c>
      <c r="F52" s="165" t="s">
        <v>428</v>
      </c>
      <c r="G52" s="165" t="s">
        <v>2060</v>
      </c>
      <c r="H52" s="89" t="s">
        <v>446</v>
      </c>
      <c r="I52" s="142">
        <v>400</v>
      </c>
      <c r="J52" s="132">
        <v>0.4</v>
      </c>
      <c r="K52" s="133">
        <v>100</v>
      </c>
      <c r="L52" s="134">
        <v>3.9215686274509803E-2</v>
      </c>
      <c r="M52" s="135">
        <v>8.5882352941176465E-2</v>
      </c>
      <c r="N52" s="133">
        <v>84</v>
      </c>
      <c r="O52" s="134">
        <v>3.2941176470588238E-2</v>
      </c>
      <c r="P52" s="135">
        <v>0.14428235294117647</v>
      </c>
      <c r="Q52" s="136">
        <v>2.5</v>
      </c>
      <c r="R52" s="134">
        <v>9.8039215686274508E-4</v>
      </c>
      <c r="S52" s="135">
        <v>2.1470588235294116E-3</v>
      </c>
      <c r="T52" s="136">
        <v>2.6</v>
      </c>
      <c r="U52" s="134">
        <v>1.019607843137255E-3</v>
      </c>
      <c r="V52" s="135">
        <v>2.2329411764705881E-3</v>
      </c>
      <c r="W52" s="136">
        <v>5.5</v>
      </c>
      <c r="X52" s="134">
        <v>2.1568627450980395E-3</v>
      </c>
      <c r="Y52" s="135">
        <v>4.7235294117647071E-3</v>
      </c>
      <c r="Z52" s="134">
        <v>47.058823529411768</v>
      </c>
      <c r="AA52" s="135">
        <v>103.05882352941178</v>
      </c>
      <c r="AB52" s="134">
        <v>2.5098039215686274E-4</v>
      </c>
      <c r="AC52" s="135">
        <v>5.4964705882352939E-4</v>
      </c>
      <c r="AD52" s="134">
        <v>9.0196078431372534E-4</v>
      </c>
      <c r="AE52" s="134">
        <v>1.9752941176470586E-3</v>
      </c>
      <c r="AF52" s="140">
        <v>47.156164705882354</v>
      </c>
      <c r="AG52" s="134">
        <v>206.5440014117647</v>
      </c>
      <c r="AH52" s="134">
        <v>187.37361992073176</v>
      </c>
      <c r="AI52" s="135">
        <v>206.54406043426391</v>
      </c>
    </row>
    <row r="53" spans="1:35">
      <c r="A53" s="1110" t="s">
        <v>415</v>
      </c>
      <c r="B53" s="89" t="s">
        <v>206</v>
      </c>
      <c r="C53" s="89" t="s">
        <v>310</v>
      </c>
      <c r="D53" s="89" t="s">
        <v>417</v>
      </c>
      <c r="E53" s="89" t="s">
        <v>431</v>
      </c>
      <c r="F53" s="165" t="s">
        <v>428</v>
      </c>
      <c r="G53" s="165" t="s">
        <v>2061</v>
      </c>
      <c r="H53" s="89" t="s">
        <v>446</v>
      </c>
      <c r="I53" s="142">
        <v>350</v>
      </c>
      <c r="J53" s="132">
        <v>0.35</v>
      </c>
      <c r="K53" s="133">
        <v>100</v>
      </c>
      <c r="L53" s="134">
        <v>3.4313725490196074E-2</v>
      </c>
      <c r="M53" s="135">
        <v>7.51470588235294E-2</v>
      </c>
      <c r="N53" s="133">
        <v>84</v>
      </c>
      <c r="O53" s="134">
        <v>2.8823529411764706E-2</v>
      </c>
      <c r="P53" s="135">
        <v>0.12624705882352941</v>
      </c>
      <c r="Q53" s="136">
        <v>2.5</v>
      </c>
      <c r="R53" s="134">
        <v>8.5784313725490195E-4</v>
      </c>
      <c r="S53" s="135">
        <v>1.8786764705882352E-3</v>
      </c>
      <c r="T53" s="136">
        <v>2.6</v>
      </c>
      <c r="U53" s="134">
        <v>8.9215686274509798E-4</v>
      </c>
      <c r="V53" s="135">
        <v>1.9538235294117644E-3</v>
      </c>
      <c r="W53" s="136">
        <v>5.5</v>
      </c>
      <c r="X53" s="134">
        <v>1.8872549019607842E-3</v>
      </c>
      <c r="Y53" s="135">
        <v>4.1330882352941176E-3</v>
      </c>
      <c r="Z53" s="134">
        <v>41.17647058823529</v>
      </c>
      <c r="AA53" s="135">
        <v>90.17647058823529</v>
      </c>
      <c r="AB53" s="134">
        <v>2.1960784313725489E-4</v>
      </c>
      <c r="AC53" s="135">
        <v>4.8094117647058823E-4</v>
      </c>
      <c r="AD53" s="134">
        <v>7.8921568627450967E-4</v>
      </c>
      <c r="AE53" s="134">
        <v>1.7283823529411762E-3</v>
      </c>
      <c r="AF53" s="140">
        <v>41.261644117647059</v>
      </c>
      <c r="AG53" s="134">
        <v>180.72600123529412</v>
      </c>
      <c r="AH53" s="134">
        <v>163.95191743064029</v>
      </c>
      <c r="AI53" s="135">
        <v>180.72605287998093</v>
      </c>
    </row>
    <row r="54" spans="1:35">
      <c r="A54" s="1110" t="s">
        <v>415</v>
      </c>
      <c r="B54" s="89" t="s">
        <v>206</v>
      </c>
      <c r="C54" s="89" t="s">
        <v>310</v>
      </c>
      <c r="D54" s="89" t="s">
        <v>417</v>
      </c>
      <c r="E54" s="89" t="s">
        <v>432</v>
      </c>
      <c r="F54" s="165" t="s">
        <v>428</v>
      </c>
      <c r="G54" s="165" t="s">
        <v>2062</v>
      </c>
      <c r="H54" s="89" t="s">
        <v>446</v>
      </c>
      <c r="I54" s="142">
        <v>120</v>
      </c>
      <c r="J54" s="132">
        <v>0.12</v>
      </c>
      <c r="K54" s="133">
        <v>100</v>
      </c>
      <c r="L54" s="134">
        <v>1.1764705882352941E-2</v>
      </c>
      <c r="M54" s="135">
        <v>2.5764705882352943E-2</v>
      </c>
      <c r="N54" s="133">
        <v>84</v>
      </c>
      <c r="O54" s="134">
        <v>9.8823529411764706E-3</v>
      </c>
      <c r="P54" s="135">
        <v>4.328470588235294E-2</v>
      </c>
      <c r="Q54" s="136">
        <v>2.5</v>
      </c>
      <c r="R54" s="134">
        <v>2.941176470588235E-4</v>
      </c>
      <c r="S54" s="135">
        <v>6.4411764705882345E-4</v>
      </c>
      <c r="T54" s="136">
        <v>2.6</v>
      </c>
      <c r="U54" s="134">
        <v>3.0588235294117644E-4</v>
      </c>
      <c r="V54" s="135">
        <v>6.698823529411764E-4</v>
      </c>
      <c r="W54" s="136">
        <v>5.5</v>
      </c>
      <c r="X54" s="134">
        <v>6.4705882352941171E-4</v>
      </c>
      <c r="Y54" s="135">
        <v>1.4170588235294117E-3</v>
      </c>
      <c r="Z54" s="134">
        <v>14.117647058823529</v>
      </c>
      <c r="AA54" s="135">
        <v>30.917647058823526</v>
      </c>
      <c r="AB54" s="134">
        <v>7.5294117647058817E-5</v>
      </c>
      <c r="AC54" s="135">
        <v>1.648941176470588E-4</v>
      </c>
      <c r="AD54" s="134">
        <v>2.7058823529411757E-4</v>
      </c>
      <c r="AE54" s="134">
        <v>5.9258823529411754E-4</v>
      </c>
      <c r="AF54" s="140">
        <v>14.146849411764705</v>
      </c>
      <c r="AG54" s="134">
        <v>61.963200423529408</v>
      </c>
      <c r="AH54" s="134">
        <v>56.212085976219527</v>
      </c>
      <c r="AI54" s="135">
        <v>61.963218130279174</v>
      </c>
    </row>
    <row r="55" spans="1:35">
      <c r="A55" s="1110" t="s">
        <v>415</v>
      </c>
      <c r="B55" s="89" t="s">
        <v>206</v>
      </c>
      <c r="C55" s="89" t="s">
        <v>310</v>
      </c>
      <c r="D55" s="89" t="s">
        <v>417</v>
      </c>
      <c r="E55" s="89" t="s">
        <v>433</v>
      </c>
      <c r="F55" s="165" t="s">
        <v>428</v>
      </c>
      <c r="G55" s="165" t="s">
        <v>2063</v>
      </c>
      <c r="H55" s="89" t="s">
        <v>446</v>
      </c>
      <c r="I55" s="142">
        <v>400</v>
      </c>
      <c r="J55" s="132">
        <v>0.4</v>
      </c>
      <c r="K55" s="133">
        <v>100</v>
      </c>
      <c r="L55" s="134">
        <v>3.9215686274509803E-2</v>
      </c>
      <c r="M55" s="135">
        <v>8.5882352941176465E-2</v>
      </c>
      <c r="N55" s="133">
        <v>84</v>
      </c>
      <c r="O55" s="134">
        <v>3.2941176470588238E-2</v>
      </c>
      <c r="P55" s="135">
        <v>0.14428235294117647</v>
      </c>
      <c r="Q55" s="136">
        <v>2.5</v>
      </c>
      <c r="R55" s="134">
        <v>9.8039215686274508E-4</v>
      </c>
      <c r="S55" s="135">
        <v>2.1470588235294116E-3</v>
      </c>
      <c r="T55" s="136">
        <v>2.6</v>
      </c>
      <c r="U55" s="134">
        <v>1.019607843137255E-3</v>
      </c>
      <c r="V55" s="135">
        <v>2.2329411764705881E-3</v>
      </c>
      <c r="W55" s="136">
        <v>5.5</v>
      </c>
      <c r="X55" s="134">
        <v>2.1568627450980395E-3</v>
      </c>
      <c r="Y55" s="135">
        <v>4.7235294117647071E-3</v>
      </c>
      <c r="Z55" s="134">
        <v>47.058823529411768</v>
      </c>
      <c r="AA55" s="135">
        <v>103.05882352941178</v>
      </c>
      <c r="AB55" s="134">
        <v>2.5098039215686274E-4</v>
      </c>
      <c r="AC55" s="135">
        <v>5.4964705882352939E-4</v>
      </c>
      <c r="AD55" s="134">
        <v>9.0196078431372534E-4</v>
      </c>
      <c r="AE55" s="134">
        <v>1.9752941176470586E-3</v>
      </c>
      <c r="AF55" s="140">
        <v>47.156164705882354</v>
      </c>
      <c r="AG55" s="134">
        <v>206.5440014117647</v>
      </c>
      <c r="AH55" s="134">
        <v>187.37361992073176</v>
      </c>
      <c r="AI55" s="135">
        <v>206.54406043426391</v>
      </c>
    </row>
    <row r="56" spans="1:35">
      <c r="A56" s="1110" t="s">
        <v>415</v>
      </c>
      <c r="B56" s="89" t="s">
        <v>206</v>
      </c>
      <c r="C56" s="89" t="s">
        <v>310</v>
      </c>
      <c r="D56" s="89" t="s">
        <v>417</v>
      </c>
      <c r="E56" s="89" t="s">
        <v>435</v>
      </c>
      <c r="F56" s="165" t="s">
        <v>428</v>
      </c>
      <c r="G56" s="165" t="s">
        <v>2064</v>
      </c>
      <c r="H56" s="89" t="s">
        <v>446</v>
      </c>
      <c r="I56" s="127">
        <v>200</v>
      </c>
      <c r="J56" s="132">
        <v>0.2</v>
      </c>
      <c r="K56" s="133">
        <v>100</v>
      </c>
      <c r="L56" s="134">
        <v>1.9607843137254902E-2</v>
      </c>
      <c r="M56" s="135">
        <v>4.2941176470588233E-2</v>
      </c>
      <c r="N56" s="133">
        <v>84</v>
      </c>
      <c r="O56" s="134">
        <v>1.6470588235294119E-2</v>
      </c>
      <c r="P56" s="135">
        <v>7.2141176470588236E-2</v>
      </c>
      <c r="Q56" s="136">
        <v>2.5</v>
      </c>
      <c r="R56" s="134">
        <v>4.9019607843137254E-4</v>
      </c>
      <c r="S56" s="135">
        <v>1.0735294117647058E-3</v>
      </c>
      <c r="T56" s="136">
        <v>2.6</v>
      </c>
      <c r="U56" s="134">
        <v>5.0980392156862748E-4</v>
      </c>
      <c r="V56" s="135">
        <v>1.1164705882352941E-3</v>
      </c>
      <c r="W56" s="136">
        <v>5.5</v>
      </c>
      <c r="X56" s="134">
        <v>1.0784313725490198E-3</v>
      </c>
      <c r="Y56" s="135">
        <v>2.3617647058823536E-3</v>
      </c>
      <c r="Z56" s="134">
        <v>23.529411764705884</v>
      </c>
      <c r="AA56" s="135">
        <v>51.529411764705891</v>
      </c>
      <c r="AB56" s="134">
        <v>1.2549019607843137E-4</v>
      </c>
      <c r="AC56" s="135">
        <v>2.7482352941176469E-4</v>
      </c>
      <c r="AD56" s="134">
        <v>4.5098039215686267E-4</v>
      </c>
      <c r="AE56" s="134">
        <v>9.876470588235293E-4</v>
      </c>
      <c r="AF56" s="140">
        <v>23.578082352941177</v>
      </c>
      <c r="AG56" s="134">
        <v>103.27200070588235</v>
      </c>
      <c r="AH56" s="134">
        <v>93.686809960365878</v>
      </c>
      <c r="AI56" s="135">
        <v>103.27203021713196</v>
      </c>
    </row>
    <row r="57" spans="1:35">
      <c r="A57" s="1110" t="s">
        <v>415</v>
      </c>
      <c r="B57" s="89" t="s">
        <v>206</v>
      </c>
      <c r="C57" s="89" t="s">
        <v>310</v>
      </c>
      <c r="D57" s="89" t="s">
        <v>417</v>
      </c>
      <c r="E57" s="89" t="s">
        <v>435</v>
      </c>
      <c r="F57" s="165" t="s">
        <v>428</v>
      </c>
      <c r="G57" s="165" t="s">
        <v>2065</v>
      </c>
      <c r="H57" s="89" t="s">
        <v>446</v>
      </c>
      <c r="I57" s="127">
        <v>200</v>
      </c>
      <c r="J57" s="132">
        <v>0.2</v>
      </c>
      <c r="K57" s="133">
        <v>100</v>
      </c>
      <c r="L57" s="134">
        <v>1.9607843137254902E-2</v>
      </c>
      <c r="M57" s="135">
        <v>4.2941176470588233E-2</v>
      </c>
      <c r="N57" s="133">
        <v>84</v>
      </c>
      <c r="O57" s="134">
        <v>1.6470588235294119E-2</v>
      </c>
      <c r="P57" s="135">
        <v>7.2141176470588236E-2</v>
      </c>
      <c r="Q57" s="136">
        <v>2.5</v>
      </c>
      <c r="R57" s="134">
        <v>4.9019607843137254E-4</v>
      </c>
      <c r="S57" s="135">
        <v>1.0735294117647058E-3</v>
      </c>
      <c r="T57" s="136">
        <v>2.6</v>
      </c>
      <c r="U57" s="134">
        <v>5.0980392156862748E-4</v>
      </c>
      <c r="V57" s="135">
        <v>1.1164705882352941E-3</v>
      </c>
      <c r="W57" s="136">
        <v>5.5</v>
      </c>
      <c r="X57" s="134">
        <v>1.0784313725490198E-3</v>
      </c>
      <c r="Y57" s="135">
        <v>2.3617647058823536E-3</v>
      </c>
      <c r="Z57" s="134">
        <v>23.529411764705884</v>
      </c>
      <c r="AA57" s="135">
        <v>51.529411764705891</v>
      </c>
      <c r="AB57" s="134">
        <v>1.2549019607843137E-4</v>
      </c>
      <c r="AC57" s="135">
        <v>2.7482352941176469E-4</v>
      </c>
      <c r="AD57" s="134">
        <v>4.5098039215686267E-4</v>
      </c>
      <c r="AE57" s="134">
        <v>9.876470588235293E-4</v>
      </c>
      <c r="AF57" s="140">
        <v>23.578082352941177</v>
      </c>
      <c r="AG57" s="134">
        <v>103.27200070588235</v>
      </c>
      <c r="AH57" s="134">
        <v>93.686809960365878</v>
      </c>
      <c r="AI57" s="135">
        <v>103.27203021713196</v>
      </c>
    </row>
    <row r="58" spans="1:35">
      <c r="A58" s="1110" t="s">
        <v>415</v>
      </c>
      <c r="B58" s="89" t="s">
        <v>206</v>
      </c>
      <c r="C58" s="89" t="s">
        <v>310</v>
      </c>
      <c r="D58" s="89" t="s">
        <v>417</v>
      </c>
      <c r="E58" s="89" t="s">
        <v>435</v>
      </c>
      <c r="F58" s="165" t="s">
        <v>428</v>
      </c>
      <c r="G58" s="165" t="s">
        <v>2066</v>
      </c>
      <c r="H58" s="89" t="s">
        <v>446</v>
      </c>
      <c r="I58" s="127">
        <v>200</v>
      </c>
      <c r="J58" s="132">
        <v>0.2</v>
      </c>
      <c r="K58" s="133">
        <v>100</v>
      </c>
      <c r="L58" s="134">
        <v>1.9607843137254902E-2</v>
      </c>
      <c r="M58" s="135">
        <v>4.2941176470588233E-2</v>
      </c>
      <c r="N58" s="133">
        <v>84</v>
      </c>
      <c r="O58" s="134">
        <v>1.6470588235294119E-2</v>
      </c>
      <c r="P58" s="135">
        <v>7.2141176470588236E-2</v>
      </c>
      <c r="Q58" s="136">
        <v>2.5</v>
      </c>
      <c r="R58" s="134">
        <v>4.9019607843137254E-4</v>
      </c>
      <c r="S58" s="135">
        <v>1.0735294117647058E-3</v>
      </c>
      <c r="T58" s="136">
        <v>2.6</v>
      </c>
      <c r="U58" s="134">
        <v>5.0980392156862748E-4</v>
      </c>
      <c r="V58" s="135">
        <v>1.1164705882352941E-3</v>
      </c>
      <c r="W58" s="136">
        <v>5.5</v>
      </c>
      <c r="X58" s="134">
        <v>1.0784313725490198E-3</v>
      </c>
      <c r="Y58" s="135">
        <v>2.3617647058823536E-3</v>
      </c>
      <c r="Z58" s="134">
        <v>23.529411764705884</v>
      </c>
      <c r="AA58" s="135">
        <v>51.529411764705891</v>
      </c>
      <c r="AB58" s="134">
        <v>1.2549019607843137E-4</v>
      </c>
      <c r="AC58" s="135">
        <v>2.7482352941176469E-4</v>
      </c>
      <c r="AD58" s="134">
        <v>4.5098039215686267E-4</v>
      </c>
      <c r="AE58" s="134">
        <v>9.876470588235293E-4</v>
      </c>
      <c r="AF58" s="140">
        <v>23.578082352941177</v>
      </c>
      <c r="AG58" s="134">
        <v>103.27200070588235</v>
      </c>
      <c r="AH58" s="134">
        <v>93.686809960365878</v>
      </c>
      <c r="AI58" s="135">
        <v>103.27203021713196</v>
      </c>
    </row>
    <row r="59" spans="1:35">
      <c r="A59" s="1110" t="s">
        <v>415</v>
      </c>
      <c r="B59" s="89" t="s">
        <v>206</v>
      </c>
      <c r="C59" s="89" t="s">
        <v>310</v>
      </c>
      <c r="D59" s="89" t="s">
        <v>417</v>
      </c>
      <c r="E59" s="89" t="s">
        <v>435</v>
      </c>
      <c r="F59" s="165" t="s">
        <v>428</v>
      </c>
      <c r="G59" s="165" t="s">
        <v>2067</v>
      </c>
      <c r="H59" s="89" t="s">
        <v>446</v>
      </c>
      <c r="I59" s="127">
        <v>200</v>
      </c>
      <c r="J59" s="132">
        <v>0.2</v>
      </c>
      <c r="K59" s="133">
        <v>100</v>
      </c>
      <c r="L59" s="134">
        <v>1.9607843137254902E-2</v>
      </c>
      <c r="M59" s="135">
        <v>4.2941176470588233E-2</v>
      </c>
      <c r="N59" s="133">
        <v>84</v>
      </c>
      <c r="O59" s="134">
        <v>1.6470588235294119E-2</v>
      </c>
      <c r="P59" s="135">
        <v>7.2141176470588236E-2</v>
      </c>
      <c r="Q59" s="136">
        <v>2.5</v>
      </c>
      <c r="R59" s="134">
        <v>4.9019607843137254E-4</v>
      </c>
      <c r="S59" s="135">
        <v>1.0735294117647058E-3</v>
      </c>
      <c r="T59" s="136">
        <v>2.6</v>
      </c>
      <c r="U59" s="134">
        <v>5.0980392156862748E-4</v>
      </c>
      <c r="V59" s="135">
        <v>1.1164705882352941E-3</v>
      </c>
      <c r="W59" s="136">
        <v>5.5</v>
      </c>
      <c r="X59" s="134">
        <v>1.0784313725490198E-3</v>
      </c>
      <c r="Y59" s="135">
        <v>2.3617647058823536E-3</v>
      </c>
      <c r="Z59" s="134">
        <v>23.529411764705884</v>
      </c>
      <c r="AA59" s="135">
        <v>51.529411764705891</v>
      </c>
      <c r="AB59" s="134">
        <v>1.2549019607843137E-4</v>
      </c>
      <c r="AC59" s="135">
        <v>2.7482352941176469E-4</v>
      </c>
      <c r="AD59" s="134">
        <v>4.5098039215686267E-4</v>
      </c>
      <c r="AE59" s="134">
        <v>9.876470588235293E-4</v>
      </c>
      <c r="AF59" s="140">
        <v>23.578082352941177</v>
      </c>
      <c r="AG59" s="134">
        <v>103.27200070588235</v>
      </c>
      <c r="AH59" s="134">
        <v>93.686809960365878</v>
      </c>
      <c r="AI59" s="135">
        <v>103.27203021713196</v>
      </c>
    </row>
    <row r="60" spans="1:35">
      <c r="A60" s="1110" t="s">
        <v>415</v>
      </c>
      <c r="B60" s="89" t="s">
        <v>206</v>
      </c>
      <c r="C60" s="89" t="s">
        <v>310</v>
      </c>
      <c r="D60" s="89" t="s">
        <v>417</v>
      </c>
      <c r="E60" s="89" t="s">
        <v>435</v>
      </c>
      <c r="F60" s="165" t="s">
        <v>428</v>
      </c>
      <c r="G60" s="165" t="s">
        <v>2068</v>
      </c>
      <c r="H60" s="89" t="s">
        <v>446</v>
      </c>
      <c r="I60" s="127">
        <v>200</v>
      </c>
      <c r="J60" s="132">
        <v>0.2</v>
      </c>
      <c r="K60" s="133">
        <v>100</v>
      </c>
      <c r="L60" s="134">
        <v>1.9607843137254902E-2</v>
      </c>
      <c r="M60" s="135">
        <v>4.2941176470588233E-2</v>
      </c>
      <c r="N60" s="133">
        <v>84</v>
      </c>
      <c r="O60" s="134">
        <v>1.6470588235294119E-2</v>
      </c>
      <c r="P60" s="135">
        <v>7.2141176470588236E-2</v>
      </c>
      <c r="Q60" s="136">
        <v>2.5</v>
      </c>
      <c r="R60" s="134">
        <v>4.9019607843137254E-4</v>
      </c>
      <c r="S60" s="135">
        <v>1.0735294117647058E-3</v>
      </c>
      <c r="T60" s="136">
        <v>2.6</v>
      </c>
      <c r="U60" s="134">
        <v>5.0980392156862748E-4</v>
      </c>
      <c r="V60" s="135">
        <v>1.1164705882352941E-3</v>
      </c>
      <c r="W60" s="136">
        <v>5.5</v>
      </c>
      <c r="X60" s="134">
        <v>1.0784313725490198E-3</v>
      </c>
      <c r="Y60" s="135">
        <v>2.3617647058823536E-3</v>
      </c>
      <c r="Z60" s="134">
        <v>23.529411764705884</v>
      </c>
      <c r="AA60" s="135">
        <v>51.529411764705891</v>
      </c>
      <c r="AB60" s="134">
        <v>1.2549019607843137E-4</v>
      </c>
      <c r="AC60" s="135">
        <v>2.7482352941176469E-4</v>
      </c>
      <c r="AD60" s="134">
        <v>4.5098039215686267E-4</v>
      </c>
      <c r="AE60" s="134">
        <v>9.876470588235293E-4</v>
      </c>
      <c r="AF60" s="140">
        <v>23.578082352941177</v>
      </c>
      <c r="AG60" s="134">
        <v>103.27200070588235</v>
      </c>
      <c r="AH60" s="134">
        <v>93.686809960365878</v>
      </c>
      <c r="AI60" s="135">
        <v>103.27203021713196</v>
      </c>
    </row>
    <row r="61" spans="1:35">
      <c r="A61" s="1110" t="s">
        <v>415</v>
      </c>
      <c r="B61" s="89" t="s">
        <v>206</v>
      </c>
      <c r="C61" s="89" t="s">
        <v>310</v>
      </c>
      <c r="D61" s="89" t="s">
        <v>417</v>
      </c>
      <c r="E61" s="89" t="s">
        <v>435</v>
      </c>
      <c r="F61" s="165" t="s">
        <v>428</v>
      </c>
      <c r="G61" s="165" t="s">
        <v>2069</v>
      </c>
      <c r="H61" s="89" t="s">
        <v>446</v>
      </c>
      <c r="I61" s="127">
        <v>480</v>
      </c>
      <c r="J61" s="132">
        <v>0.48</v>
      </c>
      <c r="K61" s="133">
        <v>100</v>
      </c>
      <c r="L61" s="134">
        <v>4.7058823529411764E-2</v>
      </c>
      <c r="M61" s="135">
        <v>0.10305882352941177</v>
      </c>
      <c r="N61" s="133">
        <v>84</v>
      </c>
      <c r="O61" s="134">
        <v>3.9529411764705882E-2</v>
      </c>
      <c r="P61" s="135">
        <v>0.17313882352941176</v>
      </c>
      <c r="Q61" s="136">
        <v>2.5</v>
      </c>
      <c r="R61" s="134">
        <v>1.176470588235294E-3</v>
      </c>
      <c r="S61" s="135">
        <v>2.5764705882352938E-3</v>
      </c>
      <c r="T61" s="136">
        <v>2.6</v>
      </c>
      <c r="U61" s="134">
        <v>1.2235294117647058E-3</v>
      </c>
      <c r="V61" s="135">
        <v>2.6795294117647056E-3</v>
      </c>
      <c r="W61" s="136">
        <v>5.5</v>
      </c>
      <c r="X61" s="134">
        <v>2.5882352941176468E-3</v>
      </c>
      <c r="Y61" s="135">
        <v>5.6682352941176467E-3</v>
      </c>
      <c r="Z61" s="134">
        <v>56.470588235294116</v>
      </c>
      <c r="AA61" s="135">
        <v>123.6705882352941</v>
      </c>
      <c r="AB61" s="134">
        <v>3.0117647058823527E-4</v>
      </c>
      <c r="AC61" s="135">
        <v>6.595764705882352E-4</v>
      </c>
      <c r="AD61" s="134">
        <v>1.0823529411764703E-3</v>
      </c>
      <c r="AE61" s="134">
        <v>2.3703529411764701E-3</v>
      </c>
      <c r="AF61" s="140">
        <v>56.587397647058822</v>
      </c>
      <c r="AG61" s="134">
        <v>247.85280169411763</v>
      </c>
      <c r="AH61" s="134">
        <v>224.84834390487811</v>
      </c>
      <c r="AI61" s="135">
        <v>247.85287252111669</v>
      </c>
    </row>
    <row r="62" spans="1:35">
      <c r="A62" s="1110" t="s">
        <v>415</v>
      </c>
      <c r="B62" s="89" t="s">
        <v>206</v>
      </c>
      <c r="C62" s="89" t="s">
        <v>447</v>
      </c>
      <c r="D62" s="89" t="s">
        <v>417</v>
      </c>
      <c r="E62" s="89" t="s">
        <v>435</v>
      </c>
      <c r="F62" s="165" t="s">
        <v>428</v>
      </c>
      <c r="G62" s="165" t="s">
        <v>2070</v>
      </c>
      <c r="H62" s="89" t="s">
        <v>448</v>
      </c>
      <c r="I62" s="131">
        <v>125</v>
      </c>
      <c r="J62" s="132">
        <v>0.125</v>
      </c>
      <c r="K62" s="133">
        <v>100</v>
      </c>
      <c r="L62" s="134">
        <v>1.2254901960784314E-2</v>
      </c>
      <c r="M62" s="135">
        <v>2.6838235294117645E-2</v>
      </c>
      <c r="N62" s="133">
        <v>84</v>
      </c>
      <c r="O62" s="134">
        <v>1.0294117647058823E-2</v>
      </c>
      <c r="P62" s="135">
        <v>4.5088235294117644E-2</v>
      </c>
      <c r="Q62" s="136">
        <v>2.5</v>
      </c>
      <c r="R62" s="134">
        <v>3.0637254901960784E-4</v>
      </c>
      <c r="S62" s="135">
        <v>6.7095588235294113E-4</v>
      </c>
      <c r="T62" s="136">
        <v>2.6</v>
      </c>
      <c r="U62" s="134">
        <v>3.1862745098039217E-4</v>
      </c>
      <c r="V62" s="135">
        <v>6.9779411764705893E-4</v>
      </c>
      <c r="W62" s="136">
        <v>5.5</v>
      </c>
      <c r="X62" s="134">
        <v>6.7401960784313725E-4</v>
      </c>
      <c r="Y62" s="135">
        <v>1.4761029411764705E-3</v>
      </c>
      <c r="Z62" s="134">
        <v>14.705882352941176</v>
      </c>
      <c r="AA62" s="135">
        <v>32.205882352941174</v>
      </c>
      <c r="AB62" s="134">
        <v>7.843137254901961E-5</v>
      </c>
      <c r="AC62" s="135">
        <v>1.7176470588235295E-4</v>
      </c>
      <c r="AD62" s="134">
        <v>2.8186274509803917E-4</v>
      </c>
      <c r="AE62" s="134">
        <v>6.1727941176470576E-4</v>
      </c>
      <c r="AF62" s="140">
        <v>14.736301470588236</v>
      </c>
      <c r="AG62" s="134">
        <v>64.54500044117647</v>
      </c>
      <c r="AH62" s="134">
        <v>58.554256225228677</v>
      </c>
      <c r="AI62" s="135">
        <v>64.545018885707478</v>
      </c>
    </row>
    <row r="63" spans="1:35">
      <c r="A63" s="1110" t="s">
        <v>415</v>
      </c>
      <c r="B63" s="89" t="s">
        <v>206</v>
      </c>
      <c r="C63" s="89" t="s">
        <v>447</v>
      </c>
      <c r="D63" s="89" t="s">
        <v>417</v>
      </c>
      <c r="E63" s="89" t="s">
        <v>435</v>
      </c>
      <c r="F63" s="165" t="s">
        <v>428</v>
      </c>
      <c r="G63" s="165" t="s">
        <v>2071</v>
      </c>
      <c r="H63" s="89" t="s">
        <v>448</v>
      </c>
      <c r="I63" s="131">
        <v>125</v>
      </c>
      <c r="J63" s="132">
        <v>0.125</v>
      </c>
      <c r="K63" s="133">
        <v>100</v>
      </c>
      <c r="L63" s="134">
        <v>1.2254901960784314E-2</v>
      </c>
      <c r="M63" s="135">
        <v>2.6838235294117645E-2</v>
      </c>
      <c r="N63" s="133">
        <v>84</v>
      </c>
      <c r="O63" s="134">
        <v>1.0294117647058823E-2</v>
      </c>
      <c r="P63" s="135">
        <v>4.5088235294117644E-2</v>
      </c>
      <c r="Q63" s="136">
        <v>2.5</v>
      </c>
      <c r="R63" s="134">
        <v>3.0637254901960784E-4</v>
      </c>
      <c r="S63" s="135">
        <v>6.7095588235294113E-4</v>
      </c>
      <c r="T63" s="136">
        <v>2.6</v>
      </c>
      <c r="U63" s="134">
        <v>3.1862745098039217E-4</v>
      </c>
      <c r="V63" s="135">
        <v>6.9779411764705893E-4</v>
      </c>
      <c r="W63" s="136">
        <v>5.5</v>
      </c>
      <c r="X63" s="134">
        <v>6.7401960784313725E-4</v>
      </c>
      <c r="Y63" s="135">
        <v>1.4761029411764705E-3</v>
      </c>
      <c r="Z63" s="134">
        <v>14.705882352941176</v>
      </c>
      <c r="AA63" s="135">
        <v>32.205882352941174</v>
      </c>
      <c r="AB63" s="134">
        <v>7.843137254901961E-5</v>
      </c>
      <c r="AC63" s="135">
        <v>1.7176470588235295E-4</v>
      </c>
      <c r="AD63" s="134">
        <v>2.8186274509803917E-4</v>
      </c>
      <c r="AE63" s="134">
        <v>6.1727941176470576E-4</v>
      </c>
      <c r="AF63" s="140">
        <v>14.736301470588236</v>
      </c>
      <c r="AG63" s="134">
        <v>64.54500044117647</v>
      </c>
      <c r="AH63" s="134">
        <v>58.554256225228677</v>
      </c>
      <c r="AI63" s="135">
        <v>64.545018885707478</v>
      </c>
    </row>
    <row r="64" spans="1:35">
      <c r="A64" s="1110" t="s">
        <v>415</v>
      </c>
      <c r="B64" s="89" t="s">
        <v>206</v>
      </c>
      <c r="C64" s="89" t="s">
        <v>447</v>
      </c>
      <c r="D64" s="89" t="s">
        <v>417</v>
      </c>
      <c r="E64" s="89" t="s">
        <v>435</v>
      </c>
      <c r="F64" s="165" t="s">
        <v>428</v>
      </c>
      <c r="G64" s="165" t="s">
        <v>2072</v>
      </c>
      <c r="H64" s="89" t="s">
        <v>448</v>
      </c>
      <c r="I64" s="131">
        <v>125</v>
      </c>
      <c r="J64" s="132">
        <v>0.125</v>
      </c>
      <c r="K64" s="133">
        <v>100</v>
      </c>
      <c r="L64" s="134">
        <v>1.2254901960784314E-2</v>
      </c>
      <c r="M64" s="135">
        <v>2.6838235294117645E-2</v>
      </c>
      <c r="N64" s="133">
        <v>84</v>
      </c>
      <c r="O64" s="134">
        <v>1.0294117647058823E-2</v>
      </c>
      <c r="P64" s="135">
        <v>4.5088235294117644E-2</v>
      </c>
      <c r="Q64" s="136">
        <v>2.5</v>
      </c>
      <c r="R64" s="134">
        <v>3.0637254901960784E-4</v>
      </c>
      <c r="S64" s="135">
        <v>6.7095588235294113E-4</v>
      </c>
      <c r="T64" s="136">
        <v>2.6</v>
      </c>
      <c r="U64" s="134">
        <v>3.1862745098039217E-4</v>
      </c>
      <c r="V64" s="135">
        <v>6.9779411764705893E-4</v>
      </c>
      <c r="W64" s="136">
        <v>5.5</v>
      </c>
      <c r="X64" s="134">
        <v>6.7401960784313725E-4</v>
      </c>
      <c r="Y64" s="135">
        <v>1.4761029411764705E-3</v>
      </c>
      <c r="Z64" s="134">
        <v>14.705882352941176</v>
      </c>
      <c r="AA64" s="135">
        <v>32.205882352941174</v>
      </c>
      <c r="AB64" s="134">
        <v>7.843137254901961E-5</v>
      </c>
      <c r="AC64" s="135">
        <v>1.7176470588235295E-4</v>
      </c>
      <c r="AD64" s="134">
        <v>2.8186274509803917E-4</v>
      </c>
      <c r="AE64" s="134">
        <v>6.1727941176470576E-4</v>
      </c>
      <c r="AF64" s="140">
        <v>14.736301470588236</v>
      </c>
      <c r="AG64" s="134">
        <v>64.54500044117647</v>
      </c>
      <c r="AH64" s="134">
        <v>58.554256225228677</v>
      </c>
      <c r="AI64" s="135">
        <v>64.545018885707478</v>
      </c>
    </row>
    <row r="65" spans="1:35">
      <c r="A65" s="1110" t="s">
        <v>415</v>
      </c>
      <c r="B65" s="89" t="s">
        <v>206</v>
      </c>
      <c r="C65" s="89" t="s">
        <v>447</v>
      </c>
      <c r="D65" s="89" t="s">
        <v>417</v>
      </c>
      <c r="E65" s="89" t="s">
        <v>435</v>
      </c>
      <c r="F65" s="165" t="s">
        <v>428</v>
      </c>
      <c r="G65" s="165" t="s">
        <v>2073</v>
      </c>
      <c r="H65" s="89" t="s">
        <v>448</v>
      </c>
      <c r="I65" s="131">
        <v>125</v>
      </c>
      <c r="J65" s="132">
        <v>0.125</v>
      </c>
      <c r="K65" s="133">
        <v>100</v>
      </c>
      <c r="L65" s="134">
        <v>1.2254901960784314E-2</v>
      </c>
      <c r="M65" s="135">
        <v>2.6838235294117645E-2</v>
      </c>
      <c r="N65" s="133">
        <v>84</v>
      </c>
      <c r="O65" s="134">
        <v>1.0294117647058823E-2</v>
      </c>
      <c r="P65" s="135">
        <v>4.5088235294117644E-2</v>
      </c>
      <c r="Q65" s="136">
        <v>2.5</v>
      </c>
      <c r="R65" s="134">
        <v>3.0637254901960784E-4</v>
      </c>
      <c r="S65" s="135">
        <v>6.7095588235294113E-4</v>
      </c>
      <c r="T65" s="136">
        <v>2.6</v>
      </c>
      <c r="U65" s="134">
        <v>3.1862745098039217E-4</v>
      </c>
      <c r="V65" s="135">
        <v>6.9779411764705893E-4</v>
      </c>
      <c r="W65" s="136">
        <v>5.5</v>
      </c>
      <c r="X65" s="134">
        <v>6.7401960784313725E-4</v>
      </c>
      <c r="Y65" s="135">
        <v>1.4761029411764705E-3</v>
      </c>
      <c r="Z65" s="134">
        <v>14.705882352941176</v>
      </c>
      <c r="AA65" s="135">
        <v>32.205882352941174</v>
      </c>
      <c r="AB65" s="134">
        <v>7.843137254901961E-5</v>
      </c>
      <c r="AC65" s="135">
        <v>1.7176470588235295E-4</v>
      </c>
      <c r="AD65" s="134">
        <v>2.8186274509803917E-4</v>
      </c>
      <c r="AE65" s="134">
        <v>6.1727941176470576E-4</v>
      </c>
      <c r="AF65" s="140">
        <v>14.736301470588236</v>
      </c>
      <c r="AG65" s="134">
        <v>64.54500044117647</v>
      </c>
      <c r="AH65" s="134">
        <v>58.554256225228677</v>
      </c>
      <c r="AI65" s="135">
        <v>64.545018885707478</v>
      </c>
    </row>
    <row r="66" spans="1:35">
      <c r="A66" s="1110" t="s">
        <v>415</v>
      </c>
      <c r="B66" s="89" t="s">
        <v>206</v>
      </c>
      <c r="C66" s="89" t="s">
        <v>447</v>
      </c>
      <c r="D66" s="89" t="s">
        <v>417</v>
      </c>
      <c r="E66" s="89" t="s">
        <v>435</v>
      </c>
      <c r="F66" s="165" t="s">
        <v>428</v>
      </c>
      <c r="G66" s="165" t="s">
        <v>2074</v>
      </c>
      <c r="H66" s="89" t="s">
        <v>448</v>
      </c>
      <c r="I66" s="131">
        <v>125</v>
      </c>
      <c r="J66" s="132">
        <v>0.125</v>
      </c>
      <c r="K66" s="133">
        <v>100</v>
      </c>
      <c r="L66" s="134">
        <v>1.2254901960784314E-2</v>
      </c>
      <c r="M66" s="135">
        <v>2.6838235294117645E-2</v>
      </c>
      <c r="N66" s="133">
        <v>84</v>
      </c>
      <c r="O66" s="134">
        <v>1.0294117647058823E-2</v>
      </c>
      <c r="P66" s="135">
        <v>4.5088235294117644E-2</v>
      </c>
      <c r="Q66" s="136">
        <v>2.5</v>
      </c>
      <c r="R66" s="134">
        <v>3.0637254901960784E-4</v>
      </c>
      <c r="S66" s="135">
        <v>6.7095588235294113E-4</v>
      </c>
      <c r="T66" s="136">
        <v>2.6</v>
      </c>
      <c r="U66" s="134">
        <v>3.1862745098039217E-4</v>
      </c>
      <c r="V66" s="135">
        <v>6.9779411764705893E-4</v>
      </c>
      <c r="W66" s="136">
        <v>5.5</v>
      </c>
      <c r="X66" s="134">
        <v>6.7401960784313725E-4</v>
      </c>
      <c r="Y66" s="135">
        <v>1.4761029411764705E-3</v>
      </c>
      <c r="Z66" s="134">
        <v>14.705882352941176</v>
      </c>
      <c r="AA66" s="135">
        <v>32.205882352941174</v>
      </c>
      <c r="AB66" s="134">
        <v>7.843137254901961E-5</v>
      </c>
      <c r="AC66" s="135">
        <v>1.7176470588235295E-4</v>
      </c>
      <c r="AD66" s="134">
        <v>2.8186274509803917E-4</v>
      </c>
      <c r="AE66" s="134">
        <v>6.1727941176470576E-4</v>
      </c>
      <c r="AF66" s="140">
        <v>14.736301470588236</v>
      </c>
      <c r="AG66" s="134">
        <v>64.54500044117647</v>
      </c>
      <c r="AH66" s="134">
        <v>58.554256225228677</v>
      </c>
      <c r="AI66" s="135">
        <v>64.545018885707478</v>
      </c>
    </row>
    <row r="67" spans="1:35">
      <c r="A67" s="1110" t="s">
        <v>415</v>
      </c>
      <c r="B67" s="89" t="s">
        <v>206</v>
      </c>
      <c r="C67" s="89" t="s">
        <v>447</v>
      </c>
      <c r="D67" s="89" t="s">
        <v>417</v>
      </c>
      <c r="E67" s="89" t="s">
        <v>435</v>
      </c>
      <c r="F67" s="165" t="s">
        <v>428</v>
      </c>
      <c r="G67" s="165" t="s">
        <v>2075</v>
      </c>
      <c r="H67" s="89" t="s">
        <v>448</v>
      </c>
      <c r="I67" s="131">
        <v>125</v>
      </c>
      <c r="J67" s="132">
        <v>0.125</v>
      </c>
      <c r="K67" s="133">
        <v>100</v>
      </c>
      <c r="L67" s="134">
        <v>1.2254901960784314E-2</v>
      </c>
      <c r="M67" s="135">
        <v>2.6838235294117645E-2</v>
      </c>
      <c r="N67" s="133">
        <v>84</v>
      </c>
      <c r="O67" s="134">
        <v>1.0294117647058823E-2</v>
      </c>
      <c r="P67" s="135">
        <v>4.5088235294117644E-2</v>
      </c>
      <c r="Q67" s="136">
        <v>2.5</v>
      </c>
      <c r="R67" s="134">
        <v>3.0637254901960784E-4</v>
      </c>
      <c r="S67" s="135">
        <v>6.7095588235294113E-4</v>
      </c>
      <c r="T67" s="136">
        <v>2.6</v>
      </c>
      <c r="U67" s="134">
        <v>3.1862745098039217E-4</v>
      </c>
      <c r="V67" s="135">
        <v>6.9779411764705893E-4</v>
      </c>
      <c r="W67" s="136">
        <v>5.5</v>
      </c>
      <c r="X67" s="134">
        <v>6.7401960784313725E-4</v>
      </c>
      <c r="Y67" s="135">
        <v>1.4761029411764705E-3</v>
      </c>
      <c r="Z67" s="134">
        <v>14.705882352941176</v>
      </c>
      <c r="AA67" s="135">
        <v>32.205882352941174</v>
      </c>
      <c r="AB67" s="134">
        <v>7.843137254901961E-5</v>
      </c>
      <c r="AC67" s="135">
        <v>1.7176470588235295E-4</v>
      </c>
      <c r="AD67" s="134">
        <v>2.8186274509803917E-4</v>
      </c>
      <c r="AE67" s="134">
        <v>6.1727941176470576E-4</v>
      </c>
      <c r="AF67" s="140">
        <v>14.736301470588236</v>
      </c>
      <c r="AG67" s="134">
        <v>64.54500044117647</v>
      </c>
      <c r="AH67" s="134">
        <v>58.554256225228677</v>
      </c>
      <c r="AI67" s="135">
        <v>64.545018885707478</v>
      </c>
    </row>
    <row r="68" spans="1:35">
      <c r="A68" s="1110" t="s">
        <v>415</v>
      </c>
      <c r="B68" s="89" t="s">
        <v>206</v>
      </c>
      <c r="C68" s="89" t="s">
        <v>447</v>
      </c>
      <c r="D68" s="89" t="s">
        <v>417</v>
      </c>
      <c r="E68" s="89" t="s">
        <v>435</v>
      </c>
      <c r="F68" s="165" t="s">
        <v>428</v>
      </c>
      <c r="G68" s="165" t="s">
        <v>2076</v>
      </c>
      <c r="H68" s="89" t="s">
        <v>448</v>
      </c>
      <c r="I68" s="131">
        <v>125</v>
      </c>
      <c r="J68" s="132">
        <v>0.125</v>
      </c>
      <c r="K68" s="133">
        <v>100</v>
      </c>
      <c r="L68" s="134">
        <v>1.2254901960784314E-2</v>
      </c>
      <c r="M68" s="135">
        <v>2.6838235294117645E-2</v>
      </c>
      <c r="N68" s="133">
        <v>84</v>
      </c>
      <c r="O68" s="134">
        <v>1.0294117647058823E-2</v>
      </c>
      <c r="P68" s="135">
        <v>4.5088235294117644E-2</v>
      </c>
      <c r="Q68" s="136">
        <v>2.5</v>
      </c>
      <c r="R68" s="134">
        <v>3.0637254901960784E-4</v>
      </c>
      <c r="S68" s="135">
        <v>6.7095588235294113E-4</v>
      </c>
      <c r="T68" s="136">
        <v>2.6</v>
      </c>
      <c r="U68" s="134">
        <v>3.1862745098039217E-4</v>
      </c>
      <c r="V68" s="135">
        <v>6.9779411764705893E-4</v>
      </c>
      <c r="W68" s="136">
        <v>5.5</v>
      </c>
      <c r="X68" s="134">
        <v>6.7401960784313725E-4</v>
      </c>
      <c r="Y68" s="135">
        <v>1.4761029411764705E-3</v>
      </c>
      <c r="Z68" s="134">
        <v>14.705882352941176</v>
      </c>
      <c r="AA68" s="135">
        <v>32.205882352941174</v>
      </c>
      <c r="AB68" s="134">
        <v>7.843137254901961E-5</v>
      </c>
      <c r="AC68" s="135">
        <v>1.7176470588235295E-4</v>
      </c>
      <c r="AD68" s="134">
        <v>2.8186274509803917E-4</v>
      </c>
      <c r="AE68" s="134">
        <v>6.1727941176470576E-4</v>
      </c>
      <c r="AF68" s="140">
        <v>14.736301470588236</v>
      </c>
      <c r="AG68" s="134">
        <v>64.54500044117647</v>
      </c>
      <c r="AH68" s="134">
        <v>58.554256225228677</v>
      </c>
      <c r="AI68" s="135">
        <v>64.545018885707478</v>
      </c>
    </row>
    <row r="69" spans="1:35">
      <c r="A69" s="1110" t="s">
        <v>415</v>
      </c>
      <c r="B69" s="89" t="s">
        <v>206</v>
      </c>
      <c r="C69" s="89" t="s">
        <v>447</v>
      </c>
      <c r="D69" s="89" t="s">
        <v>417</v>
      </c>
      <c r="E69" s="89" t="s">
        <v>435</v>
      </c>
      <c r="F69" s="165" t="s">
        <v>428</v>
      </c>
      <c r="G69" s="165" t="s">
        <v>2077</v>
      </c>
      <c r="H69" s="89" t="s">
        <v>448</v>
      </c>
      <c r="I69" s="131">
        <v>125</v>
      </c>
      <c r="J69" s="132">
        <v>0.125</v>
      </c>
      <c r="K69" s="133">
        <v>100</v>
      </c>
      <c r="L69" s="134">
        <v>1.2254901960784314E-2</v>
      </c>
      <c r="M69" s="135">
        <v>2.6838235294117645E-2</v>
      </c>
      <c r="N69" s="133">
        <v>84</v>
      </c>
      <c r="O69" s="134">
        <v>1.0294117647058823E-2</v>
      </c>
      <c r="P69" s="135">
        <v>4.5088235294117644E-2</v>
      </c>
      <c r="Q69" s="136">
        <v>2.5</v>
      </c>
      <c r="R69" s="134">
        <v>3.0637254901960784E-4</v>
      </c>
      <c r="S69" s="135">
        <v>6.7095588235294113E-4</v>
      </c>
      <c r="T69" s="136">
        <v>2.6</v>
      </c>
      <c r="U69" s="134">
        <v>3.1862745098039217E-4</v>
      </c>
      <c r="V69" s="135">
        <v>6.9779411764705893E-4</v>
      </c>
      <c r="W69" s="136">
        <v>5.5</v>
      </c>
      <c r="X69" s="134">
        <v>6.7401960784313725E-4</v>
      </c>
      <c r="Y69" s="135">
        <v>1.4761029411764705E-3</v>
      </c>
      <c r="Z69" s="134">
        <v>14.705882352941176</v>
      </c>
      <c r="AA69" s="135">
        <v>32.205882352941174</v>
      </c>
      <c r="AB69" s="134">
        <v>7.843137254901961E-5</v>
      </c>
      <c r="AC69" s="135">
        <v>1.7176470588235295E-4</v>
      </c>
      <c r="AD69" s="134">
        <v>2.8186274509803917E-4</v>
      </c>
      <c r="AE69" s="134">
        <v>6.1727941176470576E-4</v>
      </c>
      <c r="AF69" s="140">
        <v>14.736301470588236</v>
      </c>
      <c r="AG69" s="134">
        <v>64.54500044117647</v>
      </c>
      <c r="AH69" s="134">
        <v>58.554256225228677</v>
      </c>
      <c r="AI69" s="135">
        <v>64.545018885707478</v>
      </c>
    </row>
    <row r="70" spans="1:35">
      <c r="A70" s="1110" t="s">
        <v>415</v>
      </c>
      <c r="B70" s="89" t="s">
        <v>206</v>
      </c>
      <c r="C70" s="89" t="s">
        <v>447</v>
      </c>
      <c r="D70" s="89" t="s">
        <v>417</v>
      </c>
      <c r="E70" s="89" t="s">
        <v>435</v>
      </c>
      <c r="F70" s="165" t="s">
        <v>428</v>
      </c>
      <c r="G70" s="165" t="s">
        <v>2078</v>
      </c>
      <c r="H70" s="89" t="s">
        <v>448</v>
      </c>
      <c r="I70" s="131">
        <v>125</v>
      </c>
      <c r="J70" s="132">
        <v>0.125</v>
      </c>
      <c r="K70" s="133">
        <v>100</v>
      </c>
      <c r="L70" s="134">
        <v>1.2254901960784314E-2</v>
      </c>
      <c r="M70" s="135">
        <v>2.6838235294117645E-2</v>
      </c>
      <c r="N70" s="133">
        <v>84</v>
      </c>
      <c r="O70" s="134">
        <v>1.0294117647058823E-2</v>
      </c>
      <c r="P70" s="135">
        <v>4.5088235294117644E-2</v>
      </c>
      <c r="Q70" s="136">
        <v>2.5</v>
      </c>
      <c r="R70" s="134">
        <v>3.0637254901960784E-4</v>
      </c>
      <c r="S70" s="135">
        <v>6.7095588235294113E-4</v>
      </c>
      <c r="T70" s="136">
        <v>2.6</v>
      </c>
      <c r="U70" s="134">
        <v>3.1862745098039217E-4</v>
      </c>
      <c r="V70" s="135">
        <v>6.9779411764705893E-4</v>
      </c>
      <c r="W70" s="136">
        <v>5.5</v>
      </c>
      <c r="X70" s="134">
        <v>6.7401960784313725E-4</v>
      </c>
      <c r="Y70" s="135">
        <v>1.4761029411764705E-3</v>
      </c>
      <c r="Z70" s="134">
        <v>14.705882352941176</v>
      </c>
      <c r="AA70" s="135">
        <v>32.205882352941174</v>
      </c>
      <c r="AB70" s="134">
        <v>7.843137254901961E-5</v>
      </c>
      <c r="AC70" s="135">
        <v>1.7176470588235295E-4</v>
      </c>
      <c r="AD70" s="134">
        <v>2.8186274509803917E-4</v>
      </c>
      <c r="AE70" s="134">
        <v>6.1727941176470576E-4</v>
      </c>
      <c r="AF70" s="140">
        <v>14.736301470588236</v>
      </c>
      <c r="AG70" s="134">
        <v>64.54500044117647</v>
      </c>
      <c r="AH70" s="134">
        <v>58.554256225228677</v>
      </c>
      <c r="AI70" s="135">
        <v>64.545018885707478</v>
      </c>
    </row>
    <row r="71" spans="1:35">
      <c r="A71" s="1110" t="s">
        <v>415</v>
      </c>
      <c r="B71" s="89" t="s">
        <v>206</v>
      </c>
      <c r="C71" s="89" t="s">
        <v>447</v>
      </c>
      <c r="D71" s="89" t="s">
        <v>417</v>
      </c>
      <c r="E71" s="89" t="s">
        <v>435</v>
      </c>
      <c r="F71" s="165" t="s">
        <v>428</v>
      </c>
      <c r="G71" s="165" t="s">
        <v>2079</v>
      </c>
      <c r="H71" s="89" t="s">
        <v>448</v>
      </c>
      <c r="I71" s="131">
        <v>125</v>
      </c>
      <c r="J71" s="132">
        <v>0.125</v>
      </c>
      <c r="K71" s="133">
        <v>100</v>
      </c>
      <c r="L71" s="134">
        <v>1.2254901960784314E-2</v>
      </c>
      <c r="M71" s="135">
        <v>2.6838235294117645E-2</v>
      </c>
      <c r="N71" s="133">
        <v>84</v>
      </c>
      <c r="O71" s="134">
        <v>1.0294117647058823E-2</v>
      </c>
      <c r="P71" s="135">
        <v>4.5088235294117644E-2</v>
      </c>
      <c r="Q71" s="136">
        <v>2.5</v>
      </c>
      <c r="R71" s="134">
        <v>3.0637254901960784E-4</v>
      </c>
      <c r="S71" s="135">
        <v>6.7095588235294113E-4</v>
      </c>
      <c r="T71" s="136">
        <v>2.6</v>
      </c>
      <c r="U71" s="134">
        <v>3.1862745098039217E-4</v>
      </c>
      <c r="V71" s="135">
        <v>6.9779411764705893E-4</v>
      </c>
      <c r="W71" s="136">
        <v>5.5</v>
      </c>
      <c r="X71" s="134">
        <v>6.7401960784313725E-4</v>
      </c>
      <c r="Y71" s="135">
        <v>1.4761029411764705E-3</v>
      </c>
      <c r="Z71" s="134">
        <v>14.705882352941176</v>
      </c>
      <c r="AA71" s="135">
        <v>32.205882352941174</v>
      </c>
      <c r="AB71" s="134">
        <v>7.843137254901961E-5</v>
      </c>
      <c r="AC71" s="135">
        <v>1.7176470588235295E-4</v>
      </c>
      <c r="AD71" s="134">
        <v>2.8186274509803917E-4</v>
      </c>
      <c r="AE71" s="134">
        <v>6.1727941176470576E-4</v>
      </c>
      <c r="AF71" s="140">
        <v>14.736301470588236</v>
      </c>
      <c r="AG71" s="134">
        <v>64.54500044117647</v>
      </c>
      <c r="AH71" s="134">
        <v>58.554256225228677</v>
      </c>
      <c r="AI71" s="135">
        <v>64.545018885707478</v>
      </c>
    </row>
    <row r="72" spans="1:35">
      <c r="A72" s="1110" t="s">
        <v>415</v>
      </c>
      <c r="B72" s="89" t="s">
        <v>206</v>
      </c>
      <c r="C72" s="89" t="s">
        <v>447</v>
      </c>
      <c r="D72" s="89" t="s">
        <v>417</v>
      </c>
      <c r="E72" s="89" t="s">
        <v>435</v>
      </c>
      <c r="F72" s="165" t="s">
        <v>428</v>
      </c>
      <c r="G72" s="165" t="s">
        <v>2080</v>
      </c>
      <c r="H72" s="89" t="s">
        <v>448</v>
      </c>
      <c r="I72" s="131">
        <v>125</v>
      </c>
      <c r="J72" s="132">
        <v>0.125</v>
      </c>
      <c r="K72" s="133">
        <v>100</v>
      </c>
      <c r="L72" s="134">
        <v>1.2254901960784314E-2</v>
      </c>
      <c r="M72" s="135">
        <v>2.6838235294117645E-2</v>
      </c>
      <c r="N72" s="133">
        <v>84</v>
      </c>
      <c r="O72" s="134">
        <v>1.0294117647058823E-2</v>
      </c>
      <c r="P72" s="135">
        <v>4.5088235294117644E-2</v>
      </c>
      <c r="Q72" s="136">
        <v>2.5</v>
      </c>
      <c r="R72" s="134">
        <v>3.0637254901960784E-4</v>
      </c>
      <c r="S72" s="135">
        <v>6.7095588235294113E-4</v>
      </c>
      <c r="T72" s="136">
        <v>2.6</v>
      </c>
      <c r="U72" s="134">
        <v>3.1862745098039217E-4</v>
      </c>
      <c r="V72" s="135">
        <v>6.9779411764705893E-4</v>
      </c>
      <c r="W72" s="136">
        <v>5.5</v>
      </c>
      <c r="X72" s="134">
        <v>6.7401960784313725E-4</v>
      </c>
      <c r="Y72" s="135">
        <v>1.4761029411764705E-3</v>
      </c>
      <c r="Z72" s="134">
        <v>14.705882352941176</v>
      </c>
      <c r="AA72" s="135">
        <v>32.205882352941174</v>
      </c>
      <c r="AB72" s="134">
        <v>7.843137254901961E-5</v>
      </c>
      <c r="AC72" s="135">
        <v>1.7176470588235295E-4</v>
      </c>
      <c r="AD72" s="134">
        <v>2.8186274509803917E-4</v>
      </c>
      <c r="AE72" s="134">
        <v>6.1727941176470576E-4</v>
      </c>
      <c r="AF72" s="140">
        <v>14.736301470588236</v>
      </c>
      <c r="AG72" s="134">
        <v>64.54500044117647</v>
      </c>
      <c r="AH72" s="134">
        <v>58.554256225228677</v>
      </c>
      <c r="AI72" s="135">
        <v>64.545018885707478</v>
      </c>
    </row>
    <row r="73" spans="1:35">
      <c r="A73" s="1110" t="s">
        <v>415</v>
      </c>
      <c r="B73" s="89" t="s">
        <v>206</v>
      </c>
      <c r="C73" s="89" t="s">
        <v>447</v>
      </c>
      <c r="D73" s="89" t="s">
        <v>417</v>
      </c>
      <c r="E73" s="89" t="s">
        <v>435</v>
      </c>
      <c r="F73" s="165" t="s">
        <v>428</v>
      </c>
      <c r="G73" s="165" t="s">
        <v>2081</v>
      </c>
      <c r="H73" s="89" t="s">
        <v>448</v>
      </c>
      <c r="I73" s="131">
        <v>125</v>
      </c>
      <c r="J73" s="132">
        <v>0.125</v>
      </c>
      <c r="K73" s="133">
        <v>100</v>
      </c>
      <c r="L73" s="134">
        <v>1.2254901960784314E-2</v>
      </c>
      <c r="M73" s="135">
        <v>2.6838235294117645E-2</v>
      </c>
      <c r="N73" s="133">
        <v>84</v>
      </c>
      <c r="O73" s="134">
        <v>1.0294117647058823E-2</v>
      </c>
      <c r="P73" s="135">
        <v>4.5088235294117644E-2</v>
      </c>
      <c r="Q73" s="136">
        <v>2.5</v>
      </c>
      <c r="R73" s="134">
        <v>3.0637254901960784E-4</v>
      </c>
      <c r="S73" s="135">
        <v>6.7095588235294113E-4</v>
      </c>
      <c r="T73" s="136">
        <v>2.6</v>
      </c>
      <c r="U73" s="134">
        <v>3.1862745098039217E-4</v>
      </c>
      <c r="V73" s="135">
        <v>6.9779411764705893E-4</v>
      </c>
      <c r="W73" s="136">
        <v>5.5</v>
      </c>
      <c r="X73" s="134">
        <v>6.7401960784313725E-4</v>
      </c>
      <c r="Y73" s="135">
        <v>1.4761029411764705E-3</v>
      </c>
      <c r="Z73" s="134">
        <v>14.705882352941176</v>
      </c>
      <c r="AA73" s="135">
        <v>32.205882352941174</v>
      </c>
      <c r="AB73" s="134">
        <v>7.843137254901961E-5</v>
      </c>
      <c r="AC73" s="135">
        <v>1.7176470588235295E-4</v>
      </c>
      <c r="AD73" s="134">
        <v>2.8186274509803917E-4</v>
      </c>
      <c r="AE73" s="134">
        <v>6.1727941176470576E-4</v>
      </c>
      <c r="AF73" s="140">
        <v>14.736301470588236</v>
      </c>
      <c r="AG73" s="134">
        <v>64.54500044117647</v>
      </c>
      <c r="AH73" s="134">
        <v>58.554256225228677</v>
      </c>
      <c r="AI73" s="135">
        <v>64.545018885707478</v>
      </c>
    </row>
    <row r="74" spans="1:35">
      <c r="A74" s="1110" t="s">
        <v>415</v>
      </c>
      <c r="B74" s="89" t="s">
        <v>206</v>
      </c>
      <c r="C74" s="89" t="s">
        <v>447</v>
      </c>
      <c r="D74" s="89" t="s">
        <v>417</v>
      </c>
      <c r="E74" s="89" t="s">
        <v>435</v>
      </c>
      <c r="F74" s="165" t="s">
        <v>428</v>
      </c>
      <c r="G74" s="165" t="s">
        <v>2082</v>
      </c>
      <c r="H74" s="89" t="s">
        <v>448</v>
      </c>
      <c r="I74" s="131">
        <v>125</v>
      </c>
      <c r="J74" s="132">
        <v>0.125</v>
      </c>
      <c r="K74" s="133">
        <v>100</v>
      </c>
      <c r="L74" s="134">
        <v>1.2254901960784314E-2</v>
      </c>
      <c r="M74" s="135">
        <v>2.6838235294117645E-2</v>
      </c>
      <c r="N74" s="133">
        <v>84</v>
      </c>
      <c r="O74" s="134">
        <v>1.0294117647058823E-2</v>
      </c>
      <c r="P74" s="135">
        <v>4.5088235294117644E-2</v>
      </c>
      <c r="Q74" s="136">
        <v>2.5</v>
      </c>
      <c r="R74" s="134">
        <v>3.0637254901960784E-4</v>
      </c>
      <c r="S74" s="135">
        <v>6.7095588235294113E-4</v>
      </c>
      <c r="T74" s="136">
        <v>2.6</v>
      </c>
      <c r="U74" s="134">
        <v>3.1862745098039217E-4</v>
      </c>
      <c r="V74" s="135">
        <v>6.9779411764705893E-4</v>
      </c>
      <c r="W74" s="136">
        <v>5.5</v>
      </c>
      <c r="X74" s="134">
        <v>6.7401960784313725E-4</v>
      </c>
      <c r="Y74" s="135">
        <v>1.4761029411764705E-3</v>
      </c>
      <c r="Z74" s="134">
        <v>14.705882352941176</v>
      </c>
      <c r="AA74" s="135">
        <v>32.205882352941174</v>
      </c>
      <c r="AB74" s="134">
        <v>7.843137254901961E-5</v>
      </c>
      <c r="AC74" s="135">
        <v>1.7176470588235295E-4</v>
      </c>
      <c r="AD74" s="134">
        <v>2.8186274509803917E-4</v>
      </c>
      <c r="AE74" s="134">
        <v>6.1727941176470576E-4</v>
      </c>
      <c r="AF74" s="140">
        <v>14.736301470588236</v>
      </c>
      <c r="AG74" s="134">
        <v>64.54500044117647</v>
      </c>
      <c r="AH74" s="134">
        <v>58.554256225228677</v>
      </c>
      <c r="AI74" s="135">
        <v>64.545018885707478</v>
      </c>
    </row>
    <row r="75" spans="1:35">
      <c r="A75" s="1110" t="s">
        <v>415</v>
      </c>
      <c r="B75" s="89" t="s">
        <v>206</v>
      </c>
      <c r="C75" s="89" t="s">
        <v>447</v>
      </c>
      <c r="D75" s="89" t="s">
        <v>417</v>
      </c>
      <c r="E75" s="89" t="s">
        <v>435</v>
      </c>
      <c r="F75" s="165" t="s">
        <v>428</v>
      </c>
      <c r="G75" s="165" t="s">
        <v>2083</v>
      </c>
      <c r="H75" s="89" t="s">
        <v>448</v>
      </c>
      <c r="I75" s="131">
        <v>125</v>
      </c>
      <c r="J75" s="132">
        <v>0.125</v>
      </c>
      <c r="K75" s="133">
        <v>100</v>
      </c>
      <c r="L75" s="134">
        <v>1.2254901960784314E-2</v>
      </c>
      <c r="M75" s="135">
        <v>2.6838235294117645E-2</v>
      </c>
      <c r="N75" s="133">
        <v>84</v>
      </c>
      <c r="O75" s="134">
        <v>1.0294117647058823E-2</v>
      </c>
      <c r="P75" s="135">
        <v>4.5088235294117644E-2</v>
      </c>
      <c r="Q75" s="136">
        <v>2.5</v>
      </c>
      <c r="R75" s="134">
        <v>3.0637254901960784E-4</v>
      </c>
      <c r="S75" s="135">
        <v>6.7095588235294113E-4</v>
      </c>
      <c r="T75" s="136">
        <v>2.6</v>
      </c>
      <c r="U75" s="134">
        <v>3.1862745098039217E-4</v>
      </c>
      <c r="V75" s="135">
        <v>6.9779411764705893E-4</v>
      </c>
      <c r="W75" s="136">
        <v>5.5</v>
      </c>
      <c r="X75" s="134">
        <v>6.7401960784313725E-4</v>
      </c>
      <c r="Y75" s="135">
        <v>1.4761029411764705E-3</v>
      </c>
      <c r="Z75" s="134">
        <v>14.705882352941176</v>
      </c>
      <c r="AA75" s="135">
        <v>32.205882352941174</v>
      </c>
      <c r="AB75" s="134">
        <v>7.843137254901961E-5</v>
      </c>
      <c r="AC75" s="135">
        <v>1.7176470588235295E-4</v>
      </c>
      <c r="AD75" s="134">
        <v>2.8186274509803917E-4</v>
      </c>
      <c r="AE75" s="134">
        <v>6.1727941176470576E-4</v>
      </c>
      <c r="AF75" s="140">
        <v>14.736301470588236</v>
      </c>
      <c r="AG75" s="134">
        <v>64.54500044117647</v>
      </c>
      <c r="AH75" s="134">
        <v>58.554256225228677</v>
      </c>
      <c r="AI75" s="135">
        <v>64.545018885707478</v>
      </c>
    </row>
    <row r="76" spans="1:35">
      <c r="A76" s="1110" t="s">
        <v>415</v>
      </c>
      <c r="B76" s="89" t="s">
        <v>206</v>
      </c>
      <c r="C76" s="89" t="s">
        <v>447</v>
      </c>
      <c r="D76" s="89" t="s">
        <v>417</v>
      </c>
      <c r="E76" s="89" t="s">
        <v>435</v>
      </c>
      <c r="F76" s="165" t="s">
        <v>428</v>
      </c>
      <c r="G76" s="165" t="s">
        <v>2084</v>
      </c>
      <c r="H76" s="89" t="s">
        <v>448</v>
      </c>
      <c r="I76" s="131">
        <v>125</v>
      </c>
      <c r="J76" s="132">
        <v>0.125</v>
      </c>
      <c r="K76" s="133">
        <v>100</v>
      </c>
      <c r="L76" s="134">
        <v>1.2254901960784314E-2</v>
      </c>
      <c r="M76" s="135">
        <v>2.6838235294117645E-2</v>
      </c>
      <c r="N76" s="133">
        <v>84</v>
      </c>
      <c r="O76" s="134">
        <v>1.0294117647058823E-2</v>
      </c>
      <c r="P76" s="135">
        <v>4.5088235294117644E-2</v>
      </c>
      <c r="Q76" s="136">
        <v>2.5</v>
      </c>
      <c r="R76" s="134">
        <v>3.0637254901960784E-4</v>
      </c>
      <c r="S76" s="135">
        <v>6.7095588235294113E-4</v>
      </c>
      <c r="T76" s="136">
        <v>2.6</v>
      </c>
      <c r="U76" s="134">
        <v>3.1862745098039217E-4</v>
      </c>
      <c r="V76" s="135">
        <v>6.9779411764705893E-4</v>
      </c>
      <c r="W76" s="136">
        <v>5.5</v>
      </c>
      <c r="X76" s="134">
        <v>6.7401960784313725E-4</v>
      </c>
      <c r="Y76" s="135">
        <v>1.4761029411764705E-3</v>
      </c>
      <c r="Z76" s="134">
        <v>14.705882352941176</v>
      </c>
      <c r="AA76" s="135">
        <v>32.205882352941174</v>
      </c>
      <c r="AB76" s="134">
        <v>7.843137254901961E-5</v>
      </c>
      <c r="AC76" s="135">
        <v>1.7176470588235295E-4</v>
      </c>
      <c r="AD76" s="134">
        <v>2.8186274509803917E-4</v>
      </c>
      <c r="AE76" s="134">
        <v>6.1727941176470576E-4</v>
      </c>
      <c r="AF76" s="140">
        <v>14.736301470588236</v>
      </c>
      <c r="AG76" s="134">
        <v>64.54500044117647</v>
      </c>
      <c r="AH76" s="134">
        <v>58.554256225228677</v>
      </c>
      <c r="AI76" s="135">
        <v>64.545018885707478</v>
      </c>
    </row>
    <row r="77" spans="1:35">
      <c r="A77" s="1110" t="s">
        <v>415</v>
      </c>
      <c r="B77" s="89" t="s">
        <v>206</v>
      </c>
      <c r="C77" s="89" t="s">
        <v>447</v>
      </c>
      <c r="D77" s="89" t="s">
        <v>417</v>
      </c>
      <c r="E77" s="89" t="s">
        <v>435</v>
      </c>
      <c r="F77" s="165" t="s">
        <v>428</v>
      </c>
      <c r="G77" s="165" t="s">
        <v>2085</v>
      </c>
      <c r="H77" s="89" t="s">
        <v>448</v>
      </c>
      <c r="I77" s="131">
        <v>125</v>
      </c>
      <c r="J77" s="132">
        <v>0.125</v>
      </c>
      <c r="K77" s="133">
        <v>100</v>
      </c>
      <c r="L77" s="134">
        <v>1.2254901960784314E-2</v>
      </c>
      <c r="M77" s="135">
        <v>2.6838235294117645E-2</v>
      </c>
      <c r="N77" s="133">
        <v>84</v>
      </c>
      <c r="O77" s="134">
        <v>1.0294117647058823E-2</v>
      </c>
      <c r="P77" s="135">
        <v>4.5088235294117644E-2</v>
      </c>
      <c r="Q77" s="136">
        <v>2.5</v>
      </c>
      <c r="R77" s="134">
        <v>3.0637254901960784E-4</v>
      </c>
      <c r="S77" s="135">
        <v>6.7095588235294113E-4</v>
      </c>
      <c r="T77" s="136">
        <v>2.6</v>
      </c>
      <c r="U77" s="134">
        <v>3.1862745098039217E-4</v>
      </c>
      <c r="V77" s="135">
        <v>6.9779411764705893E-4</v>
      </c>
      <c r="W77" s="136">
        <v>5.5</v>
      </c>
      <c r="X77" s="134">
        <v>6.7401960784313725E-4</v>
      </c>
      <c r="Y77" s="135">
        <v>1.4761029411764705E-3</v>
      </c>
      <c r="Z77" s="134">
        <v>14.705882352941176</v>
      </c>
      <c r="AA77" s="135">
        <v>32.205882352941174</v>
      </c>
      <c r="AB77" s="134">
        <v>7.843137254901961E-5</v>
      </c>
      <c r="AC77" s="135">
        <v>1.7176470588235295E-4</v>
      </c>
      <c r="AD77" s="134">
        <v>2.8186274509803917E-4</v>
      </c>
      <c r="AE77" s="134">
        <v>6.1727941176470576E-4</v>
      </c>
      <c r="AF77" s="140">
        <v>14.736301470588236</v>
      </c>
      <c r="AG77" s="134">
        <v>64.54500044117647</v>
      </c>
      <c r="AH77" s="134">
        <v>58.554256225228677</v>
      </c>
      <c r="AI77" s="135">
        <v>64.545018885707478</v>
      </c>
    </row>
    <row r="78" spans="1:35">
      <c r="A78" s="1110" t="s">
        <v>415</v>
      </c>
      <c r="B78" s="89" t="s">
        <v>206</v>
      </c>
      <c r="C78" s="89" t="s">
        <v>447</v>
      </c>
      <c r="D78" s="89" t="s">
        <v>417</v>
      </c>
      <c r="E78" s="89" t="s">
        <v>435</v>
      </c>
      <c r="F78" s="165" t="s">
        <v>428</v>
      </c>
      <c r="G78" s="165" t="s">
        <v>2086</v>
      </c>
      <c r="H78" s="89" t="s">
        <v>448</v>
      </c>
      <c r="I78" s="131">
        <v>125</v>
      </c>
      <c r="J78" s="132">
        <v>0.125</v>
      </c>
      <c r="K78" s="133">
        <v>100</v>
      </c>
      <c r="L78" s="134">
        <v>1.2254901960784314E-2</v>
      </c>
      <c r="M78" s="135">
        <v>2.6838235294117645E-2</v>
      </c>
      <c r="N78" s="133">
        <v>84</v>
      </c>
      <c r="O78" s="134">
        <v>1.0294117647058823E-2</v>
      </c>
      <c r="P78" s="135">
        <v>4.5088235294117644E-2</v>
      </c>
      <c r="Q78" s="136">
        <v>2.5</v>
      </c>
      <c r="R78" s="134">
        <v>3.0637254901960784E-4</v>
      </c>
      <c r="S78" s="135">
        <v>6.7095588235294113E-4</v>
      </c>
      <c r="T78" s="136">
        <v>2.6</v>
      </c>
      <c r="U78" s="134">
        <v>3.1862745098039217E-4</v>
      </c>
      <c r="V78" s="135">
        <v>6.9779411764705893E-4</v>
      </c>
      <c r="W78" s="136">
        <v>5.5</v>
      </c>
      <c r="X78" s="134">
        <v>6.7401960784313725E-4</v>
      </c>
      <c r="Y78" s="135">
        <v>1.4761029411764705E-3</v>
      </c>
      <c r="Z78" s="134">
        <v>14.705882352941176</v>
      </c>
      <c r="AA78" s="135">
        <v>32.205882352941174</v>
      </c>
      <c r="AB78" s="134">
        <v>7.843137254901961E-5</v>
      </c>
      <c r="AC78" s="135">
        <v>1.7176470588235295E-4</v>
      </c>
      <c r="AD78" s="134">
        <v>2.8186274509803917E-4</v>
      </c>
      <c r="AE78" s="134">
        <v>6.1727941176470576E-4</v>
      </c>
      <c r="AF78" s="140">
        <v>14.736301470588236</v>
      </c>
      <c r="AG78" s="134">
        <v>64.54500044117647</v>
      </c>
      <c r="AH78" s="134">
        <v>58.554256225228677</v>
      </c>
      <c r="AI78" s="135">
        <v>64.545018885707478</v>
      </c>
    </row>
    <row r="79" spans="1:35">
      <c r="A79" s="1110" t="s">
        <v>415</v>
      </c>
      <c r="B79" s="89" t="s">
        <v>206</v>
      </c>
      <c r="C79" s="89" t="s">
        <v>447</v>
      </c>
      <c r="D79" s="89" t="s">
        <v>417</v>
      </c>
      <c r="E79" s="89" t="s">
        <v>435</v>
      </c>
      <c r="F79" s="165" t="s">
        <v>428</v>
      </c>
      <c r="G79" s="165" t="s">
        <v>2087</v>
      </c>
      <c r="H79" s="89" t="s">
        <v>448</v>
      </c>
      <c r="I79" s="131">
        <v>125</v>
      </c>
      <c r="J79" s="132">
        <v>0.125</v>
      </c>
      <c r="K79" s="133">
        <v>100</v>
      </c>
      <c r="L79" s="134">
        <v>1.2254901960784314E-2</v>
      </c>
      <c r="M79" s="135">
        <v>2.6838235294117645E-2</v>
      </c>
      <c r="N79" s="133">
        <v>84</v>
      </c>
      <c r="O79" s="134">
        <v>1.0294117647058823E-2</v>
      </c>
      <c r="P79" s="135">
        <v>4.5088235294117644E-2</v>
      </c>
      <c r="Q79" s="136">
        <v>2.5</v>
      </c>
      <c r="R79" s="134">
        <v>3.0637254901960784E-4</v>
      </c>
      <c r="S79" s="135">
        <v>6.7095588235294113E-4</v>
      </c>
      <c r="T79" s="136">
        <v>2.6</v>
      </c>
      <c r="U79" s="134">
        <v>3.1862745098039217E-4</v>
      </c>
      <c r="V79" s="135">
        <v>6.9779411764705893E-4</v>
      </c>
      <c r="W79" s="136">
        <v>5.5</v>
      </c>
      <c r="X79" s="134">
        <v>6.7401960784313725E-4</v>
      </c>
      <c r="Y79" s="135">
        <v>1.4761029411764705E-3</v>
      </c>
      <c r="Z79" s="134">
        <v>14.705882352941176</v>
      </c>
      <c r="AA79" s="135">
        <v>32.205882352941174</v>
      </c>
      <c r="AB79" s="134">
        <v>7.843137254901961E-5</v>
      </c>
      <c r="AC79" s="135">
        <v>1.7176470588235295E-4</v>
      </c>
      <c r="AD79" s="134">
        <v>2.8186274509803917E-4</v>
      </c>
      <c r="AE79" s="134">
        <v>6.1727941176470576E-4</v>
      </c>
      <c r="AF79" s="140">
        <v>14.736301470588236</v>
      </c>
      <c r="AG79" s="134">
        <v>64.54500044117647</v>
      </c>
      <c r="AH79" s="134">
        <v>58.554256225228677</v>
      </c>
      <c r="AI79" s="135">
        <v>64.545018885707478</v>
      </c>
    </row>
    <row r="80" spans="1:35">
      <c r="A80" s="1110" t="s">
        <v>415</v>
      </c>
      <c r="B80" s="89" t="s">
        <v>206</v>
      </c>
      <c r="C80" s="89" t="s">
        <v>447</v>
      </c>
      <c r="D80" s="89" t="s">
        <v>417</v>
      </c>
      <c r="E80" s="89" t="s">
        <v>435</v>
      </c>
      <c r="F80" s="165" t="s">
        <v>428</v>
      </c>
      <c r="G80" s="165" t="s">
        <v>2088</v>
      </c>
      <c r="H80" s="89" t="s">
        <v>448</v>
      </c>
      <c r="I80" s="131">
        <v>125</v>
      </c>
      <c r="J80" s="132">
        <v>0.125</v>
      </c>
      <c r="K80" s="133">
        <v>100</v>
      </c>
      <c r="L80" s="134">
        <v>1.2254901960784314E-2</v>
      </c>
      <c r="M80" s="135">
        <v>2.6838235294117645E-2</v>
      </c>
      <c r="N80" s="133">
        <v>84</v>
      </c>
      <c r="O80" s="134">
        <v>1.0294117647058823E-2</v>
      </c>
      <c r="P80" s="135">
        <v>4.5088235294117644E-2</v>
      </c>
      <c r="Q80" s="136">
        <v>2.5</v>
      </c>
      <c r="R80" s="134">
        <v>3.0637254901960784E-4</v>
      </c>
      <c r="S80" s="135">
        <v>6.7095588235294113E-4</v>
      </c>
      <c r="T80" s="136">
        <v>2.6</v>
      </c>
      <c r="U80" s="134">
        <v>3.1862745098039217E-4</v>
      </c>
      <c r="V80" s="135">
        <v>6.9779411764705893E-4</v>
      </c>
      <c r="W80" s="136">
        <v>5.5</v>
      </c>
      <c r="X80" s="134">
        <v>6.7401960784313725E-4</v>
      </c>
      <c r="Y80" s="135">
        <v>1.4761029411764705E-3</v>
      </c>
      <c r="Z80" s="134">
        <v>14.705882352941176</v>
      </c>
      <c r="AA80" s="135">
        <v>32.205882352941174</v>
      </c>
      <c r="AB80" s="134">
        <v>7.843137254901961E-5</v>
      </c>
      <c r="AC80" s="135">
        <v>1.7176470588235295E-4</v>
      </c>
      <c r="AD80" s="134">
        <v>2.8186274509803917E-4</v>
      </c>
      <c r="AE80" s="134">
        <v>6.1727941176470576E-4</v>
      </c>
      <c r="AF80" s="140">
        <v>14.736301470588236</v>
      </c>
      <c r="AG80" s="134">
        <v>64.54500044117647</v>
      </c>
      <c r="AH80" s="134">
        <v>58.554256225228677</v>
      </c>
      <c r="AI80" s="135">
        <v>64.545018885707478</v>
      </c>
    </row>
    <row r="81" spans="1:35">
      <c r="A81" s="1110" t="s">
        <v>415</v>
      </c>
      <c r="B81" s="89" t="s">
        <v>206</v>
      </c>
      <c r="C81" s="89" t="s">
        <v>447</v>
      </c>
      <c r="D81" s="89" t="s">
        <v>417</v>
      </c>
      <c r="E81" s="89" t="s">
        <v>435</v>
      </c>
      <c r="F81" s="165" t="s">
        <v>428</v>
      </c>
      <c r="G81" s="165" t="s">
        <v>2089</v>
      </c>
      <c r="H81" s="89" t="s">
        <v>448</v>
      </c>
      <c r="I81" s="131">
        <v>125</v>
      </c>
      <c r="J81" s="132">
        <v>0.125</v>
      </c>
      <c r="K81" s="133">
        <v>100</v>
      </c>
      <c r="L81" s="134">
        <v>1.2254901960784314E-2</v>
      </c>
      <c r="M81" s="135">
        <v>2.6838235294117645E-2</v>
      </c>
      <c r="N81" s="133">
        <v>84</v>
      </c>
      <c r="O81" s="134">
        <v>1.0294117647058823E-2</v>
      </c>
      <c r="P81" s="135">
        <v>4.5088235294117644E-2</v>
      </c>
      <c r="Q81" s="136">
        <v>2.5</v>
      </c>
      <c r="R81" s="134">
        <v>3.0637254901960784E-4</v>
      </c>
      <c r="S81" s="135">
        <v>6.7095588235294113E-4</v>
      </c>
      <c r="T81" s="136">
        <v>2.6</v>
      </c>
      <c r="U81" s="134">
        <v>3.1862745098039217E-4</v>
      </c>
      <c r="V81" s="135">
        <v>6.9779411764705893E-4</v>
      </c>
      <c r="W81" s="136">
        <v>5.5</v>
      </c>
      <c r="X81" s="134">
        <v>6.7401960784313725E-4</v>
      </c>
      <c r="Y81" s="135">
        <v>1.4761029411764705E-3</v>
      </c>
      <c r="Z81" s="134">
        <v>14.705882352941176</v>
      </c>
      <c r="AA81" s="135">
        <v>32.205882352941174</v>
      </c>
      <c r="AB81" s="134">
        <v>7.843137254901961E-5</v>
      </c>
      <c r="AC81" s="135">
        <v>1.7176470588235295E-4</v>
      </c>
      <c r="AD81" s="134">
        <v>2.8186274509803917E-4</v>
      </c>
      <c r="AE81" s="134">
        <v>6.1727941176470576E-4</v>
      </c>
      <c r="AF81" s="140">
        <v>14.736301470588236</v>
      </c>
      <c r="AG81" s="134">
        <v>64.54500044117647</v>
      </c>
      <c r="AH81" s="134">
        <v>58.554256225228677</v>
      </c>
      <c r="AI81" s="135">
        <v>64.545018885707478</v>
      </c>
    </row>
    <row r="82" spans="1:35">
      <c r="A82" s="1110" t="s">
        <v>415</v>
      </c>
      <c r="B82" s="89" t="s">
        <v>206</v>
      </c>
      <c r="C82" s="89" t="s">
        <v>447</v>
      </c>
      <c r="D82" s="89" t="s">
        <v>417</v>
      </c>
      <c r="E82" s="89" t="s">
        <v>435</v>
      </c>
      <c r="F82" s="165" t="s">
        <v>428</v>
      </c>
      <c r="G82" s="165" t="s">
        <v>2090</v>
      </c>
      <c r="H82" s="89" t="s">
        <v>448</v>
      </c>
      <c r="I82" s="131">
        <v>125</v>
      </c>
      <c r="J82" s="132">
        <v>0.125</v>
      </c>
      <c r="K82" s="133">
        <v>100</v>
      </c>
      <c r="L82" s="134">
        <v>1.2254901960784314E-2</v>
      </c>
      <c r="M82" s="135">
        <v>2.6838235294117645E-2</v>
      </c>
      <c r="N82" s="133">
        <v>84</v>
      </c>
      <c r="O82" s="134">
        <v>1.0294117647058823E-2</v>
      </c>
      <c r="P82" s="135">
        <v>4.5088235294117644E-2</v>
      </c>
      <c r="Q82" s="136">
        <v>2.5</v>
      </c>
      <c r="R82" s="134">
        <v>3.0637254901960784E-4</v>
      </c>
      <c r="S82" s="135">
        <v>6.7095588235294113E-4</v>
      </c>
      <c r="T82" s="136">
        <v>2.6</v>
      </c>
      <c r="U82" s="134">
        <v>3.1862745098039217E-4</v>
      </c>
      <c r="V82" s="135">
        <v>6.9779411764705893E-4</v>
      </c>
      <c r="W82" s="136">
        <v>5.5</v>
      </c>
      <c r="X82" s="134">
        <v>6.7401960784313725E-4</v>
      </c>
      <c r="Y82" s="135">
        <v>1.4761029411764705E-3</v>
      </c>
      <c r="Z82" s="134">
        <v>14.705882352941176</v>
      </c>
      <c r="AA82" s="135">
        <v>32.205882352941174</v>
      </c>
      <c r="AB82" s="134">
        <v>7.843137254901961E-5</v>
      </c>
      <c r="AC82" s="135">
        <v>1.7176470588235295E-4</v>
      </c>
      <c r="AD82" s="134">
        <v>2.8186274509803917E-4</v>
      </c>
      <c r="AE82" s="134">
        <v>6.1727941176470576E-4</v>
      </c>
      <c r="AF82" s="140">
        <v>14.736301470588236</v>
      </c>
      <c r="AG82" s="134">
        <v>64.54500044117647</v>
      </c>
      <c r="AH82" s="134">
        <v>58.554256225228677</v>
      </c>
      <c r="AI82" s="135">
        <v>64.545018885707478</v>
      </c>
    </row>
    <row r="83" spans="1:35">
      <c r="A83" s="1110" t="s">
        <v>415</v>
      </c>
      <c r="B83" s="89" t="s">
        <v>206</v>
      </c>
      <c r="C83" s="89" t="s">
        <v>447</v>
      </c>
      <c r="D83" s="89" t="s">
        <v>417</v>
      </c>
      <c r="E83" s="89" t="s">
        <v>435</v>
      </c>
      <c r="F83" s="165" t="s">
        <v>428</v>
      </c>
      <c r="G83" s="165" t="s">
        <v>2091</v>
      </c>
      <c r="H83" s="89" t="s">
        <v>448</v>
      </c>
      <c r="I83" s="131">
        <v>80</v>
      </c>
      <c r="J83" s="132">
        <v>0.08</v>
      </c>
      <c r="K83" s="133">
        <v>100</v>
      </c>
      <c r="L83" s="134">
        <v>7.8431372549019607E-3</v>
      </c>
      <c r="M83" s="135">
        <v>1.7176470588235293E-2</v>
      </c>
      <c r="N83" s="133">
        <v>84</v>
      </c>
      <c r="O83" s="134">
        <v>6.5882352941176465E-3</v>
      </c>
      <c r="P83" s="135">
        <v>2.8856470588235292E-2</v>
      </c>
      <c r="Q83" s="136">
        <v>2.5</v>
      </c>
      <c r="R83" s="134">
        <v>1.9607843137254904E-4</v>
      </c>
      <c r="S83" s="135">
        <v>4.2941176470588237E-4</v>
      </c>
      <c r="T83" s="136">
        <v>2.6</v>
      </c>
      <c r="U83" s="134">
        <v>2.0392156862745101E-4</v>
      </c>
      <c r="V83" s="135">
        <v>4.4658823529411773E-4</v>
      </c>
      <c r="W83" s="136">
        <v>5.5</v>
      </c>
      <c r="X83" s="134">
        <v>4.3137254901960784E-4</v>
      </c>
      <c r="Y83" s="135">
        <v>9.4470588235294115E-4</v>
      </c>
      <c r="Z83" s="134">
        <v>9.4117647058823533</v>
      </c>
      <c r="AA83" s="135">
        <v>20.611764705882354</v>
      </c>
      <c r="AB83" s="134">
        <v>5.0196078431372554E-5</v>
      </c>
      <c r="AC83" s="135">
        <v>1.0992941176470589E-4</v>
      </c>
      <c r="AD83" s="134">
        <v>1.8039215686274507E-4</v>
      </c>
      <c r="AE83" s="134">
        <v>3.9505882352941171E-4</v>
      </c>
      <c r="AF83" s="140">
        <v>9.4312329411764697</v>
      </c>
      <c r="AG83" s="134">
        <v>41.308800282352941</v>
      </c>
      <c r="AH83" s="134">
        <v>37.474723984146351</v>
      </c>
      <c r="AI83" s="135">
        <v>41.308812086852782</v>
      </c>
    </row>
    <row r="84" spans="1:35">
      <c r="A84" s="1110" t="s">
        <v>415</v>
      </c>
      <c r="B84" s="89" t="s">
        <v>206</v>
      </c>
      <c r="C84" s="89" t="s">
        <v>447</v>
      </c>
      <c r="D84" s="89" t="s">
        <v>417</v>
      </c>
      <c r="E84" s="89" t="s">
        <v>435</v>
      </c>
      <c r="F84" s="165" t="s">
        <v>428</v>
      </c>
      <c r="G84" s="165" t="s">
        <v>2092</v>
      </c>
      <c r="H84" s="89" t="s">
        <v>448</v>
      </c>
      <c r="I84" s="131">
        <v>80</v>
      </c>
      <c r="J84" s="132">
        <v>0.08</v>
      </c>
      <c r="K84" s="133">
        <v>100</v>
      </c>
      <c r="L84" s="134">
        <v>7.8431372549019607E-3</v>
      </c>
      <c r="M84" s="135">
        <v>1.7176470588235293E-2</v>
      </c>
      <c r="N84" s="133">
        <v>84</v>
      </c>
      <c r="O84" s="134">
        <v>6.5882352941176465E-3</v>
      </c>
      <c r="P84" s="135">
        <v>2.8856470588235292E-2</v>
      </c>
      <c r="Q84" s="136">
        <v>2.5</v>
      </c>
      <c r="R84" s="134">
        <v>1.9607843137254904E-4</v>
      </c>
      <c r="S84" s="135">
        <v>4.2941176470588237E-4</v>
      </c>
      <c r="T84" s="136">
        <v>2.6</v>
      </c>
      <c r="U84" s="134">
        <v>2.0392156862745101E-4</v>
      </c>
      <c r="V84" s="135">
        <v>4.4658823529411773E-4</v>
      </c>
      <c r="W84" s="136">
        <v>5.5</v>
      </c>
      <c r="X84" s="134">
        <v>4.3137254901960784E-4</v>
      </c>
      <c r="Y84" s="135">
        <v>9.4470588235294115E-4</v>
      </c>
      <c r="Z84" s="134">
        <v>9.4117647058823533</v>
      </c>
      <c r="AA84" s="135">
        <v>20.611764705882354</v>
      </c>
      <c r="AB84" s="134">
        <v>5.0196078431372554E-5</v>
      </c>
      <c r="AC84" s="135">
        <v>1.0992941176470589E-4</v>
      </c>
      <c r="AD84" s="134">
        <v>1.8039215686274507E-4</v>
      </c>
      <c r="AE84" s="134">
        <v>3.9505882352941171E-4</v>
      </c>
      <c r="AF84" s="140">
        <v>9.4312329411764697</v>
      </c>
      <c r="AG84" s="134">
        <v>41.308800282352941</v>
      </c>
      <c r="AH84" s="134">
        <v>37.474723984146351</v>
      </c>
      <c r="AI84" s="135">
        <v>41.308812086852782</v>
      </c>
    </row>
    <row r="85" spans="1:35">
      <c r="A85" s="1110" t="s">
        <v>415</v>
      </c>
      <c r="B85" s="89" t="s">
        <v>206</v>
      </c>
      <c r="C85" s="89" t="s">
        <v>447</v>
      </c>
      <c r="D85" s="89" t="s">
        <v>417</v>
      </c>
      <c r="E85" s="89" t="s">
        <v>435</v>
      </c>
      <c r="F85" s="165" t="s">
        <v>428</v>
      </c>
      <c r="G85" s="165" t="s">
        <v>2093</v>
      </c>
      <c r="H85" s="89" t="s">
        <v>448</v>
      </c>
      <c r="I85" s="131">
        <v>80</v>
      </c>
      <c r="J85" s="132">
        <v>0.08</v>
      </c>
      <c r="K85" s="133">
        <v>100</v>
      </c>
      <c r="L85" s="134">
        <v>7.8431372549019607E-3</v>
      </c>
      <c r="M85" s="135">
        <v>1.7176470588235293E-2</v>
      </c>
      <c r="N85" s="133">
        <v>84</v>
      </c>
      <c r="O85" s="134">
        <v>6.5882352941176465E-3</v>
      </c>
      <c r="P85" s="135">
        <v>2.8856470588235292E-2</v>
      </c>
      <c r="Q85" s="136">
        <v>2.5</v>
      </c>
      <c r="R85" s="134">
        <v>1.9607843137254904E-4</v>
      </c>
      <c r="S85" s="135">
        <v>4.2941176470588237E-4</v>
      </c>
      <c r="T85" s="136">
        <v>2.6</v>
      </c>
      <c r="U85" s="134">
        <v>2.0392156862745101E-4</v>
      </c>
      <c r="V85" s="135">
        <v>4.4658823529411773E-4</v>
      </c>
      <c r="W85" s="136">
        <v>5.5</v>
      </c>
      <c r="X85" s="134">
        <v>4.3137254901960784E-4</v>
      </c>
      <c r="Y85" s="135">
        <v>9.4470588235294115E-4</v>
      </c>
      <c r="Z85" s="134">
        <v>9.4117647058823533</v>
      </c>
      <c r="AA85" s="135">
        <v>20.611764705882354</v>
      </c>
      <c r="AB85" s="134">
        <v>5.0196078431372554E-5</v>
      </c>
      <c r="AC85" s="135">
        <v>1.0992941176470589E-4</v>
      </c>
      <c r="AD85" s="134">
        <v>1.8039215686274507E-4</v>
      </c>
      <c r="AE85" s="134">
        <v>3.9505882352941171E-4</v>
      </c>
      <c r="AF85" s="140">
        <v>9.4312329411764697</v>
      </c>
      <c r="AG85" s="134">
        <v>41.308800282352941</v>
      </c>
      <c r="AH85" s="134">
        <v>37.474723984146351</v>
      </c>
      <c r="AI85" s="135">
        <v>41.308812086852782</v>
      </c>
    </row>
    <row r="86" spans="1:35">
      <c r="A86" s="1110" t="s">
        <v>415</v>
      </c>
      <c r="B86" s="89" t="s">
        <v>317</v>
      </c>
      <c r="C86" s="89" t="s">
        <v>449</v>
      </c>
      <c r="D86" s="89" t="s">
        <v>417</v>
      </c>
      <c r="E86" s="89" t="s">
        <v>435</v>
      </c>
      <c r="F86" s="165" t="s">
        <v>428</v>
      </c>
      <c r="G86" s="165" t="s">
        <v>2094</v>
      </c>
      <c r="H86" s="89" t="s">
        <v>450</v>
      </c>
      <c r="I86" s="142">
        <v>120</v>
      </c>
      <c r="J86" s="132">
        <v>0.12</v>
      </c>
      <c r="K86" s="133">
        <v>100</v>
      </c>
      <c r="L86" s="134">
        <v>1.1764705882352941E-2</v>
      </c>
      <c r="M86" s="135">
        <v>2.5764705882352943E-2</v>
      </c>
      <c r="N86" s="133">
        <v>84</v>
      </c>
      <c r="O86" s="134">
        <v>9.8823529411764706E-3</v>
      </c>
      <c r="P86" s="135">
        <v>4.328470588235294E-2</v>
      </c>
      <c r="Q86" s="136">
        <v>2.5</v>
      </c>
      <c r="R86" s="134">
        <v>2.941176470588235E-4</v>
      </c>
      <c r="S86" s="135">
        <v>6.4411764705882345E-4</v>
      </c>
      <c r="T86" s="136">
        <v>2.6</v>
      </c>
      <c r="U86" s="134">
        <v>3.0588235294117644E-4</v>
      </c>
      <c r="V86" s="135">
        <v>6.698823529411764E-4</v>
      </c>
      <c r="W86" s="136">
        <v>5.5</v>
      </c>
      <c r="X86" s="134">
        <v>6.4705882352941171E-4</v>
      </c>
      <c r="Y86" s="135">
        <v>1.4170588235294117E-3</v>
      </c>
      <c r="Z86" s="134">
        <v>14.117647058823529</v>
      </c>
      <c r="AA86" s="135">
        <v>30.917647058823526</v>
      </c>
      <c r="AB86" s="134">
        <v>7.5294117647058817E-5</v>
      </c>
      <c r="AC86" s="135">
        <v>1.648941176470588E-4</v>
      </c>
      <c r="AD86" s="134">
        <v>2.7058823529411757E-4</v>
      </c>
      <c r="AE86" s="134">
        <v>5.9258823529411754E-4</v>
      </c>
      <c r="AF86" s="140">
        <v>14.146849411764705</v>
      </c>
      <c r="AG86" s="134">
        <v>61.963200423529408</v>
      </c>
      <c r="AH86" s="134">
        <v>56.212085976219527</v>
      </c>
      <c r="AI86" s="135">
        <v>61.963218130279174</v>
      </c>
    </row>
    <row r="87" spans="1:35">
      <c r="A87" s="1110" t="s">
        <v>415</v>
      </c>
      <c r="B87" s="89" t="s">
        <v>317</v>
      </c>
      <c r="C87" s="89" t="s">
        <v>451</v>
      </c>
      <c r="D87" s="89" t="s">
        <v>417</v>
      </c>
      <c r="E87" s="89" t="s">
        <v>435</v>
      </c>
      <c r="F87" s="165" t="s">
        <v>428</v>
      </c>
      <c r="G87" s="165" t="s">
        <v>2095</v>
      </c>
      <c r="H87" s="89" t="s">
        <v>450</v>
      </c>
      <c r="I87" s="142">
        <v>125</v>
      </c>
      <c r="J87" s="132">
        <v>0.125</v>
      </c>
      <c r="K87" s="133">
        <v>100</v>
      </c>
      <c r="L87" s="134">
        <v>1.2254901960784314E-2</v>
      </c>
      <c r="M87" s="135">
        <v>2.6838235294117645E-2</v>
      </c>
      <c r="N87" s="133">
        <v>84</v>
      </c>
      <c r="O87" s="134">
        <v>1.0294117647058823E-2</v>
      </c>
      <c r="P87" s="135">
        <v>4.5088235294117644E-2</v>
      </c>
      <c r="Q87" s="136">
        <v>2.5</v>
      </c>
      <c r="R87" s="134">
        <v>3.0637254901960784E-4</v>
      </c>
      <c r="S87" s="135">
        <v>6.7095588235294113E-4</v>
      </c>
      <c r="T87" s="136">
        <v>2.6</v>
      </c>
      <c r="U87" s="134">
        <v>3.1862745098039217E-4</v>
      </c>
      <c r="V87" s="135">
        <v>6.9779411764705893E-4</v>
      </c>
      <c r="W87" s="136">
        <v>5.5</v>
      </c>
      <c r="X87" s="134">
        <v>6.7401960784313725E-4</v>
      </c>
      <c r="Y87" s="135">
        <v>1.4761029411764705E-3</v>
      </c>
      <c r="Z87" s="134">
        <v>14.705882352941176</v>
      </c>
      <c r="AA87" s="135">
        <v>32.205882352941174</v>
      </c>
      <c r="AB87" s="134">
        <v>7.843137254901961E-5</v>
      </c>
      <c r="AC87" s="135">
        <v>1.7176470588235295E-4</v>
      </c>
      <c r="AD87" s="134">
        <v>2.8186274509803917E-4</v>
      </c>
      <c r="AE87" s="134">
        <v>6.1727941176470576E-4</v>
      </c>
      <c r="AF87" s="140">
        <v>14.736301470588236</v>
      </c>
      <c r="AG87" s="134">
        <v>64.54500044117647</v>
      </c>
      <c r="AH87" s="134">
        <v>58.554256225228677</v>
      </c>
      <c r="AI87" s="135">
        <v>64.545018885707478</v>
      </c>
    </row>
    <row r="88" spans="1:35">
      <c r="A88" s="1110" t="s">
        <v>415</v>
      </c>
      <c r="B88" s="89" t="s">
        <v>317</v>
      </c>
      <c r="C88" s="89" t="s">
        <v>452</v>
      </c>
      <c r="D88" s="89" t="s">
        <v>417</v>
      </c>
      <c r="E88" s="89" t="s">
        <v>435</v>
      </c>
      <c r="F88" s="165" t="s">
        <v>428</v>
      </c>
      <c r="G88" s="165" t="s">
        <v>2096</v>
      </c>
      <c r="H88" s="89" t="s">
        <v>450</v>
      </c>
      <c r="I88" s="142">
        <v>132</v>
      </c>
      <c r="J88" s="132">
        <v>0.13200000000000001</v>
      </c>
      <c r="K88" s="133">
        <v>100</v>
      </c>
      <c r="L88" s="134">
        <v>1.2941176470588235E-2</v>
      </c>
      <c r="M88" s="135">
        <v>2.8341176470588234E-2</v>
      </c>
      <c r="N88" s="133">
        <v>84</v>
      </c>
      <c r="O88" s="134">
        <v>1.0870588235294118E-2</v>
      </c>
      <c r="P88" s="135">
        <v>4.7613176470588235E-2</v>
      </c>
      <c r="Q88" s="136">
        <v>2.5</v>
      </c>
      <c r="R88" s="134">
        <v>3.2352941176470591E-4</v>
      </c>
      <c r="S88" s="135">
        <v>7.0852941176470594E-4</v>
      </c>
      <c r="T88" s="136">
        <v>2.6</v>
      </c>
      <c r="U88" s="134">
        <v>3.3647058823529414E-4</v>
      </c>
      <c r="V88" s="135">
        <v>7.3687058823529417E-4</v>
      </c>
      <c r="W88" s="136">
        <v>5.5</v>
      </c>
      <c r="X88" s="134">
        <v>7.1176470588235293E-4</v>
      </c>
      <c r="Y88" s="135">
        <v>1.5587647058823528E-3</v>
      </c>
      <c r="Z88" s="134">
        <v>15.529411764705882</v>
      </c>
      <c r="AA88" s="135">
        <v>34.009411764705881</v>
      </c>
      <c r="AB88" s="134">
        <v>8.2823529411764715E-5</v>
      </c>
      <c r="AC88" s="135">
        <v>1.8138352941176472E-4</v>
      </c>
      <c r="AD88" s="134">
        <v>2.9764705882352939E-4</v>
      </c>
      <c r="AE88" s="134">
        <v>6.5184705882352938E-4</v>
      </c>
      <c r="AF88" s="140">
        <v>15.561534352941175</v>
      </c>
      <c r="AG88" s="134">
        <v>68.159520465882352</v>
      </c>
      <c r="AH88" s="134">
        <v>61.833294573841485</v>
      </c>
      <c r="AI88" s="135">
        <v>68.159539943307095</v>
      </c>
    </row>
    <row r="89" spans="1:35">
      <c r="A89" s="1110" t="s">
        <v>415</v>
      </c>
      <c r="B89" s="89" t="s">
        <v>317</v>
      </c>
      <c r="C89" s="89" t="s">
        <v>453</v>
      </c>
      <c r="D89" s="89" t="s">
        <v>417</v>
      </c>
      <c r="E89" s="89" t="s">
        <v>435</v>
      </c>
      <c r="F89" s="165" t="s">
        <v>428</v>
      </c>
      <c r="G89" s="165" t="s">
        <v>2097</v>
      </c>
      <c r="H89" s="89" t="s">
        <v>450</v>
      </c>
      <c r="I89" s="142">
        <v>132</v>
      </c>
      <c r="J89" s="132">
        <v>0.13200000000000001</v>
      </c>
      <c r="K89" s="133">
        <v>100</v>
      </c>
      <c r="L89" s="134">
        <v>1.2941176470588235E-2</v>
      </c>
      <c r="M89" s="135">
        <v>2.8341176470588234E-2</v>
      </c>
      <c r="N89" s="133">
        <v>84</v>
      </c>
      <c r="O89" s="134">
        <v>1.0870588235294118E-2</v>
      </c>
      <c r="P89" s="135">
        <v>4.7613176470588235E-2</v>
      </c>
      <c r="Q89" s="136">
        <v>2.5</v>
      </c>
      <c r="R89" s="134">
        <v>3.2352941176470591E-4</v>
      </c>
      <c r="S89" s="135">
        <v>7.0852941176470594E-4</v>
      </c>
      <c r="T89" s="136">
        <v>2.6</v>
      </c>
      <c r="U89" s="134">
        <v>3.3647058823529414E-4</v>
      </c>
      <c r="V89" s="135">
        <v>7.3687058823529417E-4</v>
      </c>
      <c r="W89" s="136">
        <v>5.5</v>
      </c>
      <c r="X89" s="134">
        <v>7.1176470588235293E-4</v>
      </c>
      <c r="Y89" s="135">
        <v>1.5587647058823528E-3</v>
      </c>
      <c r="Z89" s="134">
        <v>15.529411764705882</v>
      </c>
      <c r="AA89" s="135">
        <v>34.009411764705881</v>
      </c>
      <c r="AB89" s="134">
        <v>8.2823529411764715E-5</v>
      </c>
      <c r="AC89" s="135">
        <v>1.8138352941176472E-4</v>
      </c>
      <c r="AD89" s="134">
        <v>2.9764705882352939E-4</v>
      </c>
      <c r="AE89" s="134">
        <v>6.5184705882352938E-4</v>
      </c>
      <c r="AF89" s="140">
        <v>15.561534352941175</v>
      </c>
      <c r="AG89" s="134">
        <v>68.159520465882352</v>
      </c>
      <c r="AH89" s="134">
        <v>61.833294573841485</v>
      </c>
      <c r="AI89" s="135">
        <v>68.159539943307095</v>
      </c>
    </row>
    <row r="90" spans="1:35">
      <c r="A90" s="1110" t="s">
        <v>415</v>
      </c>
      <c r="B90" s="89" t="s">
        <v>317</v>
      </c>
      <c r="C90" s="89" t="s">
        <v>454</v>
      </c>
      <c r="D90" s="89" t="s">
        <v>417</v>
      </c>
      <c r="E90" s="89" t="s">
        <v>435</v>
      </c>
      <c r="F90" s="165" t="s">
        <v>428</v>
      </c>
      <c r="G90" s="165" t="s">
        <v>2098</v>
      </c>
      <c r="H90" s="89" t="s">
        <v>450</v>
      </c>
      <c r="I90" s="142">
        <v>132</v>
      </c>
      <c r="J90" s="132">
        <v>0.13200000000000001</v>
      </c>
      <c r="K90" s="133">
        <v>100</v>
      </c>
      <c r="L90" s="134">
        <v>1.2941176470588235E-2</v>
      </c>
      <c r="M90" s="135">
        <v>2.8341176470588234E-2</v>
      </c>
      <c r="N90" s="133">
        <v>84</v>
      </c>
      <c r="O90" s="134">
        <v>1.0870588235294118E-2</v>
      </c>
      <c r="P90" s="135">
        <v>4.7613176470588235E-2</v>
      </c>
      <c r="Q90" s="136">
        <v>2.5</v>
      </c>
      <c r="R90" s="134">
        <v>3.2352941176470591E-4</v>
      </c>
      <c r="S90" s="135">
        <v>7.0852941176470594E-4</v>
      </c>
      <c r="T90" s="136">
        <v>2.6</v>
      </c>
      <c r="U90" s="134">
        <v>3.3647058823529414E-4</v>
      </c>
      <c r="V90" s="135">
        <v>7.3687058823529417E-4</v>
      </c>
      <c r="W90" s="136">
        <v>5.5</v>
      </c>
      <c r="X90" s="134">
        <v>7.1176470588235293E-4</v>
      </c>
      <c r="Y90" s="135">
        <v>1.5587647058823528E-3</v>
      </c>
      <c r="Z90" s="134">
        <v>15.529411764705882</v>
      </c>
      <c r="AA90" s="135">
        <v>34.009411764705881</v>
      </c>
      <c r="AB90" s="134">
        <v>8.2823529411764715E-5</v>
      </c>
      <c r="AC90" s="135">
        <v>1.8138352941176472E-4</v>
      </c>
      <c r="AD90" s="134">
        <v>2.9764705882352939E-4</v>
      </c>
      <c r="AE90" s="134">
        <v>6.5184705882352938E-4</v>
      </c>
      <c r="AF90" s="140">
        <v>15.561534352941175</v>
      </c>
      <c r="AG90" s="134">
        <v>68.159520465882352</v>
      </c>
      <c r="AH90" s="134">
        <v>61.833294573841485</v>
      </c>
      <c r="AI90" s="135">
        <v>68.159539943307095</v>
      </c>
    </row>
    <row r="91" spans="1:35">
      <c r="A91" s="1110" t="s">
        <v>415</v>
      </c>
      <c r="B91" s="89" t="s">
        <v>317</v>
      </c>
      <c r="C91" s="89" t="s">
        <v>455</v>
      </c>
      <c r="D91" s="89" t="s">
        <v>417</v>
      </c>
      <c r="E91" s="89" t="s">
        <v>435</v>
      </c>
      <c r="F91" s="165" t="s">
        <v>428</v>
      </c>
      <c r="G91" s="165" t="s">
        <v>2099</v>
      </c>
      <c r="H91" s="89" t="s">
        <v>450</v>
      </c>
      <c r="I91" s="142">
        <v>110</v>
      </c>
      <c r="J91" s="132">
        <v>0.11</v>
      </c>
      <c r="K91" s="133">
        <v>100</v>
      </c>
      <c r="L91" s="134">
        <v>1.0784313725490196E-2</v>
      </c>
      <c r="M91" s="135">
        <v>2.3617647058823528E-2</v>
      </c>
      <c r="N91" s="133">
        <v>84</v>
      </c>
      <c r="O91" s="134">
        <v>9.058823529411765E-3</v>
      </c>
      <c r="P91" s="135">
        <v>3.9677647058823533E-2</v>
      </c>
      <c r="Q91" s="136">
        <v>2.5</v>
      </c>
      <c r="R91" s="134">
        <v>2.6960784313725494E-4</v>
      </c>
      <c r="S91" s="135">
        <v>5.9044117647058839E-4</v>
      </c>
      <c r="T91" s="136">
        <v>2.6</v>
      </c>
      <c r="U91" s="134">
        <v>2.8039215686274515E-4</v>
      </c>
      <c r="V91" s="135">
        <v>6.1405882352941188E-4</v>
      </c>
      <c r="W91" s="136">
        <v>5.5</v>
      </c>
      <c r="X91" s="134">
        <v>5.9313725490196074E-4</v>
      </c>
      <c r="Y91" s="135">
        <v>1.298970588235294E-3</v>
      </c>
      <c r="Z91" s="134">
        <v>12.941176470588236</v>
      </c>
      <c r="AA91" s="135">
        <v>28.341176470588234</v>
      </c>
      <c r="AB91" s="134">
        <v>6.9019607843137258E-5</v>
      </c>
      <c r="AC91" s="135">
        <v>1.511529411764706E-4</v>
      </c>
      <c r="AD91" s="134">
        <v>2.4803921568627448E-4</v>
      </c>
      <c r="AE91" s="134">
        <v>5.4320588235294109E-4</v>
      </c>
      <c r="AF91" s="140">
        <v>12.967945294117646</v>
      </c>
      <c r="AG91" s="134">
        <v>56.799600388235291</v>
      </c>
      <c r="AH91" s="134">
        <v>51.527745478201233</v>
      </c>
      <c r="AI91" s="135">
        <v>56.799616619422572</v>
      </c>
    </row>
    <row r="92" spans="1:35">
      <c r="A92" s="1110" t="s">
        <v>415</v>
      </c>
      <c r="B92" s="89" t="s">
        <v>206</v>
      </c>
      <c r="C92" s="89" t="s">
        <v>456</v>
      </c>
      <c r="D92" s="89" t="s">
        <v>417</v>
      </c>
      <c r="E92" s="89" t="s">
        <v>435</v>
      </c>
      <c r="F92" s="165" t="s">
        <v>428</v>
      </c>
      <c r="G92" s="165" t="s">
        <v>2100</v>
      </c>
      <c r="H92" s="89" t="s">
        <v>457</v>
      </c>
      <c r="I92" s="131">
        <v>200</v>
      </c>
      <c r="J92" s="132">
        <v>0.2</v>
      </c>
      <c r="K92" s="133">
        <v>100</v>
      </c>
      <c r="L92" s="134">
        <v>1.9607843137254902E-2</v>
      </c>
      <c r="M92" s="135">
        <v>4.2941176470588233E-2</v>
      </c>
      <c r="N92" s="133">
        <v>84</v>
      </c>
      <c r="O92" s="134">
        <v>1.6470588235294119E-2</v>
      </c>
      <c r="P92" s="135">
        <v>7.2141176470588236E-2</v>
      </c>
      <c r="Q92" s="136">
        <v>2.5</v>
      </c>
      <c r="R92" s="134">
        <v>4.9019607843137254E-4</v>
      </c>
      <c r="S92" s="135">
        <v>1.0735294117647058E-3</v>
      </c>
      <c r="T92" s="136">
        <v>2.6</v>
      </c>
      <c r="U92" s="134">
        <v>5.0980392156862748E-4</v>
      </c>
      <c r="V92" s="135">
        <v>1.1164705882352941E-3</v>
      </c>
      <c r="W92" s="136">
        <v>5.5</v>
      </c>
      <c r="X92" s="134">
        <v>1.0784313725490198E-3</v>
      </c>
      <c r="Y92" s="135">
        <v>2.3617647058823536E-3</v>
      </c>
      <c r="Z92" s="134">
        <v>23.529411764705884</v>
      </c>
      <c r="AA92" s="135">
        <v>51.529411764705891</v>
      </c>
      <c r="AB92" s="134">
        <v>1.2549019607843137E-4</v>
      </c>
      <c r="AC92" s="135">
        <v>2.7482352941176469E-4</v>
      </c>
      <c r="AD92" s="134">
        <v>4.5098039215686267E-4</v>
      </c>
      <c r="AE92" s="134">
        <v>9.876470588235293E-4</v>
      </c>
      <c r="AF92" s="140">
        <v>23.578082352941177</v>
      </c>
      <c r="AG92" s="134">
        <v>103.27200070588235</v>
      </c>
      <c r="AH92" s="134">
        <v>93.686809960365878</v>
      </c>
      <c r="AI92" s="135">
        <v>103.27203021713196</v>
      </c>
    </row>
    <row r="93" spans="1:35">
      <c r="A93" s="1110" t="s">
        <v>415</v>
      </c>
      <c r="B93" s="89" t="s">
        <v>206</v>
      </c>
      <c r="C93" s="89" t="s">
        <v>456</v>
      </c>
      <c r="D93" s="89" t="s">
        <v>417</v>
      </c>
      <c r="E93" s="89" t="s">
        <v>435</v>
      </c>
      <c r="F93" s="165" t="s">
        <v>428</v>
      </c>
      <c r="G93" s="165" t="s">
        <v>2101</v>
      </c>
      <c r="H93" s="89" t="s">
        <v>457</v>
      </c>
      <c r="I93" s="131">
        <v>200</v>
      </c>
      <c r="J93" s="132">
        <v>0.2</v>
      </c>
      <c r="K93" s="133">
        <v>100</v>
      </c>
      <c r="L93" s="134">
        <v>1.9607843137254902E-2</v>
      </c>
      <c r="M93" s="135">
        <v>4.2941176470588233E-2</v>
      </c>
      <c r="N93" s="133">
        <v>84</v>
      </c>
      <c r="O93" s="134">
        <v>1.6470588235294119E-2</v>
      </c>
      <c r="P93" s="135">
        <v>7.2141176470588236E-2</v>
      </c>
      <c r="Q93" s="136">
        <v>2.5</v>
      </c>
      <c r="R93" s="134">
        <v>4.9019607843137254E-4</v>
      </c>
      <c r="S93" s="135">
        <v>1.0735294117647058E-3</v>
      </c>
      <c r="T93" s="136">
        <v>2.6</v>
      </c>
      <c r="U93" s="134">
        <v>5.0980392156862748E-4</v>
      </c>
      <c r="V93" s="135">
        <v>1.1164705882352941E-3</v>
      </c>
      <c r="W93" s="136">
        <v>5.5</v>
      </c>
      <c r="X93" s="134">
        <v>1.0784313725490198E-3</v>
      </c>
      <c r="Y93" s="135">
        <v>2.3617647058823536E-3</v>
      </c>
      <c r="Z93" s="134">
        <v>23.529411764705884</v>
      </c>
      <c r="AA93" s="135">
        <v>51.529411764705891</v>
      </c>
      <c r="AB93" s="134">
        <v>1.2549019607843137E-4</v>
      </c>
      <c r="AC93" s="135">
        <v>2.7482352941176469E-4</v>
      </c>
      <c r="AD93" s="134">
        <v>4.5098039215686267E-4</v>
      </c>
      <c r="AE93" s="134">
        <v>9.876470588235293E-4</v>
      </c>
      <c r="AF93" s="140">
        <v>23.578082352941177</v>
      </c>
      <c r="AG93" s="134">
        <v>103.27200070588235</v>
      </c>
      <c r="AH93" s="134">
        <v>93.686809960365878</v>
      </c>
      <c r="AI93" s="135">
        <v>103.27203021713196</v>
      </c>
    </row>
    <row r="94" spans="1:35">
      <c r="A94" s="1110" t="s">
        <v>415</v>
      </c>
      <c r="B94" s="89" t="s">
        <v>206</v>
      </c>
      <c r="C94" s="89" t="s">
        <v>456</v>
      </c>
      <c r="D94" s="89" t="s">
        <v>417</v>
      </c>
      <c r="E94" s="89" t="s">
        <v>435</v>
      </c>
      <c r="F94" s="165" t="s">
        <v>428</v>
      </c>
      <c r="G94" s="165" t="s">
        <v>2102</v>
      </c>
      <c r="H94" s="89" t="s">
        <v>457</v>
      </c>
      <c r="I94" s="131">
        <v>200</v>
      </c>
      <c r="J94" s="132">
        <v>0.2</v>
      </c>
      <c r="K94" s="133">
        <v>100</v>
      </c>
      <c r="L94" s="134">
        <v>1.9607843137254902E-2</v>
      </c>
      <c r="M94" s="135">
        <v>4.2941176470588233E-2</v>
      </c>
      <c r="N94" s="133">
        <v>84</v>
      </c>
      <c r="O94" s="134">
        <v>1.6470588235294119E-2</v>
      </c>
      <c r="P94" s="135">
        <v>7.2141176470588236E-2</v>
      </c>
      <c r="Q94" s="136">
        <v>2.5</v>
      </c>
      <c r="R94" s="134">
        <v>4.9019607843137254E-4</v>
      </c>
      <c r="S94" s="135">
        <v>1.0735294117647058E-3</v>
      </c>
      <c r="T94" s="136">
        <v>2.6</v>
      </c>
      <c r="U94" s="134">
        <v>5.0980392156862748E-4</v>
      </c>
      <c r="V94" s="135">
        <v>1.1164705882352941E-3</v>
      </c>
      <c r="W94" s="136">
        <v>5.5</v>
      </c>
      <c r="X94" s="134">
        <v>1.0784313725490198E-3</v>
      </c>
      <c r="Y94" s="135">
        <v>2.3617647058823536E-3</v>
      </c>
      <c r="Z94" s="134">
        <v>23.529411764705884</v>
      </c>
      <c r="AA94" s="135">
        <v>51.529411764705891</v>
      </c>
      <c r="AB94" s="134">
        <v>1.2549019607843137E-4</v>
      </c>
      <c r="AC94" s="135">
        <v>2.7482352941176469E-4</v>
      </c>
      <c r="AD94" s="134">
        <v>4.5098039215686267E-4</v>
      </c>
      <c r="AE94" s="134">
        <v>9.876470588235293E-4</v>
      </c>
      <c r="AF94" s="140">
        <v>23.578082352941177</v>
      </c>
      <c r="AG94" s="134">
        <v>103.27200070588235</v>
      </c>
      <c r="AH94" s="134">
        <v>93.686809960365878</v>
      </c>
      <c r="AI94" s="135">
        <v>103.27203021713196</v>
      </c>
    </row>
    <row r="95" spans="1:35">
      <c r="A95" s="1110" t="s">
        <v>415</v>
      </c>
      <c r="B95" s="89" t="s">
        <v>206</v>
      </c>
      <c r="C95" s="89" t="s">
        <v>456</v>
      </c>
      <c r="D95" s="89" t="s">
        <v>417</v>
      </c>
      <c r="E95" s="89" t="s">
        <v>435</v>
      </c>
      <c r="F95" s="165" t="s">
        <v>428</v>
      </c>
      <c r="G95" s="165" t="s">
        <v>2103</v>
      </c>
      <c r="H95" s="89" t="s">
        <v>457</v>
      </c>
      <c r="I95" s="131">
        <v>200</v>
      </c>
      <c r="J95" s="132">
        <v>0.2</v>
      </c>
      <c r="K95" s="133">
        <v>100</v>
      </c>
      <c r="L95" s="134">
        <v>1.9607843137254902E-2</v>
      </c>
      <c r="M95" s="135">
        <v>4.2941176470588233E-2</v>
      </c>
      <c r="N95" s="133">
        <v>84</v>
      </c>
      <c r="O95" s="134">
        <v>1.6470588235294119E-2</v>
      </c>
      <c r="P95" s="135">
        <v>7.2141176470588236E-2</v>
      </c>
      <c r="Q95" s="136">
        <v>2.5</v>
      </c>
      <c r="R95" s="134">
        <v>4.9019607843137254E-4</v>
      </c>
      <c r="S95" s="135">
        <v>1.0735294117647058E-3</v>
      </c>
      <c r="T95" s="136">
        <v>2.6</v>
      </c>
      <c r="U95" s="134">
        <v>5.0980392156862748E-4</v>
      </c>
      <c r="V95" s="135">
        <v>1.1164705882352941E-3</v>
      </c>
      <c r="W95" s="136">
        <v>5.5</v>
      </c>
      <c r="X95" s="134">
        <v>1.0784313725490198E-3</v>
      </c>
      <c r="Y95" s="135">
        <v>2.3617647058823536E-3</v>
      </c>
      <c r="Z95" s="134">
        <v>23.529411764705884</v>
      </c>
      <c r="AA95" s="135">
        <v>51.529411764705891</v>
      </c>
      <c r="AB95" s="134">
        <v>1.2549019607843137E-4</v>
      </c>
      <c r="AC95" s="135">
        <v>2.7482352941176469E-4</v>
      </c>
      <c r="AD95" s="134">
        <v>4.5098039215686267E-4</v>
      </c>
      <c r="AE95" s="134">
        <v>9.876470588235293E-4</v>
      </c>
      <c r="AF95" s="140">
        <v>23.578082352941177</v>
      </c>
      <c r="AG95" s="134">
        <v>103.27200070588235</v>
      </c>
      <c r="AH95" s="134">
        <v>93.686809960365878</v>
      </c>
      <c r="AI95" s="135">
        <v>103.27203021713196</v>
      </c>
    </row>
    <row r="96" spans="1:35">
      <c r="A96" s="1110" t="s">
        <v>415</v>
      </c>
      <c r="B96" s="89" t="s">
        <v>206</v>
      </c>
      <c r="C96" s="89" t="s">
        <v>456</v>
      </c>
      <c r="D96" s="89" t="s">
        <v>417</v>
      </c>
      <c r="E96" s="89" t="s">
        <v>435</v>
      </c>
      <c r="F96" s="165" t="s">
        <v>428</v>
      </c>
      <c r="G96" s="165" t="s">
        <v>2104</v>
      </c>
      <c r="H96" s="89" t="s">
        <v>457</v>
      </c>
      <c r="I96" s="131">
        <v>200</v>
      </c>
      <c r="J96" s="132">
        <v>0.2</v>
      </c>
      <c r="K96" s="133">
        <v>100</v>
      </c>
      <c r="L96" s="134">
        <v>1.9607843137254902E-2</v>
      </c>
      <c r="M96" s="135">
        <v>4.2941176470588233E-2</v>
      </c>
      <c r="N96" s="133">
        <v>84</v>
      </c>
      <c r="O96" s="134">
        <v>1.6470588235294119E-2</v>
      </c>
      <c r="P96" s="135">
        <v>7.2141176470588236E-2</v>
      </c>
      <c r="Q96" s="136">
        <v>2.5</v>
      </c>
      <c r="R96" s="134">
        <v>4.9019607843137254E-4</v>
      </c>
      <c r="S96" s="135">
        <v>1.0735294117647058E-3</v>
      </c>
      <c r="T96" s="136">
        <v>2.6</v>
      </c>
      <c r="U96" s="134">
        <v>5.0980392156862748E-4</v>
      </c>
      <c r="V96" s="135">
        <v>1.1164705882352941E-3</v>
      </c>
      <c r="W96" s="136">
        <v>5.5</v>
      </c>
      <c r="X96" s="134">
        <v>1.0784313725490198E-3</v>
      </c>
      <c r="Y96" s="135">
        <v>2.3617647058823536E-3</v>
      </c>
      <c r="Z96" s="134">
        <v>23.529411764705884</v>
      </c>
      <c r="AA96" s="135">
        <v>51.529411764705891</v>
      </c>
      <c r="AB96" s="134">
        <v>1.2549019607843137E-4</v>
      </c>
      <c r="AC96" s="135">
        <v>2.7482352941176469E-4</v>
      </c>
      <c r="AD96" s="134">
        <v>4.5098039215686267E-4</v>
      </c>
      <c r="AE96" s="134">
        <v>9.876470588235293E-4</v>
      </c>
      <c r="AF96" s="140">
        <v>23.578082352941177</v>
      </c>
      <c r="AG96" s="134">
        <v>103.27200070588235</v>
      </c>
      <c r="AH96" s="134">
        <v>93.686809960365878</v>
      </c>
      <c r="AI96" s="135">
        <v>103.27203021713196</v>
      </c>
    </row>
    <row r="97" spans="1:35">
      <c r="A97" s="1110" t="s">
        <v>415</v>
      </c>
      <c r="B97" s="89" t="s">
        <v>206</v>
      </c>
      <c r="C97" s="89" t="s">
        <v>456</v>
      </c>
      <c r="D97" s="89" t="s">
        <v>417</v>
      </c>
      <c r="E97" s="89" t="s">
        <v>435</v>
      </c>
      <c r="F97" s="165" t="s">
        <v>428</v>
      </c>
      <c r="G97" s="165" t="s">
        <v>2105</v>
      </c>
      <c r="H97" s="89" t="s">
        <v>457</v>
      </c>
      <c r="I97" s="131">
        <v>200</v>
      </c>
      <c r="J97" s="132">
        <v>0.2</v>
      </c>
      <c r="K97" s="133">
        <v>100</v>
      </c>
      <c r="L97" s="134">
        <v>1.9607843137254902E-2</v>
      </c>
      <c r="M97" s="135">
        <v>4.2941176470588233E-2</v>
      </c>
      <c r="N97" s="133">
        <v>84</v>
      </c>
      <c r="O97" s="134">
        <v>1.6470588235294119E-2</v>
      </c>
      <c r="P97" s="135">
        <v>7.2141176470588236E-2</v>
      </c>
      <c r="Q97" s="136">
        <v>2.5</v>
      </c>
      <c r="R97" s="134">
        <v>4.9019607843137254E-4</v>
      </c>
      <c r="S97" s="135">
        <v>1.0735294117647058E-3</v>
      </c>
      <c r="T97" s="136">
        <v>2.6</v>
      </c>
      <c r="U97" s="134">
        <v>5.0980392156862748E-4</v>
      </c>
      <c r="V97" s="135">
        <v>1.1164705882352941E-3</v>
      </c>
      <c r="W97" s="136">
        <v>5.5</v>
      </c>
      <c r="X97" s="134">
        <v>1.0784313725490198E-3</v>
      </c>
      <c r="Y97" s="135">
        <v>2.3617647058823536E-3</v>
      </c>
      <c r="Z97" s="134">
        <v>23.529411764705884</v>
      </c>
      <c r="AA97" s="135">
        <v>51.529411764705891</v>
      </c>
      <c r="AB97" s="134">
        <v>1.2549019607843137E-4</v>
      </c>
      <c r="AC97" s="135">
        <v>2.7482352941176469E-4</v>
      </c>
      <c r="AD97" s="134">
        <v>4.5098039215686267E-4</v>
      </c>
      <c r="AE97" s="134">
        <v>9.876470588235293E-4</v>
      </c>
      <c r="AF97" s="140">
        <v>23.578082352941177</v>
      </c>
      <c r="AG97" s="134">
        <v>103.27200070588235</v>
      </c>
      <c r="AH97" s="134">
        <v>93.686809960365878</v>
      </c>
      <c r="AI97" s="135">
        <v>103.27203021713196</v>
      </c>
    </row>
    <row r="98" spans="1:35">
      <c r="A98" s="1110" t="s">
        <v>415</v>
      </c>
      <c r="B98" s="89" t="s">
        <v>206</v>
      </c>
      <c r="C98" s="89" t="s">
        <v>456</v>
      </c>
      <c r="D98" s="89" t="s">
        <v>417</v>
      </c>
      <c r="E98" s="89" t="s">
        <v>435</v>
      </c>
      <c r="F98" s="165" t="s">
        <v>428</v>
      </c>
      <c r="G98" s="165" t="s">
        <v>2106</v>
      </c>
      <c r="H98" s="89" t="s">
        <v>457</v>
      </c>
      <c r="I98" s="131">
        <v>200</v>
      </c>
      <c r="J98" s="132">
        <v>0.2</v>
      </c>
      <c r="K98" s="133">
        <v>100</v>
      </c>
      <c r="L98" s="134">
        <v>1.9607843137254902E-2</v>
      </c>
      <c r="M98" s="135">
        <v>4.2941176470588233E-2</v>
      </c>
      <c r="N98" s="133">
        <v>84</v>
      </c>
      <c r="O98" s="134">
        <v>1.6470588235294119E-2</v>
      </c>
      <c r="P98" s="135">
        <v>7.2141176470588236E-2</v>
      </c>
      <c r="Q98" s="136">
        <v>2.5</v>
      </c>
      <c r="R98" s="134">
        <v>4.9019607843137254E-4</v>
      </c>
      <c r="S98" s="135">
        <v>1.0735294117647058E-3</v>
      </c>
      <c r="T98" s="136">
        <v>2.6</v>
      </c>
      <c r="U98" s="134">
        <v>5.0980392156862748E-4</v>
      </c>
      <c r="V98" s="135">
        <v>1.1164705882352941E-3</v>
      </c>
      <c r="W98" s="136">
        <v>5.5</v>
      </c>
      <c r="X98" s="134">
        <v>1.0784313725490198E-3</v>
      </c>
      <c r="Y98" s="135">
        <v>2.3617647058823536E-3</v>
      </c>
      <c r="Z98" s="134">
        <v>23.529411764705884</v>
      </c>
      <c r="AA98" s="135">
        <v>51.529411764705891</v>
      </c>
      <c r="AB98" s="134">
        <v>1.2549019607843137E-4</v>
      </c>
      <c r="AC98" s="135">
        <v>2.7482352941176469E-4</v>
      </c>
      <c r="AD98" s="134">
        <v>4.5098039215686267E-4</v>
      </c>
      <c r="AE98" s="134">
        <v>9.876470588235293E-4</v>
      </c>
      <c r="AF98" s="140">
        <v>23.578082352941177</v>
      </c>
      <c r="AG98" s="134">
        <v>103.27200070588235</v>
      </c>
      <c r="AH98" s="134">
        <v>93.686809960365878</v>
      </c>
      <c r="AI98" s="135">
        <v>103.27203021713196</v>
      </c>
    </row>
    <row r="99" spans="1:35">
      <c r="A99" s="1110" t="s">
        <v>415</v>
      </c>
      <c r="B99" s="89" t="s">
        <v>206</v>
      </c>
      <c r="C99" s="89" t="s">
        <v>456</v>
      </c>
      <c r="D99" s="89" t="s">
        <v>417</v>
      </c>
      <c r="E99" s="89" t="s">
        <v>435</v>
      </c>
      <c r="F99" s="165" t="s">
        <v>428</v>
      </c>
      <c r="G99" s="165" t="s">
        <v>2107</v>
      </c>
      <c r="H99" s="89" t="s">
        <v>457</v>
      </c>
      <c r="I99" s="131">
        <v>200</v>
      </c>
      <c r="J99" s="132">
        <v>0.2</v>
      </c>
      <c r="K99" s="133">
        <v>100</v>
      </c>
      <c r="L99" s="134">
        <v>1.9607843137254902E-2</v>
      </c>
      <c r="M99" s="135">
        <v>4.2941176470588233E-2</v>
      </c>
      <c r="N99" s="133">
        <v>84</v>
      </c>
      <c r="O99" s="134">
        <v>1.6470588235294119E-2</v>
      </c>
      <c r="P99" s="135">
        <v>7.2141176470588236E-2</v>
      </c>
      <c r="Q99" s="136">
        <v>2.5</v>
      </c>
      <c r="R99" s="134">
        <v>4.9019607843137254E-4</v>
      </c>
      <c r="S99" s="135">
        <v>1.0735294117647058E-3</v>
      </c>
      <c r="T99" s="136">
        <v>2.6</v>
      </c>
      <c r="U99" s="134">
        <v>5.0980392156862748E-4</v>
      </c>
      <c r="V99" s="135">
        <v>1.1164705882352941E-3</v>
      </c>
      <c r="W99" s="136">
        <v>5.5</v>
      </c>
      <c r="X99" s="134">
        <v>1.0784313725490198E-3</v>
      </c>
      <c r="Y99" s="135">
        <v>2.3617647058823536E-3</v>
      </c>
      <c r="Z99" s="134">
        <v>23.529411764705884</v>
      </c>
      <c r="AA99" s="135">
        <v>51.529411764705891</v>
      </c>
      <c r="AB99" s="134">
        <v>1.2549019607843137E-4</v>
      </c>
      <c r="AC99" s="135">
        <v>2.7482352941176469E-4</v>
      </c>
      <c r="AD99" s="134">
        <v>4.5098039215686267E-4</v>
      </c>
      <c r="AE99" s="134">
        <v>9.876470588235293E-4</v>
      </c>
      <c r="AF99" s="140">
        <v>23.578082352941177</v>
      </c>
      <c r="AG99" s="134">
        <v>103.27200070588235</v>
      </c>
      <c r="AH99" s="134">
        <v>93.686809960365878</v>
      </c>
      <c r="AI99" s="135">
        <v>103.27203021713196</v>
      </c>
    </row>
    <row r="100" spans="1:35">
      <c r="A100" s="1110" t="s">
        <v>415</v>
      </c>
      <c r="B100" s="89" t="s">
        <v>206</v>
      </c>
      <c r="C100" s="89" t="s">
        <v>456</v>
      </c>
      <c r="D100" s="89" t="s">
        <v>417</v>
      </c>
      <c r="E100" s="89" t="s">
        <v>435</v>
      </c>
      <c r="F100" s="165" t="s">
        <v>428</v>
      </c>
      <c r="G100" s="165" t="s">
        <v>2108</v>
      </c>
      <c r="H100" s="89" t="s">
        <v>457</v>
      </c>
      <c r="I100" s="131">
        <v>200</v>
      </c>
      <c r="J100" s="132">
        <v>0.2</v>
      </c>
      <c r="K100" s="133">
        <v>100</v>
      </c>
      <c r="L100" s="134">
        <v>1.9607843137254902E-2</v>
      </c>
      <c r="M100" s="135">
        <v>4.2941176470588233E-2</v>
      </c>
      <c r="N100" s="133">
        <v>84</v>
      </c>
      <c r="O100" s="134">
        <v>1.6470588235294119E-2</v>
      </c>
      <c r="P100" s="135">
        <v>7.2141176470588236E-2</v>
      </c>
      <c r="Q100" s="136">
        <v>2.5</v>
      </c>
      <c r="R100" s="134">
        <v>4.9019607843137254E-4</v>
      </c>
      <c r="S100" s="135">
        <v>1.0735294117647058E-3</v>
      </c>
      <c r="T100" s="136">
        <v>2.6</v>
      </c>
      <c r="U100" s="134">
        <v>5.0980392156862748E-4</v>
      </c>
      <c r="V100" s="135">
        <v>1.1164705882352941E-3</v>
      </c>
      <c r="W100" s="136">
        <v>5.5</v>
      </c>
      <c r="X100" s="134">
        <v>1.0784313725490198E-3</v>
      </c>
      <c r="Y100" s="135">
        <v>2.3617647058823536E-3</v>
      </c>
      <c r="Z100" s="134">
        <v>23.529411764705884</v>
      </c>
      <c r="AA100" s="135">
        <v>51.529411764705891</v>
      </c>
      <c r="AB100" s="134">
        <v>1.2549019607843137E-4</v>
      </c>
      <c r="AC100" s="135">
        <v>2.7482352941176469E-4</v>
      </c>
      <c r="AD100" s="134">
        <v>4.5098039215686267E-4</v>
      </c>
      <c r="AE100" s="134">
        <v>9.876470588235293E-4</v>
      </c>
      <c r="AF100" s="140">
        <v>23.578082352941177</v>
      </c>
      <c r="AG100" s="134">
        <v>103.27200070588235</v>
      </c>
      <c r="AH100" s="134">
        <v>93.686809960365878</v>
      </c>
      <c r="AI100" s="135">
        <v>103.27203021713196</v>
      </c>
    </row>
    <row r="101" spans="1:35">
      <c r="A101" s="1110" t="s">
        <v>415</v>
      </c>
      <c r="B101" s="89" t="s">
        <v>206</v>
      </c>
      <c r="C101" s="89" t="s">
        <v>456</v>
      </c>
      <c r="D101" s="89" t="s">
        <v>417</v>
      </c>
      <c r="E101" s="89" t="s">
        <v>435</v>
      </c>
      <c r="F101" s="165" t="s">
        <v>428</v>
      </c>
      <c r="G101" s="165" t="s">
        <v>2109</v>
      </c>
      <c r="H101" s="89" t="s">
        <v>457</v>
      </c>
      <c r="I101" s="131">
        <v>200</v>
      </c>
      <c r="J101" s="132">
        <v>0.2</v>
      </c>
      <c r="K101" s="133">
        <v>100</v>
      </c>
      <c r="L101" s="134">
        <v>1.9607843137254902E-2</v>
      </c>
      <c r="M101" s="135">
        <v>4.2941176470588233E-2</v>
      </c>
      <c r="N101" s="133">
        <v>84</v>
      </c>
      <c r="O101" s="134">
        <v>1.6470588235294119E-2</v>
      </c>
      <c r="P101" s="135">
        <v>7.2141176470588236E-2</v>
      </c>
      <c r="Q101" s="136">
        <v>2.5</v>
      </c>
      <c r="R101" s="134">
        <v>4.9019607843137254E-4</v>
      </c>
      <c r="S101" s="135">
        <v>1.0735294117647058E-3</v>
      </c>
      <c r="T101" s="136">
        <v>2.6</v>
      </c>
      <c r="U101" s="134">
        <v>5.0980392156862748E-4</v>
      </c>
      <c r="V101" s="135">
        <v>1.1164705882352941E-3</v>
      </c>
      <c r="W101" s="136">
        <v>5.5</v>
      </c>
      <c r="X101" s="134">
        <v>1.0784313725490198E-3</v>
      </c>
      <c r="Y101" s="135">
        <v>2.3617647058823536E-3</v>
      </c>
      <c r="Z101" s="134">
        <v>23.529411764705884</v>
      </c>
      <c r="AA101" s="135">
        <v>51.529411764705891</v>
      </c>
      <c r="AB101" s="134">
        <v>1.2549019607843137E-4</v>
      </c>
      <c r="AC101" s="135">
        <v>2.7482352941176469E-4</v>
      </c>
      <c r="AD101" s="134">
        <v>4.5098039215686267E-4</v>
      </c>
      <c r="AE101" s="134">
        <v>9.876470588235293E-4</v>
      </c>
      <c r="AF101" s="140">
        <v>23.578082352941177</v>
      </c>
      <c r="AG101" s="134">
        <v>103.27200070588235</v>
      </c>
      <c r="AH101" s="134">
        <v>93.686809960365878</v>
      </c>
      <c r="AI101" s="135">
        <v>103.27203021713196</v>
      </c>
    </row>
    <row r="102" spans="1:35">
      <c r="A102" s="1110" t="s">
        <v>415</v>
      </c>
      <c r="B102" s="89" t="s">
        <v>206</v>
      </c>
      <c r="C102" s="89" t="s">
        <v>456</v>
      </c>
      <c r="D102" s="89" t="s">
        <v>417</v>
      </c>
      <c r="E102" s="89" t="s">
        <v>435</v>
      </c>
      <c r="F102" s="165" t="s">
        <v>428</v>
      </c>
      <c r="G102" s="165" t="s">
        <v>2110</v>
      </c>
      <c r="H102" s="89" t="s">
        <v>457</v>
      </c>
      <c r="I102" s="131">
        <v>200</v>
      </c>
      <c r="J102" s="132">
        <v>0.2</v>
      </c>
      <c r="K102" s="133">
        <v>100</v>
      </c>
      <c r="L102" s="134">
        <v>1.9607843137254902E-2</v>
      </c>
      <c r="M102" s="135">
        <v>4.2941176470588233E-2</v>
      </c>
      <c r="N102" s="133">
        <v>84</v>
      </c>
      <c r="O102" s="134">
        <v>1.6470588235294119E-2</v>
      </c>
      <c r="P102" s="135">
        <v>7.2141176470588236E-2</v>
      </c>
      <c r="Q102" s="136">
        <v>2.5</v>
      </c>
      <c r="R102" s="134">
        <v>4.9019607843137254E-4</v>
      </c>
      <c r="S102" s="135">
        <v>1.0735294117647058E-3</v>
      </c>
      <c r="T102" s="136">
        <v>2.6</v>
      </c>
      <c r="U102" s="134">
        <v>5.0980392156862748E-4</v>
      </c>
      <c r="V102" s="135">
        <v>1.1164705882352941E-3</v>
      </c>
      <c r="W102" s="136">
        <v>5.5</v>
      </c>
      <c r="X102" s="134">
        <v>1.0784313725490198E-3</v>
      </c>
      <c r="Y102" s="135">
        <v>2.3617647058823536E-3</v>
      </c>
      <c r="Z102" s="134">
        <v>23.529411764705884</v>
      </c>
      <c r="AA102" s="135">
        <v>51.529411764705891</v>
      </c>
      <c r="AB102" s="134">
        <v>1.2549019607843137E-4</v>
      </c>
      <c r="AC102" s="135">
        <v>2.7482352941176469E-4</v>
      </c>
      <c r="AD102" s="134">
        <v>4.5098039215686267E-4</v>
      </c>
      <c r="AE102" s="134">
        <v>9.876470588235293E-4</v>
      </c>
      <c r="AF102" s="140">
        <v>23.578082352941177</v>
      </c>
      <c r="AG102" s="134">
        <v>103.27200070588235</v>
      </c>
      <c r="AH102" s="134">
        <v>93.686809960365878</v>
      </c>
      <c r="AI102" s="135">
        <v>103.27203021713196</v>
      </c>
    </row>
    <row r="103" spans="1:35">
      <c r="A103" s="1110" t="s">
        <v>415</v>
      </c>
      <c r="B103" s="89" t="s">
        <v>206</v>
      </c>
      <c r="C103" s="89" t="s">
        <v>456</v>
      </c>
      <c r="D103" s="89" t="s">
        <v>417</v>
      </c>
      <c r="E103" s="89" t="s">
        <v>435</v>
      </c>
      <c r="F103" s="165" t="s">
        <v>428</v>
      </c>
      <c r="G103" s="165" t="s">
        <v>2111</v>
      </c>
      <c r="H103" s="89" t="s">
        <v>457</v>
      </c>
      <c r="I103" s="131">
        <v>200</v>
      </c>
      <c r="J103" s="132">
        <v>0.2</v>
      </c>
      <c r="K103" s="133">
        <v>100</v>
      </c>
      <c r="L103" s="134">
        <v>1.9607843137254902E-2</v>
      </c>
      <c r="M103" s="135">
        <v>4.2941176470588233E-2</v>
      </c>
      <c r="N103" s="133">
        <v>84</v>
      </c>
      <c r="O103" s="134">
        <v>1.6470588235294119E-2</v>
      </c>
      <c r="P103" s="135">
        <v>7.2141176470588236E-2</v>
      </c>
      <c r="Q103" s="136">
        <v>2.5</v>
      </c>
      <c r="R103" s="134">
        <v>4.9019607843137254E-4</v>
      </c>
      <c r="S103" s="135">
        <v>1.0735294117647058E-3</v>
      </c>
      <c r="T103" s="136">
        <v>2.6</v>
      </c>
      <c r="U103" s="134">
        <v>5.0980392156862748E-4</v>
      </c>
      <c r="V103" s="135">
        <v>1.1164705882352941E-3</v>
      </c>
      <c r="W103" s="136">
        <v>5.5</v>
      </c>
      <c r="X103" s="134">
        <v>1.0784313725490198E-3</v>
      </c>
      <c r="Y103" s="135">
        <v>2.3617647058823536E-3</v>
      </c>
      <c r="Z103" s="134">
        <v>23.529411764705884</v>
      </c>
      <c r="AA103" s="135">
        <v>51.529411764705891</v>
      </c>
      <c r="AB103" s="134">
        <v>1.2549019607843137E-4</v>
      </c>
      <c r="AC103" s="135">
        <v>2.7482352941176469E-4</v>
      </c>
      <c r="AD103" s="134">
        <v>4.5098039215686267E-4</v>
      </c>
      <c r="AE103" s="134">
        <v>9.876470588235293E-4</v>
      </c>
      <c r="AF103" s="140">
        <v>23.578082352941177</v>
      </c>
      <c r="AG103" s="134">
        <v>103.27200070588235</v>
      </c>
      <c r="AH103" s="134">
        <v>93.686809960365878</v>
      </c>
      <c r="AI103" s="135">
        <v>103.27203021713196</v>
      </c>
    </row>
    <row r="104" spans="1:35">
      <c r="A104" s="1110" t="s">
        <v>415</v>
      </c>
      <c r="B104" s="89" t="s">
        <v>206</v>
      </c>
      <c r="C104" s="89" t="s">
        <v>456</v>
      </c>
      <c r="D104" s="89" t="s">
        <v>417</v>
      </c>
      <c r="E104" s="89" t="s">
        <v>435</v>
      </c>
      <c r="F104" s="165" t="s">
        <v>428</v>
      </c>
      <c r="G104" s="165" t="s">
        <v>2112</v>
      </c>
      <c r="H104" s="89" t="s">
        <v>457</v>
      </c>
      <c r="I104" s="131">
        <v>200</v>
      </c>
      <c r="J104" s="132">
        <v>0.2</v>
      </c>
      <c r="K104" s="133">
        <v>100</v>
      </c>
      <c r="L104" s="134">
        <v>1.9607843137254902E-2</v>
      </c>
      <c r="M104" s="135">
        <v>4.2941176470588233E-2</v>
      </c>
      <c r="N104" s="133">
        <v>84</v>
      </c>
      <c r="O104" s="134">
        <v>1.6470588235294119E-2</v>
      </c>
      <c r="P104" s="135">
        <v>7.2141176470588236E-2</v>
      </c>
      <c r="Q104" s="136">
        <v>2.5</v>
      </c>
      <c r="R104" s="134">
        <v>4.9019607843137254E-4</v>
      </c>
      <c r="S104" s="135">
        <v>1.0735294117647058E-3</v>
      </c>
      <c r="T104" s="136">
        <v>2.6</v>
      </c>
      <c r="U104" s="134">
        <v>5.0980392156862748E-4</v>
      </c>
      <c r="V104" s="135">
        <v>1.1164705882352941E-3</v>
      </c>
      <c r="W104" s="136">
        <v>5.5</v>
      </c>
      <c r="X104" s="134">
        <v>1.0784313725490198E-3</v>
      </c>
      <c r="Y104" s="135">
        <v>2.3617647058823536E-3</v>
      </c>
      <c r="Z104" s="134">
        <v>23.529411764705884</v>
      </c>
      <c r="AA104" s="135">
        <v>51.529411764705891</v>
      </c>
      <c r="AB104" s="134">
        <v>1.2549019607843137E-4</v>
      </c>
      <c r="AC104" s="135">
        <v>2.7482352941176469E-4</v>
      </c>
      <c r="AD104" s="134">
        <v>4.5098039215686267E-4</v>
      </c>
      <c r="AE104" s="134">
        <v>9.876470588235293E-4</v>
      </c>
      <c r="AF104" s="140">
        <v>23.578082352941177</v>
      </c>
      <c r="AG104" s="134">
        <v>103.27200070588235</v>
      </c>
      <c r="AH104" s="134">
        <v>93.686809960365878</v>
      </c>
      <c r="AI104" s="135">
        <v>103.27203021713196</v>
      </c>
    </row>
    <row r="105" spans="1:35">
      <c r="A105" s="1110" t="s">
        <v>415</v>
      </c>
      <c r="B105" s="89" t="s">
        <v>206</v>
      </c>
      <c r="C105" s="89" t="s">
        <v>456</v>
      </c>
      <c r="D105" s="89" t="s">
        <v>417</v>
      </c>
      <c r="E105" s="89" t="s">
        <v>435</v>
      </c>
      <c r="F105" s="165" t="s">
        <v>428</v>
      </c>
      <c r="G105" s="165" t="s">
        <v>2113</v>
      </c>
      <c r="H105" s="89" t="s">
        <v>457</v>
      </c>
      <c r="I105" s="131">
        <v>200</v>
      </c>
      <c r="J105" s="132">
        <v>0.2</v>
      </c>
      <c r="K105" s="133">
        <v>100</v>
      </c>
      <c r="L105" s="134">
        <v>1.9607843137254902E-2</v>
      </c>
      <c r="M105" s="135">
        <v>4.2941176470588233E-2</v>
      </c>
      <c r="N105" s="133">
        <v>84</v>
      </c>
      <c r="O105" s="134">
        <v>1.6470588235294119E-2</v>
      </c>
      <c r="P105" s="135">
        <v>7.2141176470588236E-2</v>
      </c>
      <c r="Q105" s="136">
        <v>2.5</v>
      </c>
      <c r="R105" s="134">
        <v>4.9019607843137254E-4</v>
      </c>
      <c r="S105" s="135">
        <v>1.0735294117647058E-3</v>
      </c>
      <c r="T105" s="136">
        <v>2.6</v>
      </c>
      <c r="U105" s="134">
        <v>5.0980392156862748E-4</v>
      </c>
      <c r="V105" s="135">
        <v>1.1164705882352941E-3</v>
      </c>
      <c r="W105" s="136">
        <v>5.5</v>
      </c>
      <c r="X105" s="134">
        <v>1.0784313725490198E-3</v>
      </c>
      <c r="Y105" s="135">
        <v>2.3617647058823536E-3</v>
      </c>
      <c r="Z105" s="134">
        <v>23.529411764705884</v>
      </c>
      <c r="AA105" s="135">
        <v>51.529411764705891</v>
      </c>
      <c r="AB105" s="134">
        <v>1.2549019607843137E-4</v>
      </c>
      <c r="AC105" s="135">
        <v>2.7482352941176469E-4</v>
      </c>
      <c r="AD105" s="134">
        <v>4.5098039215686267E-4</v>
      </c>
      <c r="AE105" s="134">
        <v>9.876470588235293E-4</v>
      </c>
      <c r="AF105" s="140">
        <v>23.578082352941177</v>
      </c>
      <c r="AG105" s="134">
        <v>103.27200070588235</v>
      </c>
      <c r="AH105" s="134">
        <v>93.686809960365878</v>
      </c>
      <c r="AI105" s="135">
        <v>103.27203021713196</v>
      </c>
    </row>
    <row r="106" spans="1:35">
      <c r="A106" s="1110" t="s">
        <v>415</v>
      </c>
      <c r="B106" s="89" t="s">
        <v>206</v>
      </c>
      <c r="C106" s="89" t="s">
        <v>456</v>
      </c>
      <c r="D106" s="89" t="s">
        <v>417</v>
      </c>
      <c r="E106" s="89" t="s">
        <v>435</v>
      </c>
      <c r="F106" s="165" t="s">
        <v>428</v>
      </c>
      <c r="G106" s="165" t="s">
        <v>2114</v>
      </c>
      <c r="H106" s="89" t="s">
        <v>457</v>
      </c>
      <c r="I106" s="131">
        <v>200</v>
      </c>
      <c r="J106" s="132">
        <v>0.2</v>
      </c>
      <c r="K106" s="133">
        <v>100</v>
      </c>
      <c r="L106" s="134">
        <v>1.9607843137254902E-2</v>
      </c>
      <c r="M106" s="135">
        <v>4.2941176470588233E-2</v>
      </c>
      <c r="N106" s="133">
        <v>84</v>
      </c>
      <c r="O106" s="134">
        <v>1.6470588235294119E-2</v>
      </c>
      <c r="P106" s="135">
        <v>7.2141176470588236E-2</v>
      </c>
      <c r="Q106" s="136">
        <v>2.5</v>
      </c>
      <c r="R106" s="134">
        <v>4.9019607843137254E-4</v>
      </c>
      <c r="S106" s="135">
        <v>1.0735294117647058E-3</v>
      </c>
      <c r="T106" s="136">
        <v>2.6</v>
      </c>
      <c r="U106" s="134">
        <v>5.0980392156862748E-4</v>
      </c>
      <c r="V106" s="135">
        <v>1.1164705882352941E-3</v>
      </c>
      <c r="W106" s="136">
        <v>5.5</v>
      </c>
      <c r="X106" s="134">
        <v>1.0784313725490198E-3</v>
      </c>
      <c r="Y106" s="135">
        <v>2.3617647058823536E-3</v>
      </c>
      <c r="Z106" s="134">
        <v>23.529411764705884</v>
      </c>
      <c r="AA106" s="135">
        <v>51.529411764705891</v>
      </c>
      <c r="AB106" s="134">
        <v>1.2549019607843137E-4</v>
      </c>
      <c r="AC106" s="135">
        <v>2.7482352941176469E-4</v>
      </c>
      <c r="AD106" s="134">
        <v>4.5098039215686267E-4</v>
      </c>
      <c r="AE106" s="134">
        <v>9.876470588235293E-4</v>
      </c>
      <c r="AF106" s="140">
        <v>23.578082352941177</v>
      </c>
      <c r="AG106" s="134">
        <v>103.27200070588235</v>
      </c>
      <c r="AH106" s="134">
        <v>93.686809960365878</v>
      </c>
      <c r="AI106" s="135">
        <v>103.27203021713196</v>
      </c>
    </row>
    <row r="107" spans="1:35">
      <c r="A107" s="1110" t="s">
        <v>415</v>
      </c>
      <c r="B107" s="89" t="s">
        <v>206</v>
      </c>
      <c r="C107" s="89" t="s">
        <v>456</v>
      </c>
      <c r="D107" s="89" t="s">
        <v>417</v>
      </c>
      <c r="E107" s="89" t="s">
        <v>435</v>
      </c>
      <c r="F107" s="165" t="s">
        <v>428</v>
      </c>
      <c r="G107" s="165" t="s">
        <v>2115</v>
      </c>
      <c r="H107" s="89" t="s">
        <v>457</v>
      </c>
      <c r="I107" s="131">
        <v>200</v>
      </c>
      <c r="J107" s="132">
        <v>0.2</v>
      </c>
      <c r="K107" s="133">
        <v>100</v>
      </c>
      <c r="L107" s="134">
        <v>1.9607843137254902E-2</v>
      </c>
      <c r="M107" s="135">
        <v>4.2941176470588233E-2</v>
      </c>
      <c r="N107" s="133">
        <v>84</v>
      </c>
      <c r="O107" s="134">
        <v>1.6470588235294119E-2</v>
      </c>
      <c r="P107" s="135">
        <v>7.2141176470588236E-2</v>
      </c>
      <c r="Q107" s="136">
        <v>2.5</v>
      </c>
      <c r="R107" s="134">
        <v>4.9019607843137254E-4</v>
      </c>
      <c r="S107" s="135">
        <v>1.0735294117647058E-3</v>
      </c>
      <c r="T107" s="136">
        <v>2.6</v>
      </c>
      <c r="U107" s="134">
        <v>5.0980392156862748E-4</v>
      </c>
      <c r="V107" s="135">
        <v>1.1164705882352941E-3</v>
      </c>
      <c r="W107" s="136">
        <v>5.5</v>
      </c>
      <c r="X107" s="134">
        <v>1.0784313725490198E-3</v>
      </c>
      <c r="Y107" s="135">
        <v>2.3617647058823536E-3</v>
      </c>
      <c r="Z107" s="134">
        <v>23.529411764705884</v>
      </c>
      <c r="AA107" s="135">
        <v>51.529411764705891</v>
      </c>
      <c r="AB107" s="134">
        <v>1.2549019607843137E-4</v>
      </c>
      <c r="AC107" s="135">
        <v>2.7482352941176469E-4</v>
      </c>
      <c r="AD107" s="134">
        <v>4.5098039215686267E-4</v>
      </c>
      <c r="AE107" s="134">
        <v>9.876470588235293E-4</v>
      </c>
      <c r="AF107" s="140">
        <v>23.578082352941177</v>
      </c>
      <c r="AG107" s="134">
        <v>103.27200070588235</v>
      </c>
      <c r="AH107" s="134">
        <v>93.686809960365878</v>
      </c>
      <c r="AI107" s="135">
        <v>103.27203021713196</v>
      </c>
    </row>
    <row r="108" spans="1:35">
      <c r="A108" s="1110" t="s">
        <v>415</v>
      </c>
      <c r="B108" s="89" t="s">
        <v>206</v>
      </c>
      <c r="C108" s="89" t="s">
        <v>220</v>
      </c>
      <c r="D108" s="89" t="s">
        <v>417</v>
      </c>
      <c r="E108" s="89" t="s">
        <v>435</v>
      </c>
      <c r="F108" s="165" t="s">
        <v>428</v>
      </c>
      <c r="G108" s="165" t="s">
        <v>2116</v>
      </c>
      <c r="H108" s="89" t="s">
        <v>458</v>
      </c>
      <c r="I108" s="131">
        <v>75</v>
      </c>
      <c r="J108" s="132">
        <v>7.4999999999999997E-2</v>
      </c>
      <c r="K108" s="133">
        <v>100</v>
      </c>
      <c r="L108" s="134">
        <v>7.3529411764705881E-3</v>
      </c>
      <c r="M108" s="135">
        <v>1.6102941176470587E-2</v>
      </c>
      <c r="N108" s="133">
        <v>84</v>
      </c>
      <c r="O108" s="134">
        <v>6.1764705882352937E-3</v>
      </c>
      <c r="P108" s="135">
        <v>2.7052941176470585E-2</v>
      </c>
      <c r="Q108" s="136">
        <v>2.5</v>
      </c>
      <c r="R108" s="134">
        <v>1.838235294117647E-4</v>
      </c>
      <c r="S108" s="135">
        <v>4.0257352941176473E-4</v>
      </c>
      <c r="T108" s="136">
        <v>2.6</v>
      </c>
      <c r="U108" s="134">
        <v>1.911764705882353E-4</v>
      </c>
      <c r="V108" s="135">
        <v>4.186764705882353E-4</v>
      </c>
      <c r="W108" s="136">
        <v>5.5</v>
      </c>
      <c r="X108" s="134">
        <v>4.0441176470588236E-4</v>
      </c>
      <c r="Y108" s="135">
        <v>8.8566176470588232E-4</v>
      </c>
      <c r="Z108" s="134">
        <v>8.8235294117647047</v>
      </c>
      <c r="AA108" s="135">
        <v>19.323529411764703</v>
      </c>
      <c r="AB108" s="134">
        <v>4.7058823529411767E-5</v>
      </c>
      <c r="AC108" s="135">
        <v>1.0305882352941177E-4</v>
      </c>
      <c r="AD108" s="134">
        <v>1.691176470588235E-4</v>
      </c>
      <c r="AE108" s="134">
        <v>3.7036764705882349E-4</v>
      </c>
      <c r="AF108" s="140">
        <v>8.8417808823529391</v>
      </c>
      <c r="AG108" s="134">
        <v>38.727000264705872</v>
      </c>
      <c r="AH108" s="134">
        <v>35.132553735137193</v>
      </c>
      <c r="AI108" s="135">
        <v>38.727011331424471</v>
      </c>
    </row>
    <row r="109" spans="1:35">
      <c r="A109" s="1110" t="s">
        <v>415</v>
      </c>
      <c r="B109" s="89" t="s">
        <v>206</v>
      </c>
      <c r="C109" s="89" t="s">
        <v>220</v>
      </c>
      <c r="D109" s="89" t="s">
        <v>417</v>
      </c>
      <c r="E109" s="89" t="s">
        <v>435</v>
      </c>
      <c r="F109" s="165" t="s">
        <v>428</v>
      </c>
      <c r="G109" s="165" t="s">
        <v>2117</v>
      </c>
      <c r="H109" s="89" t="s">
        <v>458</v>
      </c>
      <c r="I109" s="131">
        <v>75</v>
      </c>
      <c r="J109" s="132">
        <v>7.4999999999999997E-2</v>
      </c>
      <c r="K109" s="133">
        <v>100</v>
      </c>
      <c r="L109" s="134">
        <v>7.3529411764705881E-3</v>
      </c>
      <c r="M109" s="135">
        <v>1.6102941176470587E-2</v>
      </c>
      <c r="N109" s="133">
        <v>84</v>
      </c>
      <c r="O109" s="134">
        <v>6.1764705882352937E-3</v>
      </c>
      <c r="P109" s="135">
        <v>2.7052941176470585E-2</v>
      </c>
      <c r="Q109" s="136">
        <v>2.5</v>
      </c>
      <c r="R109" s="134">
        <v>1.838235294117647E-4</v>
      </c>
      <c r="S109" s="135">
        <v>4.0257352941176473E-4</v>
      </c>
      <c r="T109" s="136">
        <v>2.6</v>
      </c>
      <c r="U109" s="134">
        <v>1.911764705882353E-4</v>
      </c>
      <c r="V109" s="135">
        <v>4.186764705882353E-4</v>
      </c>
      <c r="W109" s="136">
        <v>5.5</v>
      </c>
      <c r="X109" s="134">
        <v>4.0441176470588236E-4</v>
      </c>
      <c r="Y109" s="135">
        <v>8.8566176470588232E-4</v>
      </c>
      <c r="Z109" s="134">
        <v>8.8235294117647047</v>
      </c>
      <c r="AA109" s="135">
        <v>19.323529411764703</v>
      </c>
      <c r="AB109" s="134">
        <v>4.7058823529411767E-5</v>
      </c>
      <c r="AC109" s="135">
        <v>1.0305882352941177E-4</v>
      </c>
      <c r="AD109" s="134">
        <v>1.691176470588235E-4</v>
      </c>
      <c r="AE109" s="134">
        <v>3.7036764705882349E-4</v>
      </c>
      <c r="AF109" s="140">
        <v>8.8417808823529391</v>
      </c>
      <c r="AG109" s="134">
        <v>38.727000264705872</v>
      </c>
      <c r="AH109" s="134">
        <v>35.132553735137193</v>
      </c>
      <c r="AI109" s="135">
        <v>38.727011331424471</v>
      </c>
    </row>
    <row r="110" spans="1:35">
      <c r="A110" s="1110" t="s">
        <v>415</v>
      </c>
      <c r="B110" s="89" t="s">
        <v>206</v>
      </c>
      <c r="C110" s="89" t="s">
        <v>273</v>
      </c>
      <c r="D110" s="89" t="s">
        <v>417</v>
      </c>
      <c r="E110" s="89" t="s">
        <v>435</v>
      </c>
      <c r="F110" s="165" t="s">
        <v>428</v>
      </c>
      <c r="G110" s="165" t="s">
        <v>2118</v>
      </c>
      <c r="H110" s="89" t="s">
        <v>459</v>
      </c>
      <c r="I110" s="131">
        <v>300</v>
      </c>
      <c r="J110" s="132">
        <v>0.3</v>
      </c>
      <c r="K110" s="133">
        <v>100</v>
      </c>
      <c r="L110" s="134">
        <v>2.9411764705882353E-2</v>
      </c>
      <c r="M110" s="135">
        <v>6.4411764705882349E-2</v>
      </c>
      <c r="N110" s="133">
        <v>84</v>
      </c>
      <c r="O110" s="134">
        <v>2.4705882352941175E-2</v>
      </c>
      <c r="P110" s="135">
        <v>0.10821176470588234</v>
      </c>
      <c r="Q110" s="136">
        <v>2.5</v>
      </c>
      <c r="R110" s="134">
        <v>7.3529411764705881E-4</v>
      </c>
      <c r="S110" s="135">
        <v>1.6102941176470589E-3</v>
      </c>
      <c r="T110" s="136">
        <v>2.6</v>
      </c>
      <c r="U110" s="134">
        <v>7.6470588235294122E-4</v>
      </c>
      <c r="V110" s="135">
        <v>1.6747058823529412E-3</v>
      </c>
      <c r="W110" s="136">
        <v>5.5</v>
      </c>
      <c r="X110" s="134">
        <v>1.6176470588235294E-3</v>
      </c>
      <c r="Y110" s="135">
        <v>3.5426470588235293E-3</v>
      </c>
      <c r="Z110" s="134">
        <v>35.294117647058819</v>
      </c>
      <c r="AA110" s="135">
        <v>77.294117647058812</v>
      </c>
      <c r="AB110" s="134">
        <v>1.8823529411764707E-4</v>
      </c>
      <c r="AC110" s="135">
        <v>4.1223529411764707E-4</v>
      </c>
      <c r="AD110" s="134">
        <v>6.76470588235294E-4</v>
      </c>
      <c r="AE110" s="134">
        <v>1.4814705882352939E-3</v>
      </c>
      <c r="AF110" s="140">
        <v>35.367123529411757</v>
      </c>
      <c r="AG110" s="134">
        <v>154.90800105882349</v>
      </c>
      <c r="AH110" s="134">
        <v>140.53021494054877</v>
      </c>
      <c r="AI110" s="135">
        <v>154.90804532569788</v>
      </c>
    </row>
    <row r="111" spans="1:35">
      <c r="A111" s="1110" t="s">
        <v>415</v>
      </c>
      <c r="B111" s="89" t="s">
        <v>206</v>
      </c>
      <c r="C111" s="89" t="s">
        <v>460</v>
      </c>
      <c r="D111" s="89" t="s">
        <v>417</v>
      </c>
      <c r="E111" s="89" t="s">
        <v>435</v>
      </c>
      <c r="F111" s="165" t="s">
        <v>428</v>
      </c>
      <c r="G111" s="165" t="s">
        <v>2119</v>
      </c>
      <c r="H111" s="89" t="s">
        <v>461</v>
      </c>
      <c r="I111" s="131">
        <v>300</v>
      </c>
      <c r="J111" s="132">
        <v>0.3</v>
      </c>
      <c r="K111" s="133">
        <v>100</v>
      </c>
      <c r="L111" s="134">
        <v>2.9411764705882353E-2</v>
      </c>
      <c r="M111" s="135">
        <v>6.4411764705882349E-2</v>
      </c>
      <c r="N111" s="133">
        <v>84</v>
      </c>
      <c r="O111" s="134">
        <v>2.4705882352941175E-2</v>
      </c>
      <c r="P111" s="135">
        <v>0.10821176470588234</v>
      </c>
      <c r="Q111" s="136">
        <v>2.5</v>
      </c>
      <c r="R111" s="134">
        <v>7.3529411764705881E-4</v>
      </c>
      <c r="S111" s="135">
        <v>1.6102941176470589E-3</v>
      </c>
      <c r="T111" s="136">
        <v>2.6</v>
      </c>
      <c r="U111" s="134">
        <v>7.6470588235294122E-4</v>
      </c>
      <c r="V111" s="135">
        <v>1.6747058823529412E-3</v>
      </c>
      <c r="W111" s="136">
        <v>5.5</v>
      </c>
      <c r="X111" s="134">
        <v>1.6176470588235294E-3</v>
      </c>
      <c r="Y111" s="135">
        <v>3.5426470588235293E-3</v>
      </c>
      <c r="Z111" s="134">
        <v>35.294117647058819</v>
      </c>
      <c r="AA111" s="135">
        <v>77.294117647058812</v>
      </c>
      <c r="AB111" s="134">
        <v>1.8823529411764707E-4</v>
      </c>
      <c r="AC111" s="135">
        <v>4.1223529411764707E-4</v>
      </c>
      <c r="AD111" s="134">
        <v>6.76470588235294E-4</v>
      </c>
      <c r="AE111" s="134">
        <v>1.4814705882352939E-3</v>
      </c>
      <c r="AF111" s="140">
        <v>35.367123529411757</v>
      </c>
      <c r="AG111" s="134">
        <v>154.90800105882349</v>
      </c>
      <c r="AH111" s="134">
        <v>140.53021494054877</v>
      </c>
      <c r="AI111" s="135">
        <v>154.90804532569788</v>
      </c>
    </row>
    <row r="112" spans="1:35">
      <c r="A112" s="1110" t="s">
        <v>415</v>
      </c>
      <c r="B112" s="89" t="s">
        <v>206</v>
      </c>
      <c r="C112" s="89" t="s">
        <v>289</v>
      </c>
      <c r="D112" s="89" t="s">
        <v>417</v>
      </c>
      <c r="E112" s="89" t="s">
        <v>435</v>
      </c>
      <c r="F112" s="77" t="s">
        <v>218</v>
      </c>
      <c r="G112" s="77" t="s">
        <v>2120</v>
      </c>
      <c r="H112" s="89" t="s">
        <v>462</v>
      </c>
      <c r="I112" s="131">
        <v>300</v>
      </c>
      <c r="J112" s="132">
        <v>0.3</v>
      </c>
      <c r="K112" s="133">
        <v>100</v>
      </c>
      <c r="L112" s="134">
        <v>2.9411764705882353E-2</v>
      </c>
      <c r="M112" s="135">
        <v>6.4411764705882349E-2</v>
      </c>
      <c r="N112" s="133">
        <v>84</v>
      </c>
      <c r="O112" s="134">
        <v>2.4705882352941175E-2</v>
      </c>
      <c r="P112" s="135">
        <v>0.10821176470588234</v>
      </c>
      <c r="Q112" s="136">
        <v>2.5</v>
      </c>
      <c r="R112" s="134">
        <v>7.3529411764705881E-4</v>
      </c>
      <c r="S112" s="135">
        <v>1.6102941176470589E-3</v>
      </c>
      <c r="T112" s="136">
        <v>2.6</v>
      </c>
      <c r="U112" s="134">
        <v>7.6470588235294122E-4</v>
      </c>
      <c r="V112" s="135">
        <v>1.6747058823529412E-3</v>
      </c>
      <c r="W112" s="136">
        <v>5.5</v>
      </c>
      <c r="X112" s="134">
        <v>1.6176470588235294E-3</v>
      </c>
      <c r="Y112" s="135">
        <v>3.5426470588235293E-3</v>
      </c>
      <c r="Z112" s="134">
        <v>35.294117647058819</v>
      </c>
      <c r="AA112" s="135">
        <v>77.294117647058812</v>
      </c>
      <c r="AB112" s="134">
        <v>1.8823529411764707E-4</v>
      </c>
      <c r="AC112" s="135">
        <v>4.1223529411764707E-4</v>
      </c>
      <c r="AD112" s="134">
        <v>6.76470588235294E-4</v>
      </c>
      <c r="AE112" s="134">
        <v>1.4814705882352939E-3</v>
      </c>
      <c r="AF112" s="140">
        <v>35.367123529411757</v>
      </c>
      <c r="AG112" s="134">
        <v>154.90800105882349</v>
      </c>
      <c r="AH112" s="134">
        <v>140.53021494054877</v>
      </c>
      <c r="AI112" s="135">
        <v>154.90804532569788</v>
      </c>
    </row>
    <row r="113" spans="1:35">
      <c r="A113" s="1110" t="s">
        <v>415</v>
      </c>
      <c r="B113" s="89" t="s">
        <v>206</v>
      </c>
      <c r="C113" s="89" t="s">
        <v>463</v>
      </c>
      <c r="D113" s="89" t="s">
        <v>417</v>
      </c>
      <c r="E113" s="89" t="s">
        <v>435</v>
      </c>
      <c r="F113" s="77" t="s">
        <v>218</v>
      </c>
      <c r="G113" s="77" t="s">
        <v>2121</v>
      </c>
      <c r="H113" s="89" t="s">
        <v>464</v>
      </c>
      <c r="I113" s="131">
        <v>720</v>
      </c>
      <c r="J113" s="132">
        <v>0.72</v>
      </c>
      <c r="K113" s="133">
        <v>100</v>
      </c>
      <c r="L113" s="134">
        <v>7.0588235294117646E-2</v>
      </c>
      <c r="M113" s="135">
        <v>0.15458823529411767</v>
      </c>
      <c r="N113" s="133">
        <v>84</v>
      </c>
      <c r="O113" s="134">
        <v>5.9294117647058824E-2</v>
      </c>
      <c r="P113" s="135">
        <v>0.25970823529411763</v>
      </c>
      <c r="Q113" s="136">
        <v>2.5</v>
      </c>
      <c r="R113" s="134">
        <v>1.764705882352941E-3</v>
      </c>
      <c r="S113" s="135">
        <v>3.8647058823529407E-3</v>
      </c>
      <c r="T113" s="136">
        <v>2.6</v>
      </c>
      <c r="U113" s="134">
        <v>1.8352941176470587E-3</v>
      </c>
      <c r="V113" s="135">
        <v>4.0192941176470584E-3</v>
      </c>
      <c r="W113" s="136">
        <v>5.5</v>
      </c>
      <c r="X113" s="134">
        <v>3.8823529411764705E-3</v>
      </c>
      <c r="Y113" s="135">
        <v>8.5023529411764696E-3</v>
      </c>
      <c r="Z113" s="134">
        <v>84.705882352941174</v>
      </c>
      <c r="AA113" s="135">
        <v>185.50588235294117</v>
      </c>
      <c r="AB113" s="134">
        <v>4.5176470588235296E-4</v>
      </c>
      <c r="AC113" s="135">
        <v>9.8936470588235296E-4</v>
      </c>
      <c r="AD113" s="134">
        <v>1.6235294117647055E-3</v>
      </c>
      <c r="AE113" s="134">
        <v>3.5555294117647048E-3</v>
      </c>
      <c r="AF113" s="140">
        <v>84.881096470588233</v>
      </c>
      <c r="AG113" s="134">
        <v>371.77920254117646</v>
      </c>
      <c r="AH113" s="134">
        <v>337.27251585731716</v>
      </c>
      <c r="AI113" s="135">
        <v>371.77930878167501</v>
      </c>
    </row>
    <row r="114" spans="1:35">
      <c r="A114" s="1110" t="s">
        <v>415</v>
      </c>
      <c r="B114" s="89" t="s">
        <v>206</v>
      </c>
      <c r="C114" s="89" t="s">
        <v>463</v>
      </c>
      <c r="D114" s="89" t="s">
        <v>417</v>
      </c>
      <c r="E114" s="89" t="s">
        <v>435</v>
      </c>
      <c r="F114" s="77" t="s">
        <v>218</v>
      </c>
      <c r="G114" s="77" t="s">
        <v>2122</v>
      </c>
      <c r="H114" s="89" t="s">
        <v>464</v>
      </c>
      <c r="I114" s="131">
        <v>1000</v>
      </c>
      <c r="J114" s="132">
        <v>1</v>
      </c>
      <c r="K114" s="133">
        <v>100</v>
      </c>
      <c r="L114" s="134">
        <v>9.8039215686274508E-2</v>
      </c>
      <c r="M114" s="135">
        <v>0.21470588235294116</v>
      </c>
      <c r="N114" s="133">
        <v>84</v>
      </c>
      <c r="O114" s="134">
        <v>8.2352941176470587E-2</v>
      </c>
      <c r="P114" s="135">
        <v>0.36070588235294115</v>
      </c>
      <c r="Q114" s="136">
        <v>2.5</v>
      </c>
      <c r="R114" s="134">
        <v>2.4509803921568627E-3</v>
      </c>
      <c r="S114" s="135">
        <v>5.3676470588235291E-3</v>
      </c>
      <c r="T114" s="136">
        <v>2.6</v>
      </c>
      <c r="U114" s="134">
        <v>2.5490196078431374E-3</v>
      </c>
      <c r="V114" s="135">
        <v>5.5823529411764715E-3</v>
      </c>
      <c r="W114" s="136">
        <v>5.5</v>
      </c>
      <c r="X114" s="134">
        <v>5.392156862745098E-3</v>
      </c>
      <c r="Y114" s="135">
        <v>1.1808823529411764E-2</v>
      </c>
      <c r="Z114" s="134">
        <v>117.64705882352941</v>
      </c>
      <c r="AA114" s="135">
        <v>257.64705882352939</v>
      </c>
      <c r="AB114" s="134">
        <v>6.2745098039215688E-4</v>
      </c>
      <c r="AC114" s="135">
        <v>1.3741176470588236E-3</v>
      </c>
      <c r="AD114" s="134">
        <v>2.2549019607843133E-3</v>
      </c>
      <c r="AE114" s="134">
        <v>4.9382352941176461E-3</v>
      </c>
      <c r="AF114" s="140">
        <v>117.89041176470589</v>
      </c>
      <c r="AG114" s="134">
        <v>516.36000352941176</v>
      </c>
      <c r="AH114" s="134">
        <v>468.43404980182942</v>
      </c>
      <c r="AI114" s="135">
        <v>516.36015108565982</v>
      </c>
    </row>
    <row r="115" spans="1:35">
      <c r="A115" s="1110" t="s">
        <v>415</v>
      </c>
      <c r="B115" s="89" t="s">
        <v>206</v>
      </c>
      <c r="C115" s="89" t="s">
        <v>463</v>
      </c>
      <c r="D115" s="89" t="s">
        <v>417</v>
      </c>
      <c r="E115" s="89" t="s">
        <v>435</v>
      </c>
      <c r="F115" s="77" t="s">
        <v>218</v>
      </c>
      <c r="G115" s="77" t="s">
        <v>2123</v>
      </c>
      <c r="H115" s="89" t="s">
        <v>464</v>
      </c>
      <c r="I115" s="131">
        <v>1000</v>
      </c>
      <c r="J115" s="132">
        <v>1</v>
      </c>
      <c r="K115" s="133">
        <v>100</v>
      </c>
      <c r="L115" s="134">
        <v>9.8039215686274508E-2</v>
      </c>
      <c r="M115" s="135">
        <v>0.21470588235294116</v>
      </c>
      <c r="N115" s="133">
        <v>84</v>
      </c>
      <c r="O115" s="134">
        <v>8.2352941176470587E-2</v>
      </c>
      <c r="P115" s="135">
        <v>0.36070588235294115</v>
      </c>
      <c r="Q115" s="136">
        <v>2.5</v>
      </c>
      <c r="R115" s="134">
        <v>2.4509803921568627E-3</v>
      </c>
      <c r="S115" s="135">
        <v>5.3676470588235291E-3</v>
      </c>
      <c r="T115" s="136">
        <v>2.6</v>
      </c>
      <c r="U115" s="134">
        <v>2.5490196078431374E-3</v>
      </c>
      <c r="V115" s="135">
        <v>5.5823529411764715E-3</v>
      </c>
      <c r="W115" s="136">
        <v>5.5</v>
      </c>
      <c r="X115" s="134">
        <v>5.392156862745098E-3</v>
      </c>
      <c r="Y115" s="135">
        <v>1.1808823529411764E-2</v>
      </c>
      <c r="Z115" s="134">
        <v>117.64705882352941</v>
      </c>
      <c r="AA115" s="135">
        <v>257.64705882352939</v>
      </c>
      <c r="AB115" s="134">
        <v>6.2745098039215688E-4</v>
      </c>
      <c r="AC115" s="135">
        <v>1.3741176470588236E-3</v>
      </c>
      <c r="AD115" s="134">
        <v>2.2549019607843133E-3</v>
      </c>
      <c r="AE115" s="134">
        <v>4.9382352941176461E-3</v>
      </c>
      <c r="AF115" s="140">
        <v>117.89041176470589</v>
      </c>
      <c r="AG115" s="134">
        <v>516.36000352941176</v>
      </c>
      <c r="AH115" s="134">
        <v>468.43404980182942</v>
      </c>
      <c r="AI115" s="135">
        <v>516.36015108565982</v>
      </c>
    </row>
    <row r="116" spans="1:35">
      <c r="A116" s="1110" t="s">
        <v>415</v>
      </c>
      <c r="B116" s="89" t="s">
        <v>206</v>
      </c>
      <c r="C116" s="89" t="s">
        <v>465</v>
      </c>
      <c r="D116" s="89" t="s">
        <v>417</v>
      </c>
      <c r="E116" s="89" t="s">
        <v>435</v>
      </c>
      <c r="F116" s="77" t="s">
        <v>218</v>
      </c>
      <c r="G116" s="77" t="s">
        <v>2124</v>
      </c>
      <c r="H116" s="89" t="s">
        <v>466</v>
      </c>
      <c r="I116" s="131">
        <v>720</v>
      </c>
      <c r="J116" s="132">
        <v>0.72</v>
      </c>
      <c r="K116" s="133">
        <v>100</v>
      </c>
      <c r="L116" s="134">
        <v>7.0588235294117646E-2</v>
      </c>
      <c r="M116" s="135">
        <v>0.15458823529411767</v>
      </c>
      <c r="N116" s="133">
        <v>84</v>
      </c>
      <c r="O116" s="134">
        <v>5.9294117647058824E-2</v>
      </c>
      <c r="P116" s="135">
        <v>0.25970823529411763</v>
      </c>
      <c r="Q116" s="136">
        <v>2.5</v>
      </c>
      <c r="R116" s="134">
        <v>1.764705882352941E-3</v>
      </c>
      <c r="S116" s="135">
        <v>3.8647058823529407E-3</v>
      </c>
      <c r="T116" s="136">
        <v>2.6</v>
      </c>
      <c r="U116" s="134">
        <v>1.8352941176470587E-3</v>
      </c>
      <c r="V116" s="135">
        <v>4.0192941176470584E-3</v>
      </c>
      <c r="W116" s="136">
        <v>5.5</v>
      </c>
      <c r="X116" s="134">
        <v>3.8823529411764705E-3</v>
      </c>
      <c r="Y116" s="135">
        <v>8.5023529411764696E-3</v>
      </c>
      <c r="Z116" s="134">
        <v>84.705882352941174</v>
      </c>
      <c r="AA116" s="135">
        <v>185.50588235294117</v>
      </c>
      <c r="AB116" s="134">
        <v>4.5176470588235296E-4</v>
      </c>
      <c r="AC116" s="135">
        <v>9.8936470588235296E-4</v>
      </c>
      <c r="AD116" s="134">
        <v>1.6235294117647055E-3</v>
      </c>
      <c r="AE116" s="134">
        <v>3.5555294117647048E-3</v>
      </c>
      <c r="AF116" s="140">
        <v>84.881096470588233</v>
      </c>
      <c r="AG116" s="134">
        <v>371.77920254117646</v>
      </c>
      <c r="AH116" s="134">
        <v>337.27251585731716</v>
      </c>
      <c r="AI116" s="135">
        <v>371.77930878167501</v>
      </c>
    </row>
    <row r="117" spans="1:35">
      <c r="A117" s="1110" t="s">
        <v>415</v>
      </c>
      <c r="B117" s="89" t="s">
        <v>206</v>
      </c>
      <c r="C117" s="89" t="s">
        <v>465</v>
      </c>
      <c r="D117" s="89" t="s">
        <v>417</v>
      </c>
      <c r="E117" s="89" t="s">
        <v>435</v>
      </c>
      <c r="F117" s="77" t="s">
        <v>218</v>
      </c>
      <c r="G117" s="77" t="s">
        <v>2125</v>
      </c>
      <c r="H117" s="89" t="s">
        <v>466</v>
      </c>
      <c r="I117" s="131">
        <v>1000</v>
      </c>
      <c r="J117" s="132">
        <v>1</v>
      </c>
      <c r="K117" s="133">
        <v>100</v>
      </c>
      <c r="L117" s="134">
        <v>9.8039215686274508E-2</v>
      </c>
      <c r="M117" s="135">
        <v>0.21470588235294116</v>
      </c>
      <c r="N117" s="133">
        <v>84</v>
      </c>
      <c r="O117" s="134">
        <v>8.2352941176470587E-2</v>
      </c>
      <c r="P117" s="135">
        <v>0.36070588235294115</v>
      </c>
      <c r="Q117" s="136">
        <v>2.5</v>
      </c>
      <c r="R117" s="134">
        <v>2.4509803921568627E-3</v>
      </c>
      <c r="S117" s="135">
        <v>5.3676470588235291E-3</v>
      </c>
      <c r="T117" s="136">
        <v>2.6</v>
      </c>
      <c r="U117" s="134">
        <v>2.5490196078431374E-3</v>
      </c>
      <c r="V117" s="135">
        <v>5.5823529411764715E-3</v>
      </c>
      <c r="W117" s="136">
        <v>5.5</v>
      </c>
      <c r="X117" s="134">
        <v>5.392156862745098E-3</v>
      </c>
      <c r="Y117" s="135">
        <v>1.1808823529411764E-2</v>
      </c>
      <c r="Z117" s="134">
        <v>117.64705882352941</v>
      </c>
      <c r="AA117" s="135">
        <v>257.64705882352939</v>
      </c>
      <c r="AB117" s="134">
        <v>6.2745098039215688E-4</v>
      </c>
      <c r="AC117" s="135">
        <v>1.3741176470588236E-3</v>
      </c>
      <c r="AD117" s="134">
        <v>2.2549019607843133E-3</v>
      </c>
      <c r="AE117" s="134">
        <v>4.9382352941176461E-3</v>
      </c>
      <c r="AF117" s="140">
        <v>117.89041176470589</v>
      </c>
      <c r="AG117" s="134">
        <v>516.36000352941176</v>
      </c>
      <c r="AH117" s="134">
        <v>468.43404980182942</v>
      </c>
      <c r="AI117" s="135">
        <v>516.36015108565982</v>
      </c>
    </row>
    <row r="118" spans="1:35">
      <c r="A118" s="1110" t="s">
        <v>415</v>
      </c>
      <c r="B118" s="89" t="s">
        <v>206</v>
      </c>
      <c r="C118" s="89" t="s">
        <v>465</v>
      </c>
      <c r="D118" s="89" t="s">
        <v>417</v>
      </c>
      <c r="E118" s="89" t="s">
        <v>435</v>
      </c>
      <c r="F118" s="77" t="s">
        <v>218</v>
      </c>
      <c r="G118" s="77" t="s">
        <v>2126</v>
      </c>
      <c r="H118" s="89" t="s">
        <v>466</v>
      </c>
      <c r="I118" s="131">
        <v>1000</v>
      </c>
      <c r="J118" s="132">
        <v>1</v>
      </c>
      <c r="K118" s="133">
        <v>100</v>
      </c>
      <c r="L118" s="134">
        <v>9.8039215686274508E-2</v>
      </c>
      <c r="M118" s="135">
        <v>0.21470588235294116</v>
      </c>
      <c r="N118" s="133">
        <v>84</v>
      </c>
      <c r="O118" s="134">
        <v>8.2352941176470587E-2</v>
      </c>
      <c r="P118" s="135">
        <v>0.36070588235294115</v>
      </c>
      <c r="Q118" s="136">
        <v>2.5</v>
      </c>
      <c r="R118" s="134">
        <v>2.4509803921568627E-3</v>
      </c>
      <c r="S118" s="135">
        <v>5.3676470588235291E-3</v>
      </c>
      <c r="T118" s="136">
        <v>2.6</v>
      </c>
      <c r="U118" s="134">
        <v>2.5490196078431374E-3</v>
      </c>
      <c r="V118" s="135">
        <v>5.5823529411764715E-3</v>
      </c>
      <c r="W118" s="136">
        <v>5.5</v>
      </c>
      <c r="X118" s="134">
        <v>5.392156862745098E-3</v>
      </c>
      <c r="Y118" s="135">
        <v>1.1808823529411764E-2</v>
      </c>
      <c r="Z118" s="134">
        <v>117.64705882352941</v>
      </c>
      <c r="AA118" s="135">
        <v>257.64705882352939</v>
      </c>
      <c r="AB118" s="134">
        <v>6.2745098039215688E-4</v>
      </c>
      <c r="AC118" s="135">
        <v>1.3741176470588236E-3</v>
      </c>
      <c r="AD118" s="134">
        <v>2.2549019607843133E-3</v>
      </c>
      <c r="AE118" s="134">
        <v>4.9382352941176461E-3</v>
      </c>
      <c r="AF118" s="140">
        <v>117.89041176470589</v>
      </c>
      <c r="AG118" s="134">
        <v>516.36000352941176</v>
      </c>
      <c r="AH118" s="134">
        <v>468.43404980182942</v>
      </c>
      <c r="AI118" s="135">
        <v>516.36015108565982</v>
      </c>
    </row>
    <row r="119" spans="1:35">
      <c r="A119" s="1110" t="s">
        <v>415</v>
      </c>
      <c r="B119" s="89" t="s">
        <v>206</v>
      </c>
      <c r="C119" s="89" t="s">
        <v>460</v>
      </c>
      <c r="D119" s="89" t="s">
        <v>417</v>
      </c>
      <c r="E119" s="89" t="s">
        <v>435</v>
      </c>
      <c r="F119" s="77" t="s">
        <v>218</v>
      </c>
      <c r="G119" s="77" t="s">
        <v>2127</v>
      </c>
      <c r="H119" s="89" t="s">
        <v>461</v>
      </c>
      <c r="I119" s="131">
        <v>1200</v>
      </c>
      <c r="J119" s="132">
        <v>1.2</v>
      </c>
      <c r="K119" s="133">
        <v>100</v>
      </c>
      <c r="L119" s="134">
        <v>0.11764705882352941</v>
      </c>
      <c r="M119" s="135">
        <v>0.2576470588235294</v>
      </c>
      <c r="N119" s="133">
        <v>84</v>
      </c>
      <c r="O119" s="134">
        <v>9.8823529411764699E-2</v>
      </c>
      <c r="P119" s="135">
        <v>0.43284705882352936</v>
      </c>
      <c r="Q119" s="136">
        <v>2.5</v>
      </c>
      <c r="R119" s="134">
        <v>2.9411764705882353E-3</v>
      </c>
      <c r="S119" s="135">
        <v>6.4411764705882358E-3</v>
      </c>
      <c r="T119" s="136">
        <v>2.6</v>
      </c>
      <c r="U119" s="134">
        <v>3.0588235294117649E-3</v>
      </c>
      <c r="V119" s="135">
        <v>6.6988235294117649E-3</v>
      </c>
      <c r="W119" s="136">
        <v>5.5</v>
      </c>
      <c r="X119" s="134">
        <v>6.4705882352941177E-3</v>
      </c>
      <c r="Y119" s="135">
        <v>1.4170588235294117E-2</v>
      </c>
      <c r="Z119" s="134">
        <v>141.17647058823528</v>
      </c>
      <c r="AA119" s="135">
        <v>309.17647058823525</v>
      </c>
      <c r="AB119" s="134">
        <v>7.5294117647058828E-4</v>
      </c>
      <c r="AC119" s="135">
        <v>1.6489411764705883E-3</v>
      </c>
      <c r="AD119" s="134">
        <v>2.705882352941176E-3</v>
      </c>
      <c r="AE119" s="134">
        <v>5.9258823529411758E-3</v>
      </c>
      <c r="AF119" s="140">
        <v>141.46849411764703</v>
      </c>
      <c r="AG119" s="134">
        <v>619.63200423529395</v>
      </c>
      <c r="AH119" s="134">
        <v>562.1208597621951</v>
      </c>
      <c r="AI119" s="135">
        <v>619.63218130279154</v>
      </c>
    </row>
    <row r="120" spans="1:35">
      <c r="A120" s="1110" t="s">
        <v>415</v>
      </c>
      <c r="B120" s="89" t="s">
        <v>206</v>
      </c>
      <c r="C120" s="89" t="s">
        <v>289</v>
      </c>
      <c r="D120" s="89" t="s">
        <v>417</v>
      </c>
      <c r="E120" s="89" t="s">
        <v>435</v>
      </c>
      <c r="F120" s="77" t="s">
        <v>218</v>
      </c>
      <c r="G120" s="77" t="s">
        <v>2128</v>
      </c>
      <c r="H120" s="89" t="s">
        <v>462</v>
      </c>
      <c r="I120" s="131">
        <v>1200</v>
      </c>
      <c r="J120" s="132">
        <v>1.2</v>
      </c>
      <c r="K120" s="133">
        <v>100</v>
      </c>
      <c r="L120" s="134">
        <v>0.11764705882352941</v>
      </c>
      <c r="M120" s="135">
        <v>0.2576470588235294</v>
      </c>
      <c r="N120" s="133">
        <v>84</v>
      </c>
      <c r="O120" s="134">
        <v>9.8823529411764699E-2</v>
      </c>
      <c r="P120" s="135">
        <v>0.43284705882352936</v>
      </c>
      <c r="Q120" s="136">
        <v>2.5</v>
      </c>
      <c r="R120" s="134">
        <v>2.9411764705882353E-3</v>
      </c>
      <c r="S120" s="135">
        <v>6.4411764705882358E-3</v>
      </c>
      <c r="T120" s="136">
        <v>2.6</v>
      </c>
      <c r="U120" s="134">
        <v>3.0588235294117649E-3</v>
      </c>
      <c r="V120" s="135">
        <v>6.6988235294117649E-3</v>
      </c>
      <c r="W120" s="136">
        <v>5.5</v>
      </c>
      <c r="X120" s="134">
        <v>6.4705882352941177E-3</v>
      </c>
      <c r="Y120" s="135">
        <v>1.4170588235294117E-2</v>
      </c>
      <c r="Z120" s="134">
        <v>141.17647058823528</v>
      </c>
      <c r="AA120" s="135">
        <v>309.17647058823525</v>
      </c>
      <c r="AB120" s="134">
        <v>7.5294117647058828E-4</v>
      </c>
      <c r="AC120" s="135">
        <v>1.6489411764705883E-3</v>
      </c>
      <c r="AD120" s="134">
        <v>2.705882352941176E-3</v>
      </c>
      <c r="AE120" s="134">
        <v>5.9258823529411758E-3</v>
      </c>
      <c r="AF120" s="140">
        <v>141.46849411764703</v>
      </c>
      <c r="AG120" s="134">
        <v>619.63200423529395</v>
      </c>
      <c r="AH120" s="134">
        <v>562.1208597621951</v>
      </c>
      <c r="AI120" s="135">
        <v>619.63218130279154</v>
      </c>
    </row>
    <row r="121" spans="1:35">
      <c r="A121" s="1110" t="s">
        <v>415</v>
      </c>
      <c r="B121" s="89" t="s">
        <v>317</v>
      </c>
      <c r="C121" s="89" t="s">
        <v>318</v>
      </c>
      <c r="D121" s="89" t="s">
        <v>417</v>
      </c>
      <c r="E121" s="89" t="s">
        <v>435</v>
      </c>
      <c r="F121" s="77" t="s">
        <v>218</v>
      </c>
      <c r="G121" s="77" t="s">
        <v>2129</v>
      </c>
      <c r="H121" s="89" t="s">
        <v>450</v>
      </c>
      <c r="I121" s="142">
        <v>1095</v>
      </c>
      <c r="J121" s="132">
        <v>1.095</v>
      </c>
      <c r="K121" s="133">
        <v>100</v>
      </c>
      <c r="L121" s="134">
        <v>0.10735294117647058</v>
      </c>
      <c r="M121" s="135">
        <v>0.23510294117647057</v>
      </c>
      <c r="N121" s="133">
        <v>84</v>
      </c>
      <c r="O121" s="134">
        <v>9.0176470588235302E-2</v>
      </c>
      <c r="P121" s="135">
        <v>0.39497294117647064</v>
      </c>
      <c r="Q121" s="136">
        <v>2.5</v>
      </c>
      <c r="R121" s="134">
        <v>2.6838235294117645E-3</v>
      </c>
      <c r="S121" s="135">
        <v>5.8775735294117641E-3</v>
      </c>
      <c r="T121" s="136">
        <v>2.6</v>
      </c>
      <c r="U121" s="134">
        <v>2.7911764705882353E-3</v>
      </c>
      <c r="V121" s="135">
        <v>6.1126764705882351E-3</v>
      </c>
      <c r="W121" s="136">
        <v>5.5</v>
      </c>
      <c r="X121" s="134">
        <v>5.904411764705882E-3</v>
      </c>
      <c r="Y121" s="135">
        <v>1.2930661764705881E-2</v>
      </c>
      <c r="Z121" s="134">
        <v>128.8235294117647</v>
      </c>
      <c r="AA121" s="135">
        <v>282.12352941176471</v>
      </c>
      <c r="AB121" s="134">
        <v>6.8705882352941181E-4</v>
      </c>
      <c r="AC121" s="135">
        <v>1.5046588235294118E-3</v>
      </c>
      <c r="AD121" s="134">
        <v>2.469117647058823E-3</v>
      </c>
      <c r="AE121" s="134">
        <v>5.4073676470588221E-3</v>
      </c>
      <c r="AF121" s="140">
        <v>129.09000088235291</v>
      </c>
      <c r="AG121" s="134">
        <v>565.41420386470577</v>
      </c>
      <c r="AH121" s="134">
        <v>512.93528453300314</v>
      </c>
      <c r="AI121" s="135">
        <v>565.4143654387974</v>
      </c>
    </row>
    <row r="122" spans="1:35">
      <c r="A122" s="1110" t="s">
        <v>415</v>
      </c>
      <c r="B122" s="89" t="s">
        <v>317</v>
      </c>
      <c r="C122" s="89" t="s">
        <v>318</v>
      </c>
      <c r="D122" s="89" t="s">
        <v>417</v>
      </c>
      <c r="E122" s="89" t="s">
        <v>435</v>
      </c>
      <c r="F122" s="77" t="s">
        <v>218</v>
      </c>
      <c r="G122" s="77" t="s">
        <v>2130</v>
      </c>
      <c r="H122" s="89" t="s">
        <v>450</v>
      </c>
      <c r="I122" s="142">
        <v>1095</v>
      </c>
      <c r="J122" s="132">
        <v>1.095</v>
      </c>
      <c r="K122" s="133">
        <v>100</v>
      </c>
      <c r="L122" s="134">
        <v>0.10735294117647058</v>
      </c>
      <c r="M122" s="135">
        <v>0.23510294117647057</v>
      </c>
      <c r="N122" s="133">
        <v>84</v>
      </c>
      <c r="O122" s="134">
        <v>9.0176470588235302E-2</v>
      </c>
      <c r="P122" s="135">
        <v>0.39497294117647064</v>
      </c>
      <c r="Q122" s="136">
        <v>2.5</v>
      </c>
      <c r="R122" s="134">
        <v>2.6838235294117645E-3</v>
      </c>
      <c r="S122" s="135">
        <v>5.8775735294117641E-3</v>
      </c>
      <c r="T122" s="136">
        <v>2.6</v>
      </c>
      <c r="U122" s="134">
        <v>2.7911764705882353E-3</v>
      </c>
      <c r="V122" s="135">
        <v>6.1126764705882351E-3</v>
      </c>
      <c r="W122" s="136">
        <v>5.5</v>
      </c>
      <c r="X122" s="134">
        <v>5.904411764705882E-3</v>
      </c>
      <c r="Y122" s="135">
        <v>1.2930661764705881E-2</v>
      </c>
      <c r="Z122" s="134">
        <v>128.8235294117647</v>
      </c>
      <c r="AA122" s="135">
        <v>282.12352941176471</v>
      </c>
      <c r="AB122" s="134">
        <v>6.8705882352941181E-4</v>
      </c>
      <c r="AC122" s="135">
        <v>1.5046588235294118E-3</v>
      </c>
      <c r="AD122" s="134">
        <v>2.469117647058823E-3</v>
      </c>
      <c r="AE122" s="134">
        <v>5.4073676470588221E-3</v>
      </c>
      <c r="AF122" s="464">
        <v>129.09000088235291</v>
      </c>
      <c r="AG122" s="275">
        <v>565.41420386470577</v>
      </c>
      <c r="AH122" s="275">
        <v>512.93528453300314</v>
      </c>
      <c r="AI122" s="276">
        <v>565.4143654387974</v>
      </c>
    </row>
    <row r="123" spans="1:35">
      <c r="A123" s="501"/>
      <c r="B123" s="502"/>
      <c r="C123" s="502"/>
      <c r="D123" s="502"/>
      <c r="E123" s="502"/>
      <c r="F123" s="502"/>
      <c r="G123" s="502"/>
      <c r="H123" s="502"/>
      <c r="I123" s="860"/>
      <c r="J123" s="783" t="s">
        <v>342</v>
      </c>
      <c r="K123" s="873"/>
      <c r="L123" s="874">
        <v>4.752450980392152</v>
      </c>
      <c r="M123" s="679">
        <v>10.407867647058817</v>
      </c>
      <c r="N123" s="875"/>
      <c r="O123" s="874">
        <v>3.9920588235294137</v>
      </c>
      <c r="P123" s="679">
        <v>17.126315294117649</v>
      </c>
      <c r="Q123" s="876"/>
      <c r="R123" s="874">
        <v>0.11881127450980387</v>
      </c>
      <c r="S123" s="679">
        <v>0.26019669117647043</v>
      </c>
      <c r="T123" s="876"/>
      <c r="U123" s="874">
        <v>0.12356372549019622</v>
      </c>
      <c r="V123" s="679">
        <v>0.27060455882352963</v>
      </c>
      <c r="W123" s="876"/>
      <c r="X123" s="874">
        <v>0.26138480392156849</v>
      </c>
      <c r="Y123" s="679">
        <v>0.57243272058823469</v>
      </c>
      <c r="Z123" s="678">
        <v>5702.9411764705901</v>
      </c>
      <c r="AA123" s="679">
        <v>12489.441176470596</v>
      </c>
      <c r="AB123" s="678">
        <v>3.0415686274509791E-2</v>
      </c>
      <c r="AC123" s="679">
        <v>6.6610352941176412E-2</v>
      </c>
      <c r="AD123" s="678">
        <v>0.10930637254901951</v>
      </c>
      <c r="AE123" s="874">
        <v>0.23938095588235297</v>
      </c>
      <c r="AF123" s="678">
        <v>5714.7377102941246</v>
      </c>
      <c r="AG123" s="874">
        <v>25030.551171088187</v>
      </c>
      <c r="AH123" s="874">
        <v>22707.340564143673</v>
      </c>
      <c r="AI123" s="679">
        <v>25030.558323877369</v>
      </c>
    </row>
    <row r="124" spans="1:35" ht="51" customHeight="1"/>
  </sheetData>
  <mergeCells count="23">
    <mergeCell ref="AF19:AI20"/>
    <mergeCell ref="A3:H5"/>
    <mergeCell ref="AD19:AE19"/>
    <mergeCell ref="AB19:AC19"/>
    <mergeCell ref="Z19:AA19"/>
    <mergeCell ref="K19:Y19"/>
    <mergeCell ref="Z18:AE18"/>
    <mergeCell ref="N8:O8"/>
    <mergeCell ref="P8:S8"/>
    <mergeCell ref="N11:O11"/>
    <mergeCell ref="T12:U12"/>
    <mergeCell ref="V12:W12"/>
    <mergeCell ref="A8:D8"/>
    <mergeCell ref="K20:M20"/>
    <mergeCell ref="N20:P20"/>
    <mergeCell ref="Q20:S20"/>
    <mergeCell ref="F8:K8"/>
    <mergeCell ref="R13:R14"/>
    <mergeCell ref="Z20:AA20"/>
    <mergeCell ref="AB20:AC20"/>
    <mergeCell ref="AD20:AE20"/>
    <mergeCell ref="T20:V20"/>
    <mergeCell ref="W20:Y20"/>
  </mergeCells>
  <phoneticPr fontId="3" type="noConversion"/>
  <pageMargins left="0.25" right="0.25" top="0.75" bottom="0.75" header="0.3" footer="0.3"/>
  <pageSetup paperSize="3" scale="26" fitToWidth="2" orientation="landscape" r:id="rId1"/>
  <colBreaks count="1" manualBreakCount="1">
    <brk id="25" max="122" man="1"/>
  </colBreaks>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C6F5B-9303-42EE-B4A8-58811A693079}">
  <sheetPr codeName="Sheet27">
    <tabColor theme="8" tint="0.39997558519241921"/>
  </sheetPr>
  <dimension ref="A1:BA178"/>
  <sheetViews>
    <sheetView showOutlineSymbols="0" view="pageBreakPreview" topLeftCell="E6" zoomScale="41" zoomScaleNormal="19" zoomScaleSheetLayoutView="41" workbookViewId="0">
      <selection activeCell="K33" sqref="K33:M33"/>
    </sheetView>
  </sheetViews>
  <sheetFormatPr defaultColWidth="9.1328125" defaultRowHeight="14.25"/>
  <cols>
    <col min="1" max="1" width="3.3984375" customWidth="1"/>
    <col min="2" max="2" width="16.3984375" customWidth="1"/>
    <col min="3" max="4" width="14.59765625" customWidth="1"/>
    <col min="5" max="5" width="16.59765625" customWidth="1"/>
    <col min="6" max="6" width="22.73046875" customWidth="1"/>
    <col min="7" max="7" width="20.86328125" bestFit="1" customWidth="1"/>
    <col min="8" max="8" width="23.86328125" customWidth="1"/>
    <col min="9" max="10" width="17.265625" customWidth="1"/>
    <col min="11" max="52" width="12.1328125" customWidth="1"/>
    <col min="53" max="53" width="10.59765625" customWidth="1"/>
  </cols>
  <sheetData>
    <row r="1" spans="1:53" ht="25.15">
      <c r="A1" s="88"/>
      <c r="B1" s="1162" t="str">
        <f>'OR PTE Summary'!B1</f>
        <v>Emissions Detail Sheets for:</v>
      </c>
      <c r="C1" s="88"/>
      <c r="D1" s="88"/>
      <c r="E1" s="88"/>
      <c r="F1" s="1162" t="str">
        <f>'OR PTE Summary'!F1</f>
        <v>Intel Corp., source no. 34-2681, application 034907 received 7/7/2023</v>
      </c>
      <c r="G1" s="89"/>
      <c r="H1" s="166"/>
      <c r="I1" s="89"/>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91"/>
    </row>
    <row r="2" spans="1:53" ht="17.649999999999999">
      <c r="A2" s="88"/>
      <c r="B2" s="92" t="s">
        <v>467</v>
      </c>
      <c r="C2" s="92"/>
      <c r="D2" s="92"/>
      <c r="E2" s="88"/>
      <c r="F2" s="1020"/>
      <c r="G2" s="89"/>
      <c r="H2" s="1074"/>
      <c r="I2" s="89"/>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91"/>
    </row>
    <row r="3" spans="1:53" ht="12.75" customHeight="1">
      <c r="A3" s="88"/>
      <c r="B3" s="612" t="s">
        <v>344</v>
      </c>
      <c r="C3" s="92"/>
      <c r="D3" s="92"/>
      <c r="E3" s="88"/>
      <c r="F3" s="1020"/>
      <c r="G3" s="89"/>
      <c r="H3" s="1074"/>
      <c r="I3" s="89"/>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91"/>
    </row>
    <row r="4" spans="1:53" ht="11.25" customHeight="1">
      <c r="A4" s="88"/>
      <c r="B4" s="92"/>
      <c r="C4" s="92"/>
      <c r="D4" s="92"/>
      <c r="E4" s="88"/>
      <c r="F4" s="1020"/>
      <c r="G4" s="89"/>
      <c r="H4" s="1074"/>
      <c r="I4" s="89"/>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91"/>
    </row>
    <row r="5" spans="1:53">
      <c r="A5" s="88"/>
      <c r="B5" s="97" t="s">
        <v>468</v>
      </c>
      <c r="C5" s="88"/>
      <c r="D5" s="88"/>
      <c r="E5" s="88"/>
      <c r="F5" s="1020"/>
      <c r="G5" s="89"/>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91"/>
    </row>
    <row r="6" spans="1:53" ht="15.4">
      <c r="A6" s="88"/>
      <c r="B6" s="167" t="s">
        <v>158</v>
      </c>
      <c r="C6" s="168"/>
      <c r="D6" s="168"/>
      <c r="E6" s="169"/>
      <c r="F6" s="170"/>
      <c r="G6" s="1059"/>
      <c r="H6" s="169"/>
      <c r="I6" s="171"/>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91"/>
    </row>
    <row r="7" spans="1:53">
      <c r="A7" s="88"/>
      <c r="B7" s="172" t="s">
        <v>469</v>
      </c>
      <c r="C7" s="173"/>
      <c r="D7" s="173"/>
      <c r="E7" s="174"/>
      <c r="F7" s="175"/>
      <c r="G7" s="176"/>
      <c r="H7" s="177"/>
      <c r="I7" s="1052"/>
      <c r="J7" s="97"/>
      <c r="K7" s="97"/>
      <c r="L7" s="97"/>
      <c r="M7" s="88"/>
      <c r="N7" s="88"/>
      <c r="O7" s="153"/>
      <c r="P7" s="89"/>
      <c r="Q7" s="89"/>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91"/>
    </row>
    <row r="8" spans="1:53">
      <c r="A8" s="88"/>
      <c r="B8" s="610" t="s">
        <v>347</v>
      </c>
      <c r="C8" s="611"/>
      <c r="D8" s="611"/>
      <c r="E8" s="179"/>
      <c r="F8" s="180" t="s">
        <v>349</v>
      </c>
      <c r="G8" s="181"/>
      <c r="H8" s="182">
        <v>5.0000000000000001E-4</v>
      </c>
      <c r="I8" s="183" t="s">
        <v>164</v>
      </c>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91"/>
    </row>
    <row r="9" spans="1:53">
      <c r="A9" s="88"/>
      <c r="B9" s="1456" t="s">
        <v>350</v>
      </c>
      <c r="C9" s="612"/>
      <c r="D9" s="612"/>
      <c r="E9" s="93"/>
      <c r="F9" s="1099" t="s">
        <v>349</v>
      </c>
      <c r="G9" s="1096" t="s">
        <v>352</v>
      </c>
      <c r="H9" s="184">
        <v>8.0000000000000002E-3</v>
      </c>
      <c r="I9" s="185" t="s">
        <v>164</v>
      </c>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91"/>
    </row>
    <row r="10" spans="1:53">
      <c r="A10" s="88"/>
      <c r="B10" s="1456"/>
      <c r="C10" s="612"/>
      <c r="D10" s="612"/>
      <c r="E10" s="93"/>
      <c r="F10" s="1099" t="s">
        <v>349</v>
      </c>
      <c r="G10" s="1096" t="s">
        <v>353</v>
      </c>
      <c r="H10" s="184">
        <v>5.7999999999999996E-3</v>
      </c>
      <c r="I10" s="185" t="s">
        <v>164</v>
      </c>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91"/>
    </row>
    <row r="11" spans="1:53">
      <c r="A11" s="88"/>
      <c r="B11" s="1456" t="s">
        <v>77</v>
      </c>
      <c r="C11" s="1457"/>
      <c r="D11" s="1457"/>
      <c r="E11" s="93"/>
      <c r="F11" s="1099" t="s">
        <v>349</v>
      </c>
      <c r="G11" s="1096" t="s">
        <v>352</v>
      </c>
      <c r="H11" s="184">
        <v>1.7000000000000001E-2</v>
      </c>
      <c r="I11" s="185" t="s">
        <v>164</v>
      </c>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91"/>
    </row>
    <row r="12" spans="1:53">
      <c r="A12" s="88"/>
      <c r="B12" s="1456"/>
      <c r="C12" s="1457"/>
      <c r="D12" s="1457"/>
      <c r="E12" s="93"/>
      <c r="F12" s="1099" t="s">
        <v>349</v>
      </c>
      <c r="G12" s="1096" t="s">
        <v>353</v>
      </c>
      <c r="H12" s="184">
        <v>1.23E-2</v>
      </c>
      <c r="I12" s="185" t="s">
        <v>164</v>
      </c>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91"/>
    </row>
    <row r="13" spans="1:53">
      <c r="A13" s="88"/>
      <c r="B13" s="1456" t="s">
        <v>354</v>
      </c>
      <c r="C13" s="612"/>
      <c r="D13" s="612"/>
      <c r="E13" s="93"/>
      <c r="F13" s="1099" t="s">
        <v>349</v>
      </c>
      <c r="G13" s="1096" t="s">
        <v>352</v>
      </c>
      <c r="H13" s="184">
        <v>6.3E-3</v>
      </c>
      <c r="I13" s="185" t="s">
        <v>164</v>
      </c>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91"/>
    </row>
    <row r="14" spans="1:53">
      <c r="A14" s="88"/>
      <c r="B14" s="1456"/>
      <c r="C14" s="612"/>
      <c r="D14" s="612"/>
      <c r="E14" s="93"/>
      <c r="F14" s="1099" t="s">
        <v>349</v>
      </c>
      <c r="G14" s="1096" t="s">
        <v>353</v>
      </c>
      <c r="H14" s="184">
        <v>4.5999999999999999E-3</v>
      </c>
      <c r="I14" s="185" t="s">
        <v>164</v>
      </c>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91"/>
    </row>
    <row r="15" spans="1:53">
      <c r="A15" s="88"/>
      <c r="B15" s="1456" t="s">
        <v>356</v>
      </c>
      <c r="C15" s="612"/>
      <c r="D15" s="612"/>
      <c r="E15" s="93"/>
      <c r="F15" s="1099" t="s">
        <v>349</v>
      </c>
      <c r="G15" s="1096" t="s">
        <v>352</v>
      </c>
      <c r="H15" s="184">
        <v>3.6600000000000001E-2</v>
      </c>
      <c r="I15" s="185" t="s">
        <v>164</v>
      </c>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91"/>
    </row>
    <row r="16" spans="1:53">
      <c r="A16" s="88"/>
      <c r="B16" s="1456"/>
      <c r="C16" s="612"/>
      <c r="D16" s="612"/>
      <c r="E16" s="93"/>
      <c r="F16" s="1099" t="s">
        <v>349</v>
      </c>
      <c r="G16" s="1096" t="s">
        <v>353</v>
      </c>
      <c r="H16" s="184">
        <v>2.6499999999999999E-2</v>
      </c>
      <c r="I16" s="185" t="s">
        <v>164</v>
      </c>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91"/>
    </row>
    <row r="17" spans="1:53">
      <c r="A17" s="88"/>
      <c r="B17" s="574" t="s">
        <v>358</v>
      </c>
      <c r="C17" s="575"/>
      <c r="D17" s="613"/>
      <c r="E17" s="97"/>
      <c r="F17" s="1099" t="s">
        <v>349</v>
      </c>
      <c r="G17" s="1096"/>
      <c r="H17" s="186">
        <v>1E-4</v>
      </c>
      <c r="I17" s="1082" t="s">
        <v>164</v>
      </c>
      <c r="J17" s="88"/>
      <c r="K17" s="97"/>
      <c r="L17" s="97"/>
      <c r="M17" s="97"/>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91"/>
    </row>
    <row r="18" spans="1:53">
      <c r="A18" s="88"/>
      <c r="B18" s="574" t="s">
        <v>359</v>
      </c>
      <c r="C18" s="575"/>
      <c r="D18" s="613"/>
      <c r="E18" s="97"/>
      <c r="F18" s="1099" t="s">
        <v>349</v>
      </c>
      <c r="G18" s="1096"/>
      <c r="H18" s="186">
        <v>2.9999999999999997E-4</v>
      </c>
      <c r="I18" s="1082" t="s">
        <v>164</v>
      </c>
      <c r="J18" s="88"/>
      <c r="K18" s="88"/>
      <c r="L18" s="107"/>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91"/>
    </row>
    <row r="19" spans="1:53">
      <c r="A19" s="88"/>
      <c r="B19" s="1456" t="s">
        <v>361</v>
      </c>
      <c r="C19" s="612"/>
      <c r="D19" s="612"/>
      <c r="E19" s="93"/>
      <c r="F19" s="1099" t="s">
        <v>349</v>
      </c>
      <c r="G19" s="1096" t="s">
        <v>352</v>
      </c>
      <c r="H19" s="184">
        <v>4.3E-3</v>
      </c>
      <c r="I19" s="185" t="s">
        <v>164</v>
      </c>
      <c r="J19" s="88"/>
      <c r="K19" s="88"/>
      <c r="L19" s="107"/>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91"/>
    </row>
    <row r="20" spans="1:53">
      <c r="A20" s="88"/>
      <c r="B20" s="1456"/>
      <c r="C20" s="612"/>
      <c r="D20" s="612"/>
      <c r="E20" s="93"/>
      <c r="F20" s="1099" t="s">
        <v>349</v>
      </c>
      <c r="G20" s="1096" t="s">
        <v>353</v>
      </c>
      <c r="H20" s="184">
        <v>3.0999999999999999E-3</v>
      </c>
      <c r="I20" s="185" t="s">
        <v>164</v>
      </c>
      <c r="J20" s="88"/>
      <c r="K20" s="88"/>
      <c r="L20" s="107"/>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91"/>
    </row>
    <row r="21" spans="1:53">
      <c r="A21" s="88"/>
      <c r="B21" s="574" t="s">
        <v>364</v>
      </c>
      <c r="C21" s="575"/>
      <c r="D21" s="613"/>
      <c r="E21" s="97"/>
      <c r="F21" s="1099" t="s">
        <v>349</v>
      </c>
      <c r="G21" s="1096"/>
      <c r="H21" s="186">
        <v>2.7000000000000001E-3</v>
      </c>
      <c r="I21" s="1082" t="s">
        <v>164</v>
      </c>
      <c r="J21" s="88"/>
      <c r="K21" s="88"/>
      <c r="L21" s="107"/>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91"/>
    </row>
    <row r="22" spans="1:53">
      <c r="A22" s="88"/>
      <c r="B22" s="1054" t="s">
        <v>365</v>
      </c>
      <c r="C22" s="608"/>
      <c r="D22" s="614"/>
      <c r="E22" s="1066"/>
      <c r="F22" s="1099" t="s">
        <v>349</v>
      </c>
      <c r="G22" s="1096"/>
      <c r="H22" s="186">
        <v>2.0000000000000001E-4</v>
      </c>
      <c r="I22" s="1082" t="s">
        <v>164</v>
      </c>
      <c r="J22" s="88"/>
      <c r="K22" s="88"/>
      <c r="L22" s="107"/>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91"/>
    </row>
    <row r="23" spans="1:53">
      <c r="A23" s="88"/>
      <c r="B23" s="574" t="s">
        <v>470</v>
      </c>
      <c r="C23" s="575"/>
      <c r="D23" s="613"/>
      <c r="E23" s="97"/>
      <c r="F23" s="1099" t="s">
        <v>349</v>
      </c>
      <c r="G23" s="1096"/>
      <c r="H23" s="186">
        <v>4.4000000000000003E-3</v>
      </c>
      <c r="I23" s="1082" t="s">
        <v>164</v>
      </c>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91"/>
    </row>
    <row r="24" spans="1:53">
      <c r="A24" s="88"/>
      <c r="B24" s="574" t="s">
        <v>367</v>
      </c>
      <c r="C24" s="575"/>
      <c r="D24" s="613"/>
      <c r="E24" s="97"/>
      <c r="F24" s="1099" t="s">
        <v>349</v>
      </c>
      <c r="G24" s="1096"/>
      <c r="H24" s="186">
        <v>1.2E-5</v>
      </c>
      <c r="I24" s="1082" t="s">
        <v>164</v>
      </c>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91"/>
    </row>
    <row r="25" spans="1:53">
      <c r="A25" s="88"/>
      <c r="B25" s="574" t="s">
        <v>369</v>
      </c>
      <c r="C25" s="575"/>
      <c r="D25" s="613"/>
      <c r="E25" s="97"/>
      <c r="F25" s="1099" t="s">
        <v>349</v>
      </c>
      <c r="G25" s="1096"/>
      <c r="H25" s="186">
        <v>1.1000000000000001E-3</v>
      </c>
      <c r="I25" s="1082" t="s">
        <v>164</v>
      </c>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91"/>
    </row>
    <row r="26" spans="1:53">
      <c r="A26" s="88"/>
      <c r="B26" s="574" t="s">
        <v>371</v>
      </c>
      <c r="C26" s="881"/>
      <c r="D26" s="881"/>
      <c r="E26" s="97"/>
      <c r="F26" s="375" t="s">
        <v>349</v>
      </c>
      <c r="G26" s="1096"/>
      <c r="H26" s="186">
        <v>5.5999999999999999E-5</v>
      </c>
      <c r="I26" s="1082" t="s">
        <v>164</v>
      </c>
      <c r="J26" s="88"/>
      <c r="K26" s="1490"/>
      <c r="L26" s="1490"/>
      <c r="M26" s="1490"/>
      <c r="N26" s="1490"/>
      <c r="O26" s="1490"/>
      <c r="P26" s="1490"/>
      <c r="Q26" s="1490"/>
      <c r="R26" s="1490"/>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91"/>
    </row>
    <row r="27" spans="1:53" ht="14.25" customHeight="1">
      <c r="A27" s="88"/>
      <c r="B27" s="1456" t="s">
        <v>372</v>
      </c>
      <c r="C27" s="1457"/>
      <c r="D27" s="612"/>
      <c r="E27" s="93"/>
      <c r="F27" s="1099" t="s">
        <v>349</v>
      </c>
      <c r="G27" s="1096" t="s">
        <v>352</v>
      </c>
      <c r="H27" s="184">
        <v>9.4999999999999998E-3</v>
      </c>
      <c r="I27" s="185" t="s">
        <v>164</v>
      </c>
      <c r="J27" s="88"/>
      <c r="K27" s="1490"/>
      <c r="L27" s="1490"/>
      <c r="M27" s="1490"/>
      <c r="N27" s="1490"/>
      <c r="O27" s="1490"/>
      <c r="P27" s="1490"/>
      <c r="Q27" s="1490"/>
      <c r="R27" s="1490"/>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91"/>
    </row>
    <row r="28" spans="1:53" ht="14.25" customHeight="1">
      <c r="A28" s="88"/>
      <c r="B28" s="1456"/>
      <c r="C28" s="1457"/>
      <c r="D28" s="612"/>
      <c r="E28" s="93"/>
      <c r="F28" s="1099" t="s">
        <v>349</v>
      </c>
      <c r="G28" s="1096" t="s">
        <v>353</v>
      </c>
      <c r="H28" s="184">
        <v>6.8999999999999999E-3</v>
      </c>
      <c r="I28" s="185" t="s">
        <v>164</v>
      </c>
      <c r="J28" s="88"/>
      <c r="K28" s="1490"/>
      <c r="L28" s="1490"/>
      <c r="M28" s="1490"/>
      <c r="N28" s="1490"/>
      <c r="O28" s="1490"/>
      <c r="P28" s="1490"/>
      <c r="Q28" s="1490"/>
      <c r="R28" s="1490"/>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91"/>
    </row>
    <row r="29" spans="1:53">
      <c r="A29" s="88"/>
      <c r="B29" s="1055" t="s">
        <v>374</v>
      </c>
      <c r="C29" s="575"/>
      <c r="D29" s="613"/>
      <c r="E29" s="97"/>
      <c r="F29" s="1099" t="s">
        <v>349</v>
      </c>
      <c r="G29" s="1096"/>
      <c r="H29" s="186">
        <v>3.8000000000000002E-4</v>
      </c>
      <c r="I29" s="1082" t="s">
        <v>164</v>
      </c>
      <c r="J29" s="88"/>
      <c r="K29" s="1491"/>
      <c r="L29" s="1491"/>
      <c r="M29" s="1491"/>
      <c r="N29" s="88"/>
      <c r="O29" s="88"/>
      <c r="P29" s="90"/>
      <c r="Q29" s="90"/>
      <c r="R29" s="1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91"/>
    </row>
    <row r="30" spans="1:53">
      <c r="A30" s="88"/>
      <c r="B30" s="574" t="s">
        <v>376</v>
      </c>
      <c r="C30" s="575"/>
      <c r="D30" s="613"/>
      <c r="E30" s="97"/>
      <c r="F30" s="1099" t="s">
        <v>349</v>
      </c>
      <c r="G30" s="1096"/>
      <c r="H30" s="186">
        <v>2.5999999999999998E-4</v>
      </c>
      <c r="I30" s="1082" t="s">
        <v>164</v>
      </c>
      <c r="J30" s="88"/>
      <c r="K30" s="1491"/>
      <c r="L30" s="1491"/>
      <c r="M30" s="1491"/>
      <c r="N30" s="88"/>
      <c r="O30" s="88"/>
      <c r="P30" s="90"/>
      <c r="Q30" s="90"/>
      <c r="R30" s="1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91"/>
    </row>
    <row r="31" spans="1:53">
      <c r="A31" s="88"/>
      <c r="B31" s="574" t="s">
        <v>471</v>
      </c>
      <c r="C31" s="575"/>
      <c r="D31" s="613"/>
      <c r="E31" s="97"/>
      <c r="F31" s="1099" t="s">
        <v>349</v>
      </c>
      <c r="G31" s="1096"/>
      <c r="H31" s="186">
        <v>1.65E-3</v>
      </c>
      <c r="I31" s="1082" t="s">
        <v>164</v>
      </c>
      <c r="J31" s="88"/>
      <c r="K31" s="1491"/>
      <c r="L31" s="1491"/>
      <c r="M31" s="1491"/>
      <c r="N31" s="88"/>
      <c r="O31" s="88"/>
      <c r="P31" s="90"/>
      <c r="Q31" s="90"/>
      <c r="R31" s="1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91"/>
    </row>
    <row r="32" spans="1:53">
      <c r="A32" s="88"/>
      <c r="B32" s="574" t="s">
        <v>378</v>
      </c>
      <c r="C32" s="575"/>
      <c r="D32" s="613"/>
      <c r="E32" s="97"/>
      <c r="F32" s="1099" t="s">
        <v>349</v>
      </c>
      <c r="G32" s="1096"/>
      <c r="H32" s="186">
        <v>2.0999999999999999E-3</v>
      </c>
      <c r="I32" s="1082" t="s">
        <v>164</v>
      </c>
      <c r="J32" s="88"/>
      <c r="K32" s="1491"/>
      <c r="L32" s="1491"/>
      <c r="M32" s="1491"/>
      <c r="N32" s="88"/>
      <c r="O32" s="88"/>
      <c r="P32" s="90"/>
      <c r="Q32" s="90"/>
      <c r="R32" s="1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91"/>
    </row>
    <row r="33" spans="1:53">
      <c r="A33" s="88"/>
      <c r="B33" s="574" t="s">
        <v>380</v>
      </c>
      <c r="C33" s="575"/>
      <c r="D33" s="613"/>
      <c r="E33" s="97"/>
      <c r="F33" s="1099" t="s">
        <v>349</v>
      </c>
      <c r="G33" s="1096"/>
      <c r="H33" s="186">
        <v>2.4000000000000001E-5</v>
      </c>
      <c r="I33" s="1082" t="s">
        <v>164</v>
      </c>
      <c r="J33" s="88"/>
      <c r="K33" s="1491"/>
      <c r="L33" s="1491"/>
      <c r="M33" s="1491"/>
      <c r="N33" s="88"/>
      <c r="O33" s="88"/>
      <c r="P33" s="90"/>
      <c r="Q33" s="90"/>
      <c r="R33" s="1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91"/>
    </row>
    <row r="34" spans="1:53">
      <c r="A34" s="88"/>
      <c r="B34" s="670" t="s">
        <v>382</v>
      </c>
      <c r="C34" s="302"/>
      <c r="D34" s="302"/>
      <c r="E34" s="1063"/>
      <c r="F34" s="1099" t="s">
        <v>349</v>
      </c>
      <c r="G34" s="1096" t="s">
        <v>352</v>
      </c>
      <c r="H34" s="184">
        <v>2.7199999999999998E-2</v>
      </c>
      <c r="I34" s="185" t="s">
        <v>164</v>
      </c>
      <c r="J34" s="88"/>
      <c r="K34" s="1491"/>
      <c r="L34" s="1491"/>
      <c r="M34" s="1491"/>
      <c r="N34" s="88"/>
      <c r="O34" s="88"/>
      <c r="P34" s="90"/>
      <c r="Q34" s="90"/>
      <c r="R34" s="1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91"/>
    </row>
    <row r="35" spans="1:53">
      <c r="A35" s="88"/>
      <c r="B35" s="880"/>
      <c r="C35" s="302"/>
      <c r="D35" s="302"/>
      <c r="E35" s="1063"/>
      <c r="F35" s="1099" t="s">
        <v>349</v>
      </c>
      <c r="G35" s="1096" t="s">
        <v>353</v>
      </c>
      <c r="H35" s="184">
        <v>1.9699999999999999E-2</v>
      </c>
      <c r="I35" s="185" t="s">
        <v>164</v>
      </c>
      <c r="J35" s="88"/>
      <c r="K35" s="1491"/>
      <c r="L35" s="1491"/>
      <c r="M35" s="1491"/>
      <c r="N35" s="88"/>
      <c r="O35" s="88"/>
      <c r="P35" s="90"/>
      <c r="Q35" s="90"/>
      <c r="R35" s="1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91"/>
    </row>
    <row r="36" spans="1:53">
      <c r="A36" s="88"/>
      <c r="B36" s="576" t="s">
        <v>472</v>
      </c>
      <c r="C36" s="577"/>
      <c r="D36" s="615"/>
      <c r="E36" s="189"/>
      <c r="F36" s="190" t="s">
        <v>349</v>
      </c>
      <c r="G36" s="191"/>
      <c r="H36" s="192">
        <v>8.3999999999999995E-5</v>
      </c>
      <c r="I36" s="1083" t="s">
        <v>164</v>
      </c>
      <c r="J36" s="88"/>
      <c r="K36" s="1491"/>
      <c r="L36" s="1491"/>
      <c r="M36" s="1491"/>
      <c r="N36" s="88"/>
      <c r="O36" s="88"/>
      <c r="P36" s="90"/>
      <c r="Q36" s="90"/>
      <c r="R36" s="1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91"/>
    </row>
    <row r="37" spans="1:53">
      <c r="A37" s="88"/>
      <c r="B37" s="88"/>
      <c r="C37" s="88"/>
      <c r="D37" s="97"/>
      <c r="E37" s="97"/>
      <c r="F37" s="1099"/>
      <c r="G37" s="1096"/>
      <c r="H37" s="186"/>
      <c r="I37" s="89"/>
      <c r="J37" s="88"/>
      <c r="K37" s="1491"/>
      <c r="L37" s="1491"/>
      <c r="M37" s="1491"/>
      <c r="N37" s="88"/>
      <c r="O37" s="88"/>
      <c r="P37" s="90"/>
      <c r="Q37" s="90"/>
      <c r="R37" s="1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91"/>
    </row>
    <row r="38" spans="1:53">
      <c r="A38" s="88"/>
      <c r="B38" s="88" t="s">
        <v>473</v>
      </c>
      <c r="C38" s="88"/>
      <c r="D38" s="88"/>
      <c r="E38" s="88"/>
      <c r="F38" s="1020"/>
      <c r="G38" s="89"/>
      <c r="H38" s="1074"/>
      <c r="I38" s="89"/>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91"/>
    </row>
    <row r="39" spans="1:53">
      <c r="A39" s="88"/>
      <c r="B39" s="193" t="s">
        <v>386</v>
      </c>
      <c r="C39" s="88"/>
      <c r="D39" s="88"/>
      <c r="E39" s="88"/>
      <c r="F39" s="1020"/>
      <c r="G39" s="89"/>
      <c r="H39" s="1072" t="s">
        <v>474</v>
      </c>
      <c r="I39" s="89"/>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91"/>
    </row>
    <row r="40" spans="1:53">
      <c r="A40" s="88"/>
      <c r="B40" s="88" t="s">
        <v>387</v>
      </c>
      <c r="C40" s="88"/>
      <c r="D40" s="88"/>
      <c r="E40" s="88"/>
      <c r="F40" s="1020"/>
      <c r="G40" s="89"/>
      <c r="H40" s="123">
        <v>0.5</v>
      </c>
      <c r="I40" s="89"/>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91"/>
    </row>
    <row r="41" spans="1:53">
      <c r="A41" s="88"/>
      <c r="B41" s="1074"/>
      <c r="C41" s="91"/>
      <c r="D41" s="88"/>
      <c r="E41" s="91"/>
      <c r="F41" s="1020"/>
      <c r="G41" s="89"/>
      <c r="H41" s="1074"/>
      <c r="I41" s="89"/>
      <c r="J41" s="88"/>
      <c r="K41" s="88"/>
      <c r="L41" s="88"/>
      <c r="M41" s="88"/>
      <c r="N41" s="88"/>
      <c r="O41" s="88"/>
      <c r="P41" s="88"/>
      <c r="Q41" s="88"/>
      <c r="R41" s="88"/>
      <c r="S41" s="88"/>
      <c r="T41" s="88"/>
      <c r="U41" s="88"/>
      <c r="V41" s="88"/>
      <c r="W41" s="88"/>
      <c r="X41" s="194"/>
      <c r="Y41" s="88"/>
      <c r="Z41" s="88"/>
      <c r="AA41" s="89"/>
      <c r="AB41" s="88"/>
      <c r="AC41" s="88"/>
      <c r="AD41" s="88"/>
      <c r="AE41" s="88"/>
      <c r="AF41" s="89"/>
      <c r="AG41" s="88"/>
      <c r="AH41" s="88"/>
      <c r="AI41" s="88"/>
      <c r="AJ41" s="88"/>
      <c r="AK41" s="88"/>
      <c r="AL41" s="88"/>
      <c r="AM41" s="88"/>
      <c r="AN41" s="88"/>
      <c r="AO41" s="88"/>
      <c r="AP41" s="88"/>
      <c r="AQ41" s="88"/>
      <c r="AR41" s="88"/>
      <c r="AS41" s="88"/>
      <c r="AT41" s="88"/>
      <c r="AU41" s="88"/>
      <c r="AV41" s="88"/>
      <c r="AW41" s="88"/>
      <c r="AX41" s="88"/>
      <c r="AY41" s="88"/>
      <c r="AZ41" s="88"/>
      <c r="BA41" s="91"/>
    </row>
    <row r="42" spans="1:53">
      <c r="A42" s="88"/>
      <c r="B42" s="1074"/>
      <c r="C42" s="1074"/>
      <c r="D42" s="1074"/>
      <c r="E42" s="195"/>
      <c r="F42" s="1020"/>
      <c r="G42" s="89"/>
      <c r="H42" s="1074"/>
      <c r="I42" s="89"/>
      <c r="J42" s="88"/>
      <c r="K42" s="88"/>
      <c r="L42" s="88"/>
      <c r="M42" s="88"/>
      <c r="N42" s="88"/>
      <c r="O42" s="88"/>
      <c r="P42" s="88"/>
      <c r="Q42" s="88"/>
      <c r="R42" s="88"/>
      <c r="S42" s="88"/>
      <c r="T42" s="88"/>
      <c r="U42" s="88"/>
      <c r="V42" s="88"/>
      <c r="W42" s="88"/>
      <c r="X42" s="196"/>
      <c r="Y42" s="88"/>
      <c r="Z42" s="197"/>
      <c r="AA42" s="198"/>
      <c r="AB42" s="197"/>
      <c r="AC42" s="88"/>
      <c r="AD42" s="88"/>
      <c r="AE42" s="88"/>
      <c r="AF42" s="89"/>
      <c r="AG42" s="88"/>
      <c r="AH42" s="88"/>
      <c r="AI42" s="88"/>
      <c r="AJ42" s="88"/>
      <c r="AK42" s="88"/>
      <c r="AL42" s="88"/>
      <c r="AM42" s="88"/>
      <c r="AN42" s="88"/>
      <c r="AO42" s="88"/>
      <c r="AP42" s="88"/>
      <c r="AQ42" s="88"/>
      <c r="AR42" s="88"/>
      <c r="AS42" s="88"/>
      <c r="AT42" s="88"/>
      <c r="AU42" s="88"/>
      <c r="AV42" s="88"/>
      <c r="AW42" s="88"/>
      <c r="AX42" s="88"/>
      <c r="AY42" s="88"/>
      <c r="AZ42" s="88"/>
      <c r="BA42" s="91"/>
    </row>
    <row r="43" spans="1:53" ht="43.5" customHeight="1">
      <c r="A43" s="199"/>
      <c r="B43" s="1420" t="s">
        <v>183</v>
      </c>
      <c r="C43" s="1492"/>
      <c r="D43" s="1492"/>
      <c r="E43" s="1492"/>
      <c r="F43" s="1492"/>
      <c r="G43" s="1492"/>
      <c r="H43" s="1492"/>
      <c r="I43" s="1492"/>
      <c r="J43" s="1493"/>
      <c r="K43" s="1437" t="s">
        <v>347</v>
      </c>
      <c r="L43" s="1438"/>
      <c r="M43" s="1437" t="s">
        <v>350</v>
      </c>
      <c r="N43" s="1438"/>
      <c r="O43" s="1437" t="s">
        <v>77</v>
      </c>
      <c r="P43" s="1438"/>
      <c r="Q43" s="1437" t="s">
        <v>354</v>
      </c>
      <c r="R43" s="1438"/>
      <c r="S43" s="1437" t="s">
        <v>356</v>
      </c>
      <c r="T43" s="1438"/>
      <c r="U43" s="1437" t="s">
        <v>358</v>
      </c>
      <c r="V43" s="1438"/>
      <c r="W43" s="1437" t="s">
        <v>359</v>
      </c>
      <c r="X43" s="1438"/>
      <c r="Y43" s="1437" t="s">
        <v>361</v>
      </c>
      <c r="Z43" s="1438"/>
      <c r="AA43" s="1437" t="s">
        <v>364</v>
      </c>
      <c r="AB43" s="1438"/>
      <c r="AC43" s="1437" t="s">
        <v>365</v>
      </c>
      <c r="AD43" s="1438"/>
      <c r="AE43" s="1437" t="s">
        <v>367</v>
      </c>
      <c r="AF43" s="1438"/>
      <c r="AG43" s="1437" t="s">
        <v>369</v>
      </c>
      <c r="AH43" s="1438"/>
      <c r="AI43" s="1440" t="s">
        <v>371</v>
      </c>
      <c r="AJ43" s="1441"/>
      <c r="AK43" s="1437" t="s">
        <v>372</v>
      </c>
      <c r="AL43" s="1438"/>
      <c r="AM43" s="1437" t="s">
        <v>374</v>
      </c>
      <c r="AN43" s="1438"/>
      <c r="AO43" s="1437" t="s">
        <v>376</v>
      </c>
      <c r="AP43" s="1438"/>
      <c r="AQ43" s="1437" t="s">
        <v>378</v>
      </c>
      <c r="AR43" s="1438"/>
      <c r="AS43" s="1437" t="s">
        <v>380</v>
      </c>
      <c r="AT43" s="1438"/>
      <c r="AU43" s="1440" t="s">
        <v>382</v>
      </c>
      <c r="AV43" s="1441"/>
      <c r="AW43" s="1437" t="s">
        <v>472</v>
      </c>
      <c r="AX43" s="1438"/>
      <c r="AY43" s="1437" t="s">
        <v>11</v>
      </c>
      <c r="AZ43" s="1438"/>
      <c r="BA43" s="200"/>
    </row>
    <row r="44" spans="1:53" ht="42.75" customHeight="1">
      <c r="A44" s="127"/>
      <c r="B44" s="1069" t="s">
        <v>191</v>
      </c>
      <c r="C44" s="1070" t="s">
        <v>192</v>
      </c>
      <c r="D44" s="1070" t="s">
        <v>193</v>
      </c>
      <c r="E44" s="1070" t="s">
        <v>194</v>
      </c>
      <c r="F44" s="1070" t="s">
        <v>195</v>
      </c>
      <c r="G44" s="1111" t="s">
        <v>410</v>
      </c>
      <c r="H44" s="1070" t="s">
        <v>197</v>
      </c>
      <c r="I44" s="1111" t="s">
        <v>411</v>
      </c>
      <c r="J44" s="1070" t="s">
        <v>199</v>
      </c>
      <c r="K44" s="201" t="s">
        <v>201</v>
      </c>
      <c r="L44" s="202" t="s">
        <v>202</v>
      </c>
      <c r="M44" s="201" t="s">
        <v>201</v>
      </c>
      <c r="N44" s="202" t="s">
        <v>202</v>
      </c>
      <c r="O44" s="201" t="s">
        <v>201</v>
      </c>
      <c r="P44" s="202" t="s">
        <v>202</v>
      </c>
      <c r="Q44" s="201" t="s">
        <v>201</v>
      </c>
      <c r="R44" s="202" t="s">
        <v>202</v>
      </c>
      <c r="S44" s="201" t="s">
        <v>201</v>
      </c>
      <c r="T44" s="202" t="s">
        <v>202</v>
      </c>
      <c r="U44" s="201" t="s">
        <v>201</v>
      </c>
      <c r="V44" s="202" t="s">
        <v>202</v>
      </c>
      <c r="W44" s="201" t="s">
        <v>201</v>
      </c>
      <c r="X44" s="202" t="s">
        <v>202</v>
      </c>
      <c r="Y44" s="201" t="s">
        <v>201</v>
      </c>
      <c r="Z44" s="202" t="s">
        <v>202</v>
      </c>
      <c r="AA44" s="201" t="s">
        <v>201</v>
      </c>
      <c r="AB44" s="202" t="s">
        <v>202</v>
      </c>
      <c r="AC44" s="201" t="s">
        <v>201</v>
      </c>
      <c r="AD44" s="202" t="s">
        <v>202</v>
      </c>
      <c r="AE44" s="201" t="s">
        <v>201</v>
      </c>
      <c r="AF44" s="202" t="s">
        <v>202</v>
      </c>
      <c r="AG44" s="201" t="s">
        <v>201</v>
      </c>
      <c r="AH44" s="202" t="s">
        <v>202</v>
      </c>
      <c r="AI44" s="201" t="s">
        <v>201</v>
      </c>
      <c r="AJ44" s="202" t="s">
        <v>202</v>
      </c>
      <c r="AK44" s="201" t="s">
        <v>201</v>
      </c>
      <c r="AL44" s="202" t="s">
        <v>202</v>
      </c>
      <c r="AM44" s="201" t="s">
        <v>201</v>
      </c>
      <c r="AN44" s="202" t="s">
        <v>202</v>
      </c>
      <c r="AO44" s="201" t="s">
        <v>201</v>
      </c>
      <c r="AP44" s="202" t="s">
        <v>202</v>
      </c>
      <c r="AQ44" s="201" t="s">
        <v>201</v>
      </c>
      <c r="AR44" s="202" t="s">
        <v>202</v>
      </c>
      <c r="AS44" s="201" t="s">
        <v>201</v>
      </c>
      <c r="AT44" s="202" t="s">
        <v>202</v>
      </c>
      <c r="AU44" s="201" t="s">
        <v>201</v>
      </c>
      <c r="AV44" s="202" t="s">
        <v>202</v>
      </c>
      <c r="AW44" s="201" t="s">
        <v>201</v>
      </c>
      <c r="AX44" s="202" t="s">
        <v>202</v>
      </c>
      <c r="AY44" s="201" t="s">
        <v>201</v>
      </c>
      <c r="AZ44" s="202" t="s">
        <v>202</v>
      </c>
      <c r="BA44" s="129"/>
    </row>
    <row r="45" spans="1:53">
      <c r="A45" s="203"/>
      <c r="B45" s="1090" t="s">
        <v>415</v>
      </c>
      <c r="C45" s="180" t="s">
        <v>206</v>
      </c>
      <c r="D45" s="180" t="s">
        <v>416</v>
      </c>
      <c r="E45" s="1109" t="s">
        <v>417</v>
      </c>
      <c r="F45" s="180" t="s">
        <v>418</v>
      </c>
      <c r="G45" s="204">
        <v>45078</v>
      </c>
      <c r="H45" s="180" t="s">
        <v>419</v>
      </c>
      <c r="I45" s="962">
        <v>1990</v>
      </c>
      <c r="J45" s="205">
        <v>1.99</v>
      </c>
      <c r="K45" s="206">
        <v>9.7549019607843126E-7</v>
      </c>
      <c r="L45" s="207">
        <v>2.1363235294117642E-6</v>
      </c>
      <c r="M45" s="206">
        <v>1.56078431372549E-5</v>
      </c>
      <c r="N45" s="207">
        <v>3.4181176470588227E-5</v>
      </c>
      <c r="O45" s="206">
        <v>3.3166666666666669E-5</v>
      </c>
      <c r="P45" s="207">
        <v>7.2635000000000012E-5</v>
      </c>
      <c r="Q45" s="206">
        <v>1.2291176470588235E-5</v>
      </c>
      <c r="R45" s="207">
        <v>2.6917676470588235E-5</v>
      </c>
      <c r="S45" s="206">
        <v>7.1405882352941185E-5</v>
      </c>
      <c r="T45" s="207">
        <v>1.5637888235294121E-4</v>
      </c>
      <c r="U45" s="206">
        <v>1.950980392156863E-7</v>
      </c>
      <c r="V45" s="207">
        <v>4.27264705882353E-7</v>
      </c>
      <c r="W45" s="206">
        <v>5.8529411764705882E-7</v>
      </c>
      <c r="X45" s="207">
        <v>1.2817941176470587E-6</v>
      </c>
      <c r="Y45" s="206">
        <v>8.3892156862745103E-6</v>
      </c>
      <c r="Z45" s="207">
        <v>1.8372382352941175E-5</v>
      </c>
      <c r="AA45" s="206">
        <v>5.2676470588235299E-6</v>
      </c>
      <c r="AB45" s="207">
        <v>1.1536147058823531E-5</v>
      </c>
      <c r="AC45" s="206">
        <v>3.901960784313726E-7</v>
      </c>
      <c r="AD45" s="207">
        <v>8.54529411764706E-7</v>
      </c>
      <c r="AE45" s="206">
        <v>2.3411764705882354E-8</v>
      </c>
      <c r="AF45" s="207">
        <v>5.1271764705882353E-8</v>
      </c>
      <c r="AG45" s="206">
        <v>2.1460784313725491E-6</v>
      </c>
      <c r="AH45" s="207">
        <v>4.6999117647058821E-6</v>
      </c>
      <c r="AI45" s="206">
        <v>1.092549019607843E-7</v>
      </c>
      <c r="AJ45" s="207">
        <v>2.3926823529411763E-7</v>
      </c>
      <c r="AK45" s="206">
        <v>1.8534313725490196E-5</v>
      </c>
      <c r="AL45" s="207">
        <v>4.0590147058823529E-5</v>
      </c>
      <c r="AM45" s="206">
        <v>7.4137254901960782E-7</v>
      </c>
      <c r="AN45" s="207">
        <v>1.6236058823529412E-6</v>
      </c>
      <c r="AO45" s="206">
        <v>5.0725490196078427E-7</v>
      </c>
      <c r="AP45" s="207">
        <v>1.1108882352941176E-6</v>
      </c>
      <c r="AQ45" s="206">
        <v>4.0970588235294112E-6</v>
      </c>
      <c r="AR45" s="207">
        <v>8.9725588235294105E-6</v>
      </c>
      <c r="AS45" s="206">
        <v>4.6823529411764707E-8</v>
      </c>
      <c r="AT45" s="207">
        <v>1.0254352941176471E-7</v>
      </c>
      <c r="AU45" s="206">
        <v>5.3066666666666665E-5</v>
      </c>
      <c r="AV45" s="207">
        <v>1.16216E-4</v>
      </c>
      <c r="AW45" s="206">
        <v>1.6388235294117647E-7</v>
      </c>
      <c r="AX45" s="207">
        <v>3.5890235294117645E-7</v>
      </c>
      <c r="AY45" s="206">
        <v>2.2771062745098041E-4</v>
      </c>
      <c r="AZ45" s="207">
        <v>9.9737254823529424E-4</v>
      </c>
      <c r="BA45" s="208"/>
    </row>
    <row r="46" spans="1:53">
      <c r="A46" s="203"/>
      <c r="B46" s="1090" t="s">
        <v>415</v>
      </c>
      <c r="C46" s="1099" t="s">
        <v>206</v>
      </c>
      <c r="D46" s="1099" t="s">
        <v>416</v>
      </c>
      <c r="E46" s="1099" t="s">
        <v>417</v>
      </c>
      <c r="F46" s="1099" t="s">
        <v>420</v>
      </c>
      <c r="G46" s="209">
        <v>45078</v>
      </c>
      <c r="H46" s="1099" t="s">
        <v>419</v>
      </c>
      <c r="I46" s="427">
        <v>1990</v>
      </c>
      <c r="J46" s="210">
        <v>1.99</v>
      </c>
      <c r="K46" s="211">
        <v>9.7549019607843126E-7</v>
      </c>
      <c r="L46" s="212">
        <v>2.1363235294117642E-6</v>
      </c>
      <c r="M46" s="211">
        <v>1.56078431372549E-5</v>
      </c>
      <c r="N46" s="212">
        <v>3.4181176470588227E-5</v>
      </c>
      <c r="O46" s="211">
        <v>3.3166666666666669E-5</v>
      </c>
      <c r="P46" s="212">
        <v>7.2635000000000012E-5</v>
      </c>
      <c r="Q46" s="211">
        <v>1.2291176470588235E-5</v>
      </c>
      <c r="R46" s="212">
        <v>2.6917676470588235E-5</v>
      </c>
      <c r="S46" s="211">
        <v>7.1405882352941185E-5</v>
      </c>
      <c r="T46" s="212">
        <v>1.5637888235294121E-4</v>
      </c>
      <c r="U46" s="211">
        <v>1.950980392156863E-7</v>
      </c>
      <c r="V46" s="212">
        <v>4.27264705882353E-7</v>
      </c>
      <c r="W46" s="211">
        <v>5.8529411764705882E-7</v>
      </c>
      <c r="X46" s="212">
        <v>1.2817941176470587E-6</v>
      </c>
      <c r="Y46" s="211">
        <v>8.3892156862745103E-6</v>
      </c>
      <c r="Z46" s="212">
        <v>1.8372382352941175E-5</v>
      </c>
      <c r="AA46" s="211">
        <v>5.2676470588235299E-6</v>
      </c>
      <c r="AB46" s="212">
        <v>1.1536147058823531E-5</v>
      </c>
      <c r="AC46" s="211">
        <v>3.901960784313726E-7</v>
      </c>
      <c r="AD46" s="212">
        <v>8.54529411764706E-7</v>
      </c>
      <c r="AE46" s="211">
        <v>2.3411764705882354E-8</v>
      </c>
      <c r="AF46" s="212">
        <v>5.1271764705882353E-8</v>
      </c>
      <c r="AG46" s="211">
        <v>2.1460784313725491E-6</v>
      </c>
      <c r="AH46" s="212">
        <v>4.6999117647058821E-6</v>
      </c>
      <c r="AI46" s="211">
        <v>1.092549019607843E-7</v>
      </c>
      <c r="AJ46" s="212">
        <v>2.3926823529411763E-7</v>
      </c>
      <c r="AK46" s="211">
        <v>1.8534313725490196E-5</v>
      </c>
      <c r="AL46" s="212">
        <v>4.0590147058823529E-5</v>
      </c>
      <c r="AM46" s="211">
        <v>7.4137254901960782E-7</v>
      </c>
      <c r="AN46" s="212">
        <v>1.6236058823529412E-6</v>
      </c>
      <c r="AO46" s="211">
        <v>5.0725490196078427E-7</v>
      </c>
      <c r="AP46" s="212">
        <v>1.1108882352941176E-6</v>
      </c>
      <c r="AQ46" s="211">
        <v>4.0970588235294112E-6</v>
      </c>
      <c r="AR46" s="212">
        <v>8.9725588235294105E-6</v>
      </c>
      <c r="AS46" s="211">
        <v>4.6823529411764707E-8</v>
      </c>
      <c r="AT46" s="212">
        <v>1.0254352941176471E-7</v>
      </c>
      <c r="AU46" s="211">
        <v>5.3066666666666665E-5</v>
      </c>
      <c r="AV46" s="212">
        <v>1.16216E-4</v>
      </c>
      <c r="AW46" s="211">
        <v>1.6388235294117647E-7</v>
      </c>
      <c r="AX46" s="212">
        <v>3.5890235294117645E-7</v>
      </c>
      <c r="AY46" s="211">
        <v>2.2771062745098041E-4</v>
      </c>
      <c r="AZ46" s="212">
        <v>9.9737254823529424E-4</v>
      </c>
      <c r="BA46" s="208"/>
    </row>
    <row r="47" spans="1:53">
      <c r="A47" s="203"/>
      <c r="B47" s="1090" t="s">
        <v>415</v>
      </c>
      <c r="C47" s="1099" t="s">
        <v>206</v>
      </c>
      <c r="D47" s="1099" t="s">
        <v>416</v>
      </c>
      <c r="E47" s="1099" t="s">
        <v>417</v>
      </c>
      <c r="F47" s="1099" t="s">
        <v>421</v>
      </c>
      <c r="G47" s="209">
        <v>45078</v>
      </c>
      <c r="H47" s="1099" t="s">
        <v>419</v>
      </c>
      <c r="I47" s="427">
        <v>1990</v>
      </c>
      <c r="J47" s="210">
        <v>1.99</v>
      </c>
      <c r="K47" s="211">
        <v>9.7549019607843126E-7</v>
      </c>
      <c r="L47" s="212">
        <v>2.1363235294117642E-6</v>
      </c>
      <c r="M47" s="211">
        <v>1.56078431372549E-5</v>
      </c>
      <c r="N47" s="212">
        <v>3.4181176470588227E-5</v>
      </c>
      <c r="O47" s="211">
        <v>3.3166666666666669E-5</v>
      </c>
      <c r="P47" s="212">
        <v>7.2635000000000012E-5</v>
      </c>
      <c r="Q47" s="211">
        <v>1.2291176470588235E-5</v>
      </c>
      <c r="R47" s="212">
        <v>2.6917676470588235E-5</v>
      </c>
      <c r="S47" s="211">
        <v>7.1405882352941185E-5</v>
      </c>
      <c r="T47" s="212">
        <v>1.5637888235294121E-4</v>
      </c>
      <c r="U47" s="211">
        <v>1.950980392156863E-7</v>
      </c>
      <c r="V47" s="212">
        <v>4.27264705882353E-7</v>
      </c>
      <c r="W47" s="211">
        <v>5.8529411764705882E-7</v>
      </c>
      <c r="X47" s="212">
        <v>1.2817941176470587E-6</v>
      </c>
      <c r="Y47" s="211">
        <v>8.3892156862745103E-6</v>
      </c>
      <c r="Z47" s="212">
        <v>1.8372382352941175E-5</v>
      </c>
      <c r="AA47" s="211">
        <v>5.2676470588235299E-6</v>
      </c>
      <c r="AB47" s="212">
        <v>1.1536147058823531E-5</v>
      </c>
      <c r="AC47" s="211">
        <v>3.901960784313726E-7</v>
      </c>
      <c r="AD47" s="212">
        <v>8.54529411764706E-7</v>
      </c>
      <c r="AE47" s="211">
        <v>2.3411764705882354E-8</v>
      </c>
      <c r="AF47" s="212">
        <v>5.1271764705882353E-8</v>
      </c>
      <c r="AG47" s="211">
        <v>2.1460784313725491E-6</v>
      </c>
      <c r="AH47" s="212">
        <v>4.6999117647058821E-6</v>
      </c>
      <c r="AI47" s="211">
        <v>1.092549019607843E-7</v>
      </c>
      <c r="AJ47" s="212">
        <v>2.3926823529411763E-7</v>
      </c>
      <c r="AK47" s="211">
        <v>1.8534313725490196E-5</v>
      </c>
      <c r="AL47" s="212">
        <v>4.0590147058823529E-5</v>
      </c>
      <c r="AM47" s="211">
        <v>7.4137254901960782E-7</v>
      </c>
      <c r="AN47" s="212">
        <v>1.6236058823529412E-6</v>
      </c>
      <c r="AO47" s="211">
        <v>5.0725490196078427E-7</v>
      </c>
      <c r="AP47" s="212">
        <v>1.1108882352941176E-6</v>
      </c>
      <c r="AQ47" s="211">
        <v>4.0970588235294112E-6</v>
      </c>
      <c r="AR47" s="212">
        <v>8.9725588235294105E-6</v>
      </c>
      <c r="AS47" s="211">
        <v>4.6823529411764707E-8</v>
      </c>
      <c r="AT47" s="212">
        <v>1.0254352941176471E-7</v>
      </c>
      <c r="AU47" s="211">
        <v>5.3066666666666665E-5</v>
      </c>
      <c r="AV47" s="212">
        <v>1.16216E-4</v>
      </c>
      <c r="AW47" s="211">
        <v>1.6388235294117647E-7</v>
      </c>
      <c r="AX47" s="212">
        <v>3.5890235294117645E-7</v>
      </c>
      <c r="AY47" s="211">
        <v>2.2771062745098041E-4</v>
      </c>
      <c r="AZ47" s="212">
        <v>9.9737254823529424E-4</v>
      </c>
      <c r="BA47" s="208"/>
    </row>
    <row r="48" spans="1:53">
      <c r="A48" s="203"/>
      <c r="B48" s="1090" t="s">
        <v>415</v>
      </c>
      <c r="C48" s="1099" t="s">
        <v>206</v>
      </c>
      <c r="D48" s="1099" t="s">
        <v>416</v>
      </c>
      <c r="E48" s="1099" t="s">
        <v>417</v>
      </c>
      <c r="F48" s="1099" t="s">
        <v>422</v>
      </c>
      <c r="G48" s="209">
        <v>45078</v>
      </c>
      <c r="H48" s="1099" t="s">
        <v>419</v>
      </c>
      <c r="I48" s="427">
        <v>1990</v>
      </c>
      <c r="J48" s="210">
        <v>1.99</v>
      </c>
      <c r="K48" s="211">
        <v>9.7549019607843126E-7</v>
      </c>
      <c r="L48" s="212">
        <v>2.1363235294117642E-6</v>
      </c>
      <c r="M48" s="211">
        <v>1.56078431372549E-5</v>
      </c>
      <c r="N48" s="212">
        <v>3.4181176470588227E-5</v>
      </c>
      <c r="O48" s="211">
        <v>3.3166666666666669E-5</v>
      </c>
      <c r="P48" s="212">
        <v>7.2635000000000012E-5</v>
      </c>
      <c r="Q48" s="211">
        <v>1.2291176470588235E-5</v>
      </c>
      <c r="R48" s="212">
        <v>2.6917676470588235E-5</v>
      </c>
      <c r="S48" s="211">
        <v>7.1405882352941185E-5</v>
      </c>
      <c r="T48" s="212">
        <v>1.5637888235294121E-4</v>
      </c>
      <c r="U48" s="211">
        <v>1.950980392156863E-7</v>
      </c>
      <c r="V48" s="212">
        <v>4.27264705882353E-7</v>
      </c>
      <c r="W48" s="211">
        <v>5.8529411764705882E-7</v>
      </c>
      <c r="X48" s="212">
        <v>1.2817941176470587E-6</v>
      </c>
      <c r="Y48" s="211">
        <v>8.3892156862745103E-6</v>
      </c>
      <c r="Z48" s="212">
        <v>1.8372382352941175E-5</v>
      </c>
      <c r="AA48" s="211">
        <v>5.2676470588235299E-6</v>
      </c>
      <c r="AB48" s="212">
        <v>1.1536147058823531E-5</v>
      </c>
      <c r="AC48" s="211">
        <v>3.901960784313726E-7</v>
      </c>
      <c r="AD48" s="212">
        <v>8.54529411764706E-7</v>
      </c>
      <c r="AE48" s="211">
        <v>2.3411764705882354E-8</v>
      </c>
      <c r="AF48" s="212">
        <v>5.1271764705882353E-8</v>
      </c>
      <c r="AG48" s="211">
        <v>2.1460784313725491E-6</v>
      </c>
      <c r="AH48" s="212">
        <v>4.6999117647058821E-6</v>
      </c>
      <c r="AI48" s="211">
        <v>1.092549019607843E-7</v>
      </c>
      <c r="AJ48" s="212">
        <v>2.3926823529411763E-7</v>
      </c>
      <c r="AK48" s="211">
        <v>1.8534313725490196E-5</v>
      </c>
      <c r="AL48" s="212">
        <v>4.0590147058823529E-5</v>
      </c>
      <c r="AM48" s="211">
        <v>7.4137254901960782E-7</v>
      </c>
      <c r="AN48" s="212">
        <v>1.6236058823529412E-6</v>
      </c>
      <c r="AO48" s="211">
        <v>5.0725490196078427E-7</v>
      </c>
      <c r="AP48" s="212">
        <v>1.1108882352941176E-6</v>
      </c>
      <c r="AQ48" s="211">
        <v>4.0970588235294112E-6</v>
      </c>
      <c r="AR48" s="212">
        <v>8.9725588235294105E-6</v>
      </c>
      <c r="AS48" s="211">
        <v>4.6823529411764707E-8</v>
      </c>
      <c r="AT48" s="212">
        <v>1.0254352941176471E-7</v>
      </c>
      <c r="AU48" s="211">
        <v>5.3066666666666665E-5</v>
      </c>
      <c r="AV48" s="212">
        <v>1.16216E-4</v>
      </c>
      <c r="AW48" s="211">
        <v>1.6388235294117647E-7</v>
      </c>
      <c r="AX48" s="212">
        <v>3.5890235294117645E-7</v>
      </c>
      <c r="AY48" s="211">
        <v>2.2771062745098041E-4</v>
      </c>
      <c r="AZ48" s="212">
        <v>9.9737254823529424E-4</v>
      </c>
      <c r="BA48" s="208"/>
    </row>
    <row r="49" spans="1:53">
      <c r="A49" s="203"/>
      <c r="B49" s="1090" t="s">
        <v>415</v>
      </c>
      <c r="C49" s="1099" t="s">
        <v>206</v>
      </c>
      <c r="D49" s="1099" t="s">
        <v>416</v>
      </c>
      <c r="E49" s="1099" t="s">
        <v>417</v>
      </c>
      <c r="F49" s="1099" t="s">
        <v>423</v>
      </c>
      <c r="G49" s="209">
        <v>45078</v>
      </c>
      <c r="H49" s="1099" t="s">
        <v>419</v>
      </c>
      <c r="I49" s="427">
        <v>1990</v>
      </c>
      <c r="J49" s="210">
        <v>1.99</v>
      </c>
      <c r="K49" s="211">
        <v>9.7549019607843126E-7</v>
      </c>
      <c r="L49" s="212">
        <v>2.1363235294117642E-6</v>
      </c>
      <c r="M49" s="211">
        <v>1.56078431372549E-5</v>
      </c>
      <c r="N49" s="212">
        <v>3.4181176470588227E-5</v>
      </c>
      <c r="O49" s="211">
        <v>3.3166666666666669E-5</v>
      </c>
      <c r="P49" s="212">
        <v>7.2635000000000012E-5</v>
      </c>
      <c r="Q49" s="211">
        <v>1.2291176470588235E-5</v>
      </c>
      <c r="R49" s="212">
        <v>2.6917676470588235E-5</v>
      </c>
      <c r="S49" s="211">
        <v>7.1405882352941185E-5</v>
      </c>
      <c r="T49" s="212">
        <v>1.5637888235294121E-4</v>
      </c>
      <c r="U49" s="211">
        <v>1.950980392156863E-7</v>
      </c>
      <c r="V49" s="212">
        <v>4.27264705882353E-7</v>
      </c>
      <c r="W49" s="211">
        <v>5.8529411764705882E-7</v>
      </c>
      <c r="X49" s="212">
        <v>1.2817941176470587E-6</v>
      </c>
      <c r="Y49" s="211">
        <v>8.3892156862745103E-6</v>
      </c>
      <c r="Z49" s="212">
        <v>1.8372382352941175E-5</v>
      </c>
      <c r="AA49" s="211">
        <v>5.2676470588235299E-6</v>
      </c>
      <c r="AB49" s="212">
        <v>1.1536147058823531E-5</v>
      </c>
      <c r="AC49" s="211">
        <v>3.901960784313726E-7</v>
      </c>
      <c r="AD49" s="212">
        <v>8.54529411764706E-7</v>
      </c>
      <c r="AE49" s="211">
        <v>2.3411764705882354E-8</v>
      </c>
      <c r="AF49" s="212">
        <v>5.1271764705882353E-8</v>
      </c>
      <c r="AG49" s="211">
        <v>2.1460784313725491E-6</v>
      </c>
      <c r="AH49" s="212">
        <v>4.6999117647058821E-6</v>
      </c>
      <c r="AI49" s="211">
        <v>1.092549019607843E-7</v>
      </c>
      <c r="AJ49" s="212">
        <v>2.3926823529411763E-7</v>
      </c>
      <c r="AK49" s="211">
        <v>1.8534313725490196E-5</v>
      </c>
      <c r="AL49" s="212">
        <v>4.0590147058823529E-5</v>
      </c>
      <c r="AM49" s="211">
        <v>7.4137254901960782E-7</v>
      </c>
      <c r="AN49" s="212">
        <v>1.6236058823529412E-6</v>
      </c>
      <c r="AO49" s="211">
        <v>5.0725490196078427E-7</v>
      </c>
      <c r="AP49" s="212">
        <v>1.1108882352941176E-6</v>
      </c>
      <c r="AQ49" s="211">
        <v>4.0970588235294112E-6</v>
      </c>
      <c r="AR49" s="212">
        <v>8.9725588235294105E-6</v>
      </c>
      <c r="AS49" s="211">
        <v>4.6823529411764707E-8</v>
      </c>
      <c r="AT49" s="212">
        <v>1.0254352941176471E-7</v>
      </c>
      <c r="AU49" s="211">
        <v>5.3066666666666665E-5</v>
      </c>
      <c r="AV49" s="212">
        <v>1.16216E-4</v>
      </c>
      <c r="AW49" s="211">
        <v>1.6388235294117647E-7</v>
      </c>
      <c r="AX49" s="212">
        <v>3.5890235294117645E-7</v>
      </c>
      <c r="AY49" s="211">
        <v>2.2771062745098041E-4</v>
      </c>
      <c r="AZ49" s="212">
        <v>9.9737254823529424E-4</v>
      </c>
      <c r="BA49" s="208"/>
    </row>
    <row r="50" spans="1:53">
      <c r="A50" s="203"/>
      <c r="B50" s="1090" t="s">
        <v>415</v>
      </c>
      <c r="C50" s="1099" t="s">
        <v>206</v>
      </c>
      <c r="D50" s="1099" t="s">
        <v>416</v>
      </c>
      <c r="E50" s="1099" t="s">
        <v>417</v>
      </c>
      <c r="F50" s="1099" t="s">
        <v>424</v>
      </c>
      <c r="G50" s="209">
        <v>45078</v>
      </c>
      <c r="H50" s="1099" t="s">
        <v>419</v>
      </c>
      <c r="I50" s="427">
        <v>1990</v>
      </c>
      <c r="J50" s="210">
        <v>1.99</v>
      </c>
      <c r="K50" s="211">
        <v>9.7549019607843126E-7</v>
      </c>
      <c r="L50" s="212">
        <v>2.1363235294117642E-6</v>
      </c>
      <c r="M50" s="211">
        <v>1.56078431372549E-5</v>
      </c>
      <c r="N50" s="212">
        <v>3.4181176470588227E-5</v>
      </c>
      <c r="O50" s="211">
        <v>3.3166666666666669E-5</v>
      </c>
      <c r="P50" s="212">
        <v>7.2635000000000012E-5</v>
      </c>
      <c r="Q50" s="211">
        <v>1.2291176470588235E-5</v>
      </c>
      <c r="R50" s="212">
        <v>2.6917676470588235E-5</v>
      </c>
      <c r="S50" s="211">
        <v>7.1405882352941185E-5</v>
      </c>
      <c r="T50" s="212">
        <v>1.5637888235294121E-4</v>
      </c>
      <c r="U50" s="211">
        <v>1.950980392156863E-7</v>
      </c>
      <c r="V50" s="212">
        <v>4.27264705882353E-7</v>
      </c>
      <c r="W50" s="211">
        <v>5.8529411764705882E-7</v>
      </c>
      <c r="X50" s="212">
        <v>1.2817941176470587E-6</v>
      </c>
      <c r="Y50" s="211">
        <v>8.3892156862745103E-6</v>
      </c>
      <c r="Z50" s="212">
        <v>1.8372382352941175E-5</v>
      </c>
      <c r="AA50" s="211">
        <v>5.2676470588235299E-6</v>
      </c>
      <c r="AB50" s="212">
        <v>1.1536147058823531E-5</v>
      </c>
      <c r="AC50" s="211">
        <v>3.901960784313726E-7</v>
      </c>
      <c r="AD50" s="212">
        <v>8.54529411764706E-7</v>
      </c>
      <c r="AE50" s="211">
        <v>2.3411764705882354E-8</v>
      </c>
      <c r="AF50" s="212">
        <v>5.1271764705882353E-8</v>
      </c>
      <c r="AG50" s="211">
        <v>2.1460784313725491E-6</v>
      </c>
      <c r="AH50" s="212">
        <v>4.6999117647058821E-6</v>
      </c>
      <c r="AI50" s="211">
        <v>1.092549019607843E-7</v>
      </c>
      <c r="AJ50" s="212">
        <v>2.3926823529411763E-7</v>
      </c>
      <c r="AK50" s="211">
        <v>1.8534313725490196E-5</v>
      </c>
      <c r="AL50" s="212">
        <v>4.0590147058823529E-5</v>
      </c>
      <c r="AM50" s="211">
        <v>7.4137254901960782E-7</v>
      </c>
      <c r="AN50" s="212">
        <v>1.6236058823529412E-6</v>
      </c>
      <c r="AO50" s="211">
        <v>5.0725490196078427E-7</v>
      </c>
      <c r="AP50" s="212">
        <v>1.1108882352941176E-6</v>
      </c>
      <c r="AQ50" s="211">
        <v>4.0970588235294112E-6</v>
      </c>
      <c r="AR50" s="212">
        <v>8.9725588235294105E-6</v>
      </c>
      <c r="AS50" s="211">
        <v>4.6823529411764707E-8</v>
      </c>
      <c r="AT50" s="212">
        <v>1.0254352941176471E-7</v>
      </c>
      <c r="AU50" s="211">
        <v>5.3066666666666665E-5</v>
      </c>
      <c r="AV50" s="212">
        <v>1.16216E-4</v>
      </c>
      <c r="AW50" s="211">
        <v>1.6388235294117647E-7</v>
      </c>
      <c r="AX50" s="212">
        <v>3.5890235294117645E-7</v>
      </c>
      <c r="AY50" s="211">
        <v>2.2771062745098041E-4</v>
      </c>
      <c r="AZ50" s="212">
        <v>9.9737254823529424E-4</v>
      </c>
      <c r="BA50" s="208"/>
    </row>
    <row r="51" spans="1:53">
      <c r="A51" s="203"/>
      <c r="B51" s="1090" t="s">
        <v>415</v>
      </c>
      <c r="C51" s="1099" t="s">
        <v>206</v>
      </c>
      <c r="D51" s="1099" t="s">
        <v>416</v>
      </c>
      <c r="E51" s="1099" t="s">
        <v>417</v>
      </c>
      <c r="F51" s="1099" t="s">
        <v>425</v>
      </c>
      <c r="G51" s="209">
        <v>45078</v>
      </c>
      <c r="H51" s="1099" t="s">
        <v>419</v>
      </c>
      <c r="I51" s="427">
        <v>1990</v>
      </c>
      <c r="J51" s="210">
        <v>1.99</v>
      </c>
      <c r="K51" s="211">
        <v>9.7549019607843126E-7</v>
      </c>
      <c r="L51" s="212">
        <v>2.1363235294117642E-6</v>
      </c>
      <c r="M51" s="211">
        <v>1.56078431372549E-5</v>
      </c>
      <c r="N51" s="212">
        <v>3.4181176470588227E-5</v>
      </c>
      <c r="O51" s="211">
        <v>3.3166666666666669E-5</v>
      </c>
      <c r="P51" s="212">
        <v>7.2635000000000012E-5</v>
      </c>
      <c r="Q51" s="211">
        <v>1.2291176470588235E-5</v>
      </c>
      <c r="R51" s="212">
        <v>2.6917676470588235E-5</v>
      </c>
      <c r="S51" s="211">
        <v>7.1405882352941185E-5</v>
      </c>
      <c r="T51" s="212">
        <v>1.5637888235294121E-4</v>
      </c>
      <c r="U51" s="211">
        <v>1.950980392156863E-7</v>
      </c>
      <c r="V51" s="212">
        <v>4.27264705882353E-7</v>
      </c>
      <c r="W51" s="211">
        <v>5.8529411764705882E-7</v>
      </c>
      <c r="X51" s="212">
        <v>1.2817941176470587E-6</v>
      </c>
      <c r="Y51" s="211">
        <v>8.3892156862745103E-6</v>
      </c>
      <c r="Z51" s="212">
        <v>1.8372382352941175E-5</v>
      </c>
      <c r="AA51" s="211">
        <v>5.2676470588235299E-6</v>
      </c>
      <c r="AB51" s="212">
        <v>1.1536147058823531E-5</v>
      </c>
      <c r="AC51" s="211">
        <v>3.901960784313726E-7</v>
      </c>
      <c r="AD51" s="212">
        <v>8.54529411764706E-7</v>
      </c>
      <c r="AE51" s="211">
        <v>2.3411764705882354E-8</v>
      </c>
      <c r="AF51" s="212">
        <v>5.1271764705882353E-8</v>
      </c>
      <c r="AG51" s="211">
        <v>2.1460784313725491E-6</v>
      </c>
      <c r="AH51" s="212">
        <v>4.6999117647058821E-6</v>
      </c>
      <c r="AI51" s="211">
        <v>1.092549019607843E-7</v>
      </c>
      <c r="AJ51" s="212">
        <v>2.3926823529411763E-7</v>
      </c>
      <c r="AK51" s="211">
        <v>1.8534313725490196E-5</v>
      </c>
      <c r="AL51" s="212">
        <v>4.0590147058823529E-5</v>
      </c>
      <c r="AM51" s="211">
        <v>7.4137254901960782E-7</v>
      </c>
      <c r="AN51" s="212">
        <v>1.6236058823529412E-6</v>
      </c>
      <c r="AO51" s="211">
        <v>5.0725490196078427E-7</v>
      </c>
      <c r="AP51" s="212">
        <v>1.1108882352941176E-6</v>
      </c>
      <c r="AQ51" s="211">
        <v>4.0970588235294112E-6</v>
      </c>
      <c r="AR51" s="212">
        <v>8.9725588235294105E-6</v>
      </c>
      <c r="AS51" s="211">
        <v>4.6823529411764707E-8</v>
      </c>
      <c r="AT51" s="212">
        <v>1.0254352941176471E-7</v>
      </c>
      <c r="AU51" s="211">
        <v>5.3066666666666665E-5</v>
      </c>
      <c r="AV51" s="212">
        <v>1.16216E-4</v>
      </c>
      <c r="AW51" s="211">
        <v>1.6388235294117647E-7</v>
      </c>
      <c r="AX51" s="212">
        <v>3.5890235294117645E-7</v>
      </c>
      <c r="AY51" s="211">
        <v>2.2771062745098041E-4</v>
      </c>
      <c r="AZ51" s="212">
        <v>9.9737254823529424E-4</v>
      </c>
      <c r="BA51" s="208"/>
    </row>
    <row r="52" spans="1:53">
      <c r="A52" s="203"/>
      <c r="B52" s="1090" t="s">
        <v>415</v>
      </c>
      <c r="C52" s="1099" t="s">
        <v>206</v>
      </c>
      <c r="D52" s="1099" t="s">
        <v>416</v>
      </c>
      <c r="E52" s="1099" t="s">
        <v>417</v>
      </c>
      <c r="F52" s="1099" t="s">
        <v>426</v>
      </c>
      <c r="G52" s="209">
        <v>45078</v>
      </c>
      <c r="H52" s="1099" t="s">
        <v>419</v>
      </c>
      <c r="I52" s="427">
        <v>1990</v>
      </c>
      <c r="J52" s="210">
        <v>1.99</v>
      </c>
      <c r="K52" s="211">
        <v>9.7549019607843126E-7</v>
      </c>
      <c r="L52" s="212">
        <v>2.1363235294117642E-6</v>
      </c>
      <c r="M52" s="211">
        <v>1.56078431372549E-5</v>
      </c>
      <c r="N52" s="212">
        <v>3.4181176470588227E-5</v>
      </c>
      <c r="O52" s="211">
        <v>3.3166666666666669E-5</v>
      </c>
      <c r="P52" s="212">
        <v>7.2635000000000012E-5</v>
      </c>
      <c r="Q52" s="211">
        <v>1.2291176470588235E-5</v>
      </c>
      <c r="R52" s="212">
        <v>2.6917676470588235E-5</v>
      </c>
      <c r="S52" s="211">
        <v>7.1405882352941185E-5</v>
      </c>
      <c r="T52" s="212">
        <v>1.5637888235294121E-4</v>
      </c>
      <c r="U52" s="211">
        <v>1.950980392156863E-7</v>
      </c>
      <c r="V52" s="212">
        <v>4.27264705882353E-7</v>
      </c>
      <c r="W52" s="211">
        <v>5.8529411764705882E-7</v>
      </c>
      <c r="X52" s="212">
        <v>1.2817941176470587E-6</v>
      </c>
      <c r="Y52" s="211">
        <v>8.3892156862745103E-6</v>
      </c>
      <c r="Z52" s="212">
        <v>1.8372382352941175E-5</v>
      </c>
      <c r="AA52" s="211">
        <v>5.2676470588235299E-6</v>
      </c>
      <c r="AB52" s="212">
        <v>1.1536147058823531E-5</v>
      </c>
      <c r="AC52" s="211">
        <v>3.901960784313726E-7</v>
      </c>
      <c r="AD52" s="212">
        <v>8.54529411764706E-7</v>
      </c>
      <c r="AE52" s="211">
        <v>2.3411764705882354E-8</v>
      </c>
      <c r="AF52" s="212">
        <v>5.1271764705882353E-8</v>
      </c>
      <c r="AG52" s="211">
        <v>2.1460784313725491E-6</v>
      </c>
      <c r="AH52" s="212">
        <v>4.6999117647058821E-6</v>
      </c>
      <c r="AI52" s="211">
        <v>1.092549019607843E-7</v>
      </c>
      <c r="AJ52" s="212">
        <v>2.3926823529411763E-7</v>
      </c>
      <c r="AK52" s="211">
        <v>1.8534313725490196E-5</v>
      </c>
      <c r="AL52" s="212">
        <v>4.0590147058823529E-5</v>
      </c>
      <c r="AM52" s="211">
        <v>7.4137254901960782E-7</v>
      </c>
      <c r="AN52" s="212">
        <v>1.6236058823529412E-6</v>
      </c>
      <c r="AO52" s="211">
        <v>5.0725490196078427E-7</v>
      </c>
      <c r="AP52" s="212">
        <v>1.1108882352941176E-6</v>
      </c>
      <c r="AQ52" s="211">
        <v>4.0970588235294112E-6</v>
      </c>
      <c r="AR52" s="212">
        <v>8.9725588235294105E-6</v>
      </c>
      <c r="AS52" s="211">
        <v>4.6823529411764707E-8</v>
      </c>
      <c r="AT52" s="212">
        <v>1.0254352941176471E-7</v>
      </c>
      <c r="AU52" s="211">
        <v>5.3066666666666665E-5</v>
      </c>
      <c r="AV52" s="212">
        <v>1.16216E-4</v>
      </c>
      <c r="AW52" s="211">
        <v>1.6388235294117647E-7</v>
      </c>
      <c r="AX52" s="212">
        <v>3.5890235294117645E-7</v>
      </c>
      <c r="AY52" s="211">
        <v>2.2771062745098041E-4</v>
      </c>
      <c r="AZ52" s="212">
        <v>9.9737254823529424E-4</v>
      </c>
      <c r="BA52" s="208"/>
    </row>
    <row r="53" spans="1:53">
      <c r="A53" s="88"/>
      <c r="B53" s="1090" t="s">
        <v>415</v>
      </c>
      <c r="C53" s="213" t="s">
        <v>206</v>
      </c>
      <c r="D53" s="213" t="s">
        <v>303</v>
      </c>
      <c r="E53" s="213" t="s">
        <v>417</v>
      </c>
      <c r="F53" s="213" t="s">
        <v>427</v>
      </c>
      <c r="G53" s="214" t="s">
        <v>428</v>
      </c>
      <c r="H53" s="213" t="s">
        <v>429</v>
      </c>
      <c r="I53" s="958">
        <v>850</v>
      </c>
      <c r="J53" s="215">
        <v>0.85</v>
      </c>
      <c r="K53" s="216">
        <v>4.1666666666666667E-7</v>
      </c>
      <c r="L53" s="217">
        <v>9.1250000000000005E-7</v>
      </c>
      <c r="M53" s="216">
        <v>6.6666666666666666E-6</v>
      </c>
      <c r="N53" s="217">
        <v>1.4600000000000001E-5</v>
      </c>
      <c r="O53" s="216">
        <v>1.4166666666666668E-5</v>
      </c>
      <c r="P53" s="217">
        <v>3.1025000000000002E-5</v>
      </c>
      <c r="Q53" s="216">
        <v>5.2499999999999997E-6</v>
      </c>
      <c r="R53" s="217">
        <v>1.14975E-5</v>
      </c>
      <c r="S53" s="216">
        <v>3.0500000000000003E-5</v>
      </c>
      <c r="T53" s="217">
        <v>6.6795000000000014E-5</v>
      </c>
      <c r="U53" s="216">
        <v>8.3333333333333338E-8</v>
      </c>
      <c r="V53" s="217">
        <v>1.8250000000000003E-7</v>
      </c>
      <c r="W53" s="216">
        <v>2.4999999999999999E-7</v>
      </c>
      <c r="X53" s="217">
        <v>5.4750000000000005E-7</v>
      </c>
      <c r="Y53" s="216">
        <v>3.583333333333333E-6</v>
      </c>
      <c r="Z53" s="217">
        <v>7.847499999999999E-6</v>
      </c>
      <c r="AA53" s="216">
        <v>2.2500000000000001E-6</v>
      </c>
      <c r="AB53" s="217">
        <v>4.9275000000000007E-6</v>
      </c>
      <c r="AC53" s="216">
        <v>1.6666666666666668E-7</v>
      </c>
      <c r="AD53" s="217">
        <v>3.6500000000000005E-7</v>
      </c>
      <c r="AE53" s="216">
        <v>9.9999999999999986E-9</v>
      </c>
      <c r="AF53" s="217">
        <v>2.1899999999999998E-8</v>
      </c>
      <c r="AG53" s="216">
        <v>9.1666666666666664E-7</v>
      </c>
      <c r="AH53" s="217">
        <v>2.0074999999999998E-6</v>
      </c>
      <c r="AI53" s="216">
        <v>4.6666666666666661E-8</v>
      </c>
      <c r="AJ53" s="217">
        <v>1.0219999999999999E-7</v>
      </c>
      <c r="AK53" s="216">
        <v>7.9166666666666665E-6</v>
      </c>
      <c r="AL53" s="217">
        <v>1.7337499999999998E-5</v>
      </c>
      <c r="AM53" s="216">
        <v>3.1666666666666667E-7</v>
      </c>
      <c r="AN53" s="217">
        <v>6.9350000000000001E-7</v>
      </c>
      <c r="AO53" s="216">
        <v>2.1666666666666665E-7</v>
      </c>
      <c r="AP53" s="217">
        <v>4.7449999999999991E-7</v>
      </c>
      <c r="AQ53" s="216">
        <v>1.7499999999999998E-6</v>
      </c>
      <c r="AR53" s="217">
        <v>3.8324999999999993E-6</v>
      </c>
      <c r="AS53" s="216">
        <v>1.9999999999999997E-8</v>
      </c>
      <c r="AT53" s="217">
        <v>4.3799999999999995E-8</v>
      </c>
      <c r="AU53" s="216">
        <v>2.2666666666666668E-5</v>
      </c>
      <c r="AV53" s="217">
        <v>4.9640000000000006E-5</v>
      </c>
      <c r="AW53" s="216">
        <v>6.9999999999999992E-8</v>
      </c>
      <c r="AX53" s="217">
        <v>1.5329999999999998E-7</v>
      </c>
      <c r="AY53" s="216">
        <v>9.7263333333333341E-5</v>
      </c>
      <c r="AZ53" s="217">
        <v>4.2601340000000002E-4</v>
      </c>
      <c r="BA53" s="91"/>
    </row>
    <row r="54" spans="1:53">
      <c r="A54" s="88"/>
      <c r="B54" s="1090" t="s">
        <v>415</v>
      </c>
      <c r="C54" s="213" t="s">
        <v>206</v>
      </c>
      <c r="D54" s="213" t="s">
        <v>303</v>
      </c>
      <c r="E54" s="213" t="s">
        <v>417</v>
      </c>
      <c r="F54" s="213" t="s">
        <v>430</v>
      </c>
      <c r="G54" s="214" t="s">
        <v>428</v>
      </c>
      <c r="H54" s="213" t="s">
        <v>429</v>
      </c>
      <c r="I54" s="958">
        <v>850</v>
      </c>
      <c r="J54" s="215">
        <v>0.85</v>
      </c>
      <c r="K54" s="216">
        <v>4.1666666666666667E-7</v>
      </c>
      <c r="L54" s="217">
        <v>9.1250000000000005E-7</v>
      </c>
      <c r="M54" s="216">
        <v>6.6666666666666666E-6</v>
      </c>
      <c r="N54" s="217">
        <v>1.4600000000000001E-5</v>
      </c>
      <c r="O54" s="216">
        <v>1.4166666666666668E-5</v>
      </c>
      <c r="P54" s="217">
        <v>3.1025000000000002E-5</v>
      </c>
      <c r="Q54" s="216">
        <v>5.2499999999999997E-6</v>
      </c>
      <c r="R54" s="217">
        <v>1.14975E-5</v>
      </c>
      <c r="S54" s="216">
        <v>3.0500000000000003E-5</v>
      </c>
      <c r="T54" s="217">
        <v>6.6795000000000014E-5</v>
      </c>
      <c r="U54" s="216">
        <v>8.3333333333333338E-8</v>
      </c>
      <c r="V54" s="217">
        <v>1.8250000000000003E-7</v>
      </c>
      <c r="W54" s="216">
        <v>2.4999999999999999E-7</v>
      </c>
      <c r="X54" s="217">
        <v>5.4750000000000005E-7</v>
      </c>
      <c r="Y54" s="216">
        <v>3.583333333333333E-6</v>
      </c>
      <c r="Z54" s="217">
        <v>7.847499999999999E-6</v>
      </c>
      <c r="AA54" s="216">
        <v>2.2500000000000001E-6</v>
      </c>
      <c r="AB54" s="217">
        <v>4.9275000000000007E-6</v>
      </c>
      <c r="AC54" s="216">
        <v>1.6666666666666668E-7</v>
      </c>
      <c r="AD54" s="217">
        <v>3.6500000000000005E-7</v>
      </c>
      <c r="AE54" s="216">
        <v>9.9999999999999986E-9</v>
      </c>
      <c r="AF54" s="217">
        <v>2.1899999999999998E-8</v>
      </c>
      <c r="AG54" s="216">
        <v>9.1666666666666664E-7</v>
      </c>
      <c r="AH54" s="217">
        <v>2.0074999999999998E-6</v>
      </c>
      <c r="AI54" s="216">
        <v>4.6666666666666661E-8</v>
      </c>
      <c r="AJ54" s="217">
        <v>1.0219999999999999E-7</v>
      </c>
      <c r="AK54" s="216">
        <v>7.9166666666666665E-6</v>
      </c>
      <c r="AL54" s="217">
        <v>1.7337499999999998E-5</v>
      </c>
      <c r="AM54" s="216">
        <v>3.1666666666666667E-7</v>
      </c>
      <c r="AN54" s="217">
        <v>6.9350000000000001E-7</v>
      </c>
      <c r="AO54" s="216">
        <v>2.1666666666666665E-7</v>
      </c>
      <c r="AP54" s="217">
        <v>4.7449999999999991E-7</v>
      </c>
      <c r="AQ54" s="216">
        <v>1.7499999999999998E-6</v>
      </c>
      <c r="AR54" s="217">
        <v>3.8324999999999993E-6</v>
      </c>
      <c r="AS54" s="216">
        <v>1.9999999999999997E-8</v>
      </c>
      <c r="AT54" s="217">
        <v>4.3799999999999995E-8</v>
      </c>
      <c r="AU54" s="216">
        <v>2.2666666666666668E-5</v>
      </c>
      <c r="AV54" s="217">
        <v>4.9640000000000006E-5</v>
      </c>
      <c r="AW54" s="216">
        <v>6.9999999999999992E-8</v>
      </c>
      <c r="AX54" s="217">
        <v>1.5329999999999998E-7</v>
      </c>
      <c r="AY54" s="216">
        <v>9.7263333333333341E-5</v>
      </c>
      <c r="AZ54" s="217">
        <v>4.2601340000000002E-4</v>
      </c>
      <c r="BA54" s="91"/>
    </row>
    <row r="55" spans="1:53">
      <c r="A55" s="88"/>
      <c r="B55" s="1090" t="s">
        <v>415</v>
      </c>
      <c r="C55" s="213" t="s">
        <v>206</v>
      </c>
      <c r="D55" s="213" t="s">
        <v>303</v>
      </c>
      <c r="E55" s="213" t="s">
        <v>417</v>
      </c>
      <c r="F55" s="213" t="s">
        <v>431</v>
      </c>
      <c r="G55" s="214" t="s">
        <v>428</v>
      </c>
      <c r="H55" s="213" t="s">
        <v>429</v>
      </c>
      <c r="I55" s="958">
        <v>350</v>
      </c>
      <c r="J55" s="215">
        <v>0.35</v>
      </c>
      <c r="K55" s="216">
        <v>1.7156862745098037E-7</v>
      </c>
      <c r="L55" s="217">
        <v>3.7573529411764698E-7</v>
      </c>
      <c r="M55" s="216">
        <v>2.7450980392156859E-6</v>
      </c>
      <c r="N55" s="217">
        <v>6.0117647058823516E-6</v>
      </c>
      <c r="O55" s="216">
        <v>5.8333333333333331E-6</v>
      </c>
      <c r="P55" s="217">
        <v>1.2775000000000001E-5</v>
      </c>
      <c r="Q55" s="216">
        <v>2.1617647058823529E-6</v>
      </c>
      <c r="R55" s="217">
        <v>4.7342647058823524E-6</v>
      </c>
      <c r="S55" s="216">
        <v>1.2558823529411766E-5</v>
      </c>
      <c r="T55" s="217">
        <v>2.7503823529411769E-5</v>
      </c>
      <c r="U55" s="216">
        <v>3.4313725490196079E-8</v>
      </c>
      <c r="V55" s="217">
        <v>7.5147058823529414E-8</v>
      </c>
      <c r="W55" s="216">
        <v>1.0294117647058822E-7</v>
      </c>
      <c r="X55" s="217">
        <v>2.2544117647058823E-7</v>
      </c>
      <c r="Y55" s="216">
        <v>1.4754901960784313E-6</v>
      </c>
      <c r="Z55" s="217">
        <v>3.2313235294117647E-6</v>
      </c>
      <c r="AA55" s="216">
        <v>9.2647058823529408E-7</v>
      </c>
      <c r="AB55" s="217">
        <v>2.0289705882352939E-6</v>
      </c>
      <c r="AC55" s="216">
        <v>6.8627450980392158E-8</v>
      </c>
      <c r="AD55" s="217">
        <v>1.5029411764705883E-7</v>
      </c>
      <c r="AE55" s="216">
        <v>4.117647058823529E-9</v>
      </c>
      <c r="AF55" s="217">
        <v>9.0176470588235282E-9</v>
      </c>
      <c r="AG55" s="216">
        <v>3.7745098039215687E-7</v>
      </c>
      <c r="AH55" s="217">
        <v>8.2661764705882349E-7</v>
      </c>
      <c r="AI55" s="216">
        <v>1.9215686274509803E-8</v>
      </c>
      <c r="AJ55" s="217">
        <v>4.2082352941176469E-8</v>
      </c>
      <c r="AK55" s="216">
        <v>3.259803921568627E-6</v>
      </c>
      <c r="AL55" s="217">
        <v>7.1389705882352933E-6</v>
      </c>
      <c r="AM55" s="216">
        <v>1.3039215686274509E-7</v>
      </c>
      <c r="AN55" s="217">
        <v>2.8555882352941178E-7</v>
      </c>
      <c r="AO55" s="216">
        <v>8.9215686274509795E-8</v>
      </c>
      <c r="AP55" s="217">
        <v>1.9538235294117645E-7</v>
      </c>
      <c r="AQ55" s="216">
        <v>7.205882352941175E-7</v>
      </c>
      <c r="AR55" s="217">
        <v>1.5780882352941173E-6</v>
      </c>
      <c r="AS55" s="216">
        <v>8.235294117647058E-9</v>
      </c>
      <c r="AT55" s="217">
        <v>1.8035294117647056E-8</v>
      </c>
      <c r="AU55" s="216">
        <v>9.3333333333333326E-6</v>
      </c>
      <c r="AV55" s="217">
        <v>2.0440000000000001E-5</v>
      </c>
      <c r="AW55" s="216">
        <v>2.8823529411764705E-8</v>
      </c>
      <c r="AX55" s="217">
        <v>6.3123529411764701E-8</v>
      </c>
      <c r="AY55" s="216">
        <v>4.0049607843137256E-5</v>
      </c>
      <c r="AZ55" s="217">
        <v>1.7541728235294119E-4</v>
      </c>
      <c r="BA55" s="91"/>
    </row>
    <row r="56" spans="1:53">
      <c r="A56" s="88"/>
      <c r="B56" s="1090" t="s">
        <v>415</v>
      </c>
      <c r="C56" s="213" t="s">
        <v>206</v>
      </c>
      <c r="D56" s="213" t="s">
        <v>303</v>
      </c>
      <c r="E56" s="213" t="s">
        <v>417</v>
      </c>
      <c r="F56" s="213" t="s">
        <v>432</v>
      </c>
      <c r="G56" s="214" t="s">
        <v>428</v>
      </c>
      <c r="H56" s="213" t="s">
        <v>429</v>
      </c>
      <c r="I56" s="958">
        <v>350</v>
      </c>
      <c r="J56" s="215">
        <v>0.35</v>
      </c>
      <c r="K56" s="216">
        <v>1.7156862745098037E-7</v>
      </c>
      <c r="L56" s="217">
        <v>3.7573529411764698E-7</v>
      </c>
      <c r="M56" s="216">
        <v>2.7450980392156859E-6</v>
      </c>
      <c r="N56" s="217">
        <v>6.0117647058823516E-6</v>
      </c>
      <c r="O56" s="216">
        <v>5.8333333333333331E-6</v>
      </c>
      <c r="P56" s="217">
        <v>1.2775000000000001E-5</v>
      </c>
      <c r="Q56" s="216">
        <v>2.1617647058823529E-6</v>
      </c>
      <c r="R56" s="217">
        <v>4.7342647058823524E-6</v>
      </c>
      <c r="S56" s="216">
        <v>1.2558823529411766E-5</v>
      </c>
      <c r="T56" s="217">
        <v>2.7503823529411769E-5</v>
      </c>
      <c r="U56" s="216">
        <v>3.4313725490196079E-8</v>
      </c>
      <c r="V56" s="217">
        <v>7.5147058823529414E-8</v>
      </c>
      <c r="W56" s="216">
        <v>1.0294117647058822E-7</v>
      </c>
      <c r="X56" s="217">
        <v>2.2544117647058823E-7</v>
      </c>
      <c r="Y56" s="216">
        <v>1.4754901960784313E-6</v>
      </c>
      <c r="Z56" s="217">
        <v>3.2313235294117647E-6</v>
      </c>
      <c r="AA56" s="216">
        <v>9.2647058823529408E-7</v>
      </c>
      <c r="AB56" s="217">
        <v>2.0289705882352939E-6</v>
      </c>
      <c r="AC56" s="216">
        <v>6.8627450980392158E-8</v>
      </c>
      <c r="AD56" s="217">
        <v>1.5029411764705883E-7</v>
      </c>
      <c r="AE56" s="216">
        <v>4.117647058823529E-9</v>
      </c>
      <c r="AF56" s="217">
        <v>9.0176470588235282E-9</v>
      </c>
      <c r="AG56" s="216">
        <v>3.7745098039215687E-7</v>
      </c>
      <c r="AH56" s="217">
        <v>8.2661764705882349E-7</v>
      </c>
      <c r="AI56" s="216">
        <v>1.9215686274509803E-8</v>
      </c>
      <c r="AJ56" s="217">
        <v>4.2082352941176469E-8</v>
      </c>
      <c r="AK56" s="216">
        <v>3.259803921568627E-6</v>
      </c>
      <c r="AL56" s="217">
        <v>7.1389705882352933E-6</v>
      </c>
      <c r="AM56" s="216">
        <v>1.3039215686274509E-7</v>
      </c>
      <c r="AN56" s="217">
        <v>2.8555882352941178E-7</v>
      </c>
      <c r="AO56" s="216">
        <v>8.9215686274509795E-8</v>
      </c>
      <c r="AP56" s="217">
        <v>1.9538235294117645E-7</v>
      </c>
      <c r="AQ56" s="216">
        <v>7.205882352941175E-7</v>
      </c>
      <c r="AR56" s="217">
        <v>1.5780882352941173E-6</v>
      </c>
      <c r="AS56" s="216">
        <v>8.235294117647058E-9</v>
      </c>
      <c r="AT56" s="217">
        <v>1.8035294117647056E-8</v>
      </c>
      <c r="AU56" s="216">
        <v>9.3333333333333326E-6</v>
      </c>
      <c r="AV56" s="217">
        <v>2.0440000000000001E-5</v>
      </c>
      <c r="AW56" s="216">
        <v>2.8823529411764705E-8</v>
      </c>
      <c r="AX56" s="217">
        <v>6.3123529411764701E-8</v>
      </c>
      <c r="AY56" s="216">
        <v>4.0049607843137256E-5</v>
      </c>
      <c r="AZ56" s="217">
        <v>1.7541728235294119E-4</v>
      </c>
      <c r="BA56" s="91"/>
    </row>
    <row r="57" spans="1:53">
      <c r="A57" s="88"/>
      <c r="B57" s="1090" t="s">
        <v>415</v>
      </c>
      <c r="C57" s="213" t="s">
        <v>206</v>
      </c>
      <c r="D57" s="213" t="s">
        <v>303</v>
      </c>
      <c r="E57" s="213" t="s">
        <v>417</v>
      </c>
      <c r="F57" s="213" t="s">
        <v>433</v>
      </c>
      <c r="G57" s="214" t="s">
        <v>428</v>
      </c>
      <c r="H57" s="213" t="s">
        <v>429</v>
      </c>
      <c r="I57" s="958">
        <v>150</v>
      </c>
      <c r="J57" s="215">
        <v>0.15</v>
      </c>
      <c r="K57" s="216">
        <v>7.3529411764705876E-8</v>
      </c>
      <c r="L57" s="217">
        <v>1.6102941176470586E-7</v>
      </c>
      <c r="M57" s="216">
        <v>1.176470588235294E-6</v>
      </c>
      <c r="N57" s="217">
        <v>2.5764705882352937E-6</v>
      </c>
      <c r="O57" s="216">
        <v>2.5000000000000002E-6</v>
      </c>
      <c r="P57" s="217">
        <v>5.4750000000000009E-6</v>
      </c>
      <c r="Q57" s="216">
        <v>9.2647058823529408E-7</v>
      </c>
      <c r="R57" s="217">
        <v>2.0289705882352939E-6</v>
      </c>
      <c r="S57" s="216">
        <v>5.3823529411764706E-6</v>
      </c>
      <c r="T57" s="217">
        <v>1.178735294117647E-5</v>
      </c>
      <c r="U57" s="216">
        <v>1.4705882352941177E-8</v>
      </c>
      <c r="V57" s="217">
        <v>3.2205882352941178E-8</v>
      </c>
      <c r="W57" s="216">
        <v>4.4117647058823522E-8</v>
      </c>
      <c r="X57" s="217">
        <v>9.6617647058823515E-8</v>
      </c>
      <c r="Y57" s="216">
        <v>6.3235294117647058E-7</v>
      </c>
      <c r="Z57" s="217">
        <v>1.3848529411764706E-6</v>
      </c>
      <c r="AA57" s="216">
        <v>3.9705882352941179E-7</v>
      </c>
      <c r="AB57" s="217">
        <v>8.6955882352941182E-7</v>
      </c>
      <c r="AC57" s="216">
        <v>2.9411764705882354E-8</v>
      </c>
      <c r="AD57" s="217">
        <v>6.4411764705882357E-8</v>
      </c>
      <c r="AE57" s="216">
        <v>1.7647058823529409E-9</v>
      </c>
      <c r="AF57" s="217">
        <v>3.8647058823529403E-9</v>
      </c>
      <c r="AG57" s="216">
        <v>1.6176470588235293E-7</v>
      </c>
      <c r="AH57" s="217">
        <v>3.5426470588235292E-7</v>
      </c>
      <c r="AI57" s="216">
        <v>8.235294117647058E-9</v>
      </c>
      <c r="AJ57" s="217">
        <v>1.8035294117647056E-8</v>
      </c>
      <c r="AK57" s="216">
        <v>1.3970588235294116E-6</v>
      </c>
      <c r="AL57" s="217">
        <v>3.0595588235294114E-6</v>
      </c>
      <c r="AM57" s="216">
        <v>5.5882352941176467E-8</v>
      </c>
      <c r="AN57" s="217">
        <v>1.2238235294117645E-7</v>
      </c>
      <c r="AO57" s="216">
        <v>3.8235294117647052E-8</v>
      </c>
      <c r="AP57" s="217">
        <v>8.3735294117647049E-8</v>
      </c>
      <c r="AQ57" s="216">
        <v>3.0882352941176466E-7</v>
      </c>
      <c r="AR57" s="217">
        <v>6.7632352941176463E-7</v>
      </c>
      <c r="AS57" s="216">
        <v>3.5294117647058819E-9</v>
      </c>
      <c r="AT57" s="217">
        <v>7.7294117647058806E-9</v>
      </c>
      <c r="AU57" s="216">
        <v>3.9999999999999998E-6</v>
      </c>
      <c r="AV57" s="217">
        <v>8.7600000000000008E-6</v>
      </c>
      <c r="AW57" s="216">
        <v>1.2352941176470587E-8</v>
      </c>
      <c r="AX57" s="217">
        <v>2.7052941176470585E-8</v>
      </c>
      <c r="AY57" s="216">
        <v>1.7164117647058823E-5</v>
      </c>
      <c r="AZ57" s="217">
        <v>7.5178835294117651E-5</v>
      </c>
      <c r="BA57" s="91"/>
    </row>
    <row r="58" spans="1:53">
      <c r="A58" s="88"/>
      <c r="B58" s="1090" t="s">
        <v>415</v>
      </c>
      <c r="C58" s="213" t="s">
        <v>206</v>
      </c>
      <c r="D58" s="213" t="s">
        <v>303</v>
      </c>
      <c r="E58" s="213" t="s">
        <v>417</v>
      </c>
      <c r="F58" s="213" t="s">
        <v>434</v>
      </c>
      <c r="G58" s="214" t="s">
        <v>428</v>
      </c>
      <c r="H58" s="213" t="s">
        <v>429</v>
      </c>
      <c r="I58" s="958">
        <v>80</v>
      </c>
      <c r="J58" s="215">
        <v>0.08</v>
      </c>
      <c r="K58" s="216">
        <v>3.9215686274509804E-8</v>
      </c>
      <c r="L58" s="217">
        <v>8.5882352941176458E-8</v>
      </c>
      <c r="M58" s="216">
        <v>6.2745098039215686E-7</v>
      </c>
      <c r="N58" s="217">
        <v>1.3741176470588233E-6</v>
      </c>
      <c r="O58" s="216">
        <v>1.3333333333333334E-6</v>
      </c>
      <c r="P58" s="217">
        <v>2.9200000000000004E-6</v>
      </c>
      <c r="Q58" s="216">
        <v>4.941176470588236E-7</v>
      </c>
      <c r="R58" s="217">
        <v>1.0821176470588236E-6</v>
      </c>
      <c r="S58" s="216">
        <v>2.8705882352941181E-6</v>
      </c>
      <c r="T58" s="217">
        <v>6.2865882352941185E-6</v>
      </c>
      <c r="U58" s="216">
        <v>7.843137254901961E-9</v>
      </c>
      <c r="V58" s="217">
        <v>1.7176470588235294E-8</v>
      </c>
      <c r="W58" s="216">
        <v>2.3529411764705881E-8</v>
      </c>
      <c r="X58" s="217">
        <v>5.1529411764705884E-8</v>
      </c>
      <c r="Y58" s="216">
        <v>3.3725490196078431E-7</v>
      </c>
      <c r="Z58" s="217">
        <v>7.3858823529411758E-7</v>
      </c>
      <c r="AA58" s="216">
        <v>2.1176470588235296E-7</v>
      </c>
      <c r="AB58" s="217">
        <v>4.6376470588235299E-7</v>
      </c>
      <c r="AC58" s="216">
        <v>1.5686274509803922E-8</v>
      </c>
      <c r="AD58" s="217">
        <v>3.4352941176470587E-8</v>
      </c>
      <c r="AE58" s="216">
        <v>9.4117647058823527E-10</v>
      </c>
      <c r="AF58" s="217">
        <v>2.0611764705882353E-9</v>
      </c>
      <c r="AG58" s="216">
        <v>8.627450980392158E-8</v>
      </c>
      <c r="AH58" s="217">
        <v>1.8894117647058827E-7</v>
      </c>
      <c r="AI58" s="216">
        <v>4.3921568627450981E-9</v>
      </c>
      <c r="AJ58" s="217">
        <v>9.6188235294117649E-9</v>
      </c>
      <c r="AK58" s="216">
        <v>7.450980392156863E-7</v>
      </c>
      <c r="AL58" s="217">
        <v>1.6317647058823529E-6</v>
      </c>
      <c r="AM58" s="216">
        <v>2.980392156862745E-8</v>
      </c>
      <c r="AN58" s="217">
        <v>6.527058823529411E-8</v>
      </c>
      <c r="AO58" s="216">
        <v>2.0392156862745096E-8</v>
      </c>
      <c r="AP58" s="217">
        <v>4.4658823529411755E-8</v>
      </c>
      <c r="AQ58" s="216">
        <v>1.6470588235294117E-7</v>
      </c>
      <c r="AR58" s="217">
        <v>3.6070588235294116E-7</v>
      </c>
      <c r="AS58" s="216">
        <v>1.8823529411764705E-9</v>
      </c>
      <c r="AT58" s="217">
        <v>4.1223529411764707E-9</v>
      </c>
      <c r="AU58" s="216">
        <v>2.1333333333333334E-6</v>
      </c>
      <c r="AV58" s="217">
        <v>4.6720000000000003E-6</v>
      </c>
      <c r="AW58" s="216">
        <v>6.5882352941176471E-9</v>
      </c>
      <c r="AX58" s="217">
        <v>1.4428235294117646E-8</v>
      </c>
      <c r="AY58" s="216">
        <v>9.1541960784313735E-6</v>
      </c>
      <c r="AZ58" s="217">
        <v>4.0095378823529418E-5</v>
      </c>
      <c r="BA58" s="91"/>
    </row>
    <row r="59" spans="1:53">
      <c r="A59" s="88"/>
      <c r="B59" s="1090" t="s">
        <v>415</v>
      </c>
      <c r="C59" s="213" t="s">
        <v>206</v>
      </c>
      <c r="D59" s="213" t="s">
        <v>303</v>
      </c>
      <c r="E59" s="213" t="s">
        <v>417</v>
      </c>
      <c r="F59" s="213" t="s">
        <v>435</v>
      </c>
      <c r="G59" s="214" t="s">
        <v>428</v>
      </c>
      <c r="H59" s="213" t="s">
        <v>429</v>
      </c>
      <c r="I59" s="958">
        <v>200</v>
      </c>
      <c r="J59" s="215">
        <v>0.2</v>
      </c>
      <c r="K59" s="216">
        <v>9.8039215686274519E-8</v>
      </c>
      <c r="L59" s="217">
        <v>2.147058823529412E-7</v>
      </c>
      <c r="M59" s="216">
        <v>1.5686274509803923E-6</v>
      </c>
      <c r="N59" s="217">
        <v>3.4352941176470592E-6</v>
      </c>
      <c r="O59" s="216">
        <v>3.3333333333333337E-6</v>
      </c>
      <c r="P59" s="217">
        <v>7.3000000000000013E-6</v>
      </c>
      <c r="Q59" s="216">
        <v>1.2352941176470591E-6</v>
      </c>
      <c r="R59" s="217">
        <v>2.7052941176470594E-6</v>
      </c>
      <c r="S59" s="216">
        <v>7.176470588235295E-6</v>
      </c>
      <c r="T59" s="217">
        <v>1.5716470588235297E-5</v>
      </c>
      <c r="U59" s="216">
        <v>1.9607843137254905E-8</v>
      </c>
      <c r="V59" s="217">
        <v>4.2941176470588242E-8</v>
      </c>
      <c r="W59" s="216">
        <v>5.8823529411764702E-8</v>
      </c>
      <c r="X59" s="217">
        <v>1.2882352941176469E-7</v>
      </c>
      <c r="Y59" s="216">
        <v>8.4313725490196077E-7</v>
      </c>
      <c r="Z59" s="217">
        <v>1.846470588235294E-6</v>
      </c>
      <c r="AA59" s="216">
        <v>5.2941176470588239E-7</v>
      </c>
      <c r="AB59" s="217">
        <v>1.1594117647058823E-6</v>
      </c>
      <c r="AC59" s="216">
        <v>3.921568627450981E-8</v>
      </c>
      <c r="AD59" s="217">
        <v>8.5882352941176484E-8</v>
      </c>
      <c r="AE59" s="216">
        <v>2.3529411764705885E-9</v>
      </c>
      <c r="AF59" s="217">
        <v>5.1529411764705896E-9</v>
      </c>
      <c r="AG59" s="216">
        <v>2.1568627450980394E-7</v>
      </c>
      <c r="AH59" s="217">
        <v>4.7235294117647062E-7</v>
      </c>
      <c r="AI59" s="216">
        <v>1.0980392156862745E-8</v>
      </c>
      <c r="AJ59" s="217">
        <v>2.4047058823529413E-8</v>
      </c>
      <c r="AK59" s="216">
        <v>1.8627450980392158E-6</v>
      </c>
      <c r="AL59" s="217">
        <v>4.0794117647058827E-6</v>
      </c>
      <c r="AM59" s="216">
        <v>7.4509803921568641E-8</v>
      </c>
      <c r="AN59" s="217">
        <v>1.6317647058823533E-7</v>
      </c>
      <c r="AO59" s="216">
        <v>5.0980392156862743E-8</v>
      </c>
      <c r="AP59" s="217">
        <v>1.116470588235294E-7</v>
      </c>
      <c r="AQ59" s="216">
        <v>4.1176470588235295E-7</v>
      </c>
      <c r="AR59" s="217">
        <v>9.0176470588235302E-7</v>
      </c>
      <c r="AS59" s="216">
        <v>4.705882352941177E-9</v>
      </c>
      <c r="AT59" s="217">
        <v>1.0305882352941179E-8</v>
      </c>
      <c r="AU59" s="216">
        <v>5.3333333333333337E-6</v>
      </c>
      <c r="AV59" s="217">
        <v>1.1680000000000002E-5</v>
      </c>
      <c r="AW59" s="216">
        <v>1.6470588235294119E-8</v>
      </c>
      <c r="AX59" s="217">
        <v>3.6070588235294119E-8</v>
      </c>
      <c r="AY59" s="216">
        <v>2.2885490196078433E-5</v>
      </c>
      <c r="AZ59" s="217">
        <v>1.0023844705882354E-4</v>
      </c>
      <c r="BA59" s="91"/>
    </row>
    <row r="60" spans="1:53">
      <c r="A60" s="88"/>
      <c r="B60" s="1090" t="s">
        <v>415</v>
      </c>
      <c r="C60" s="213" t="s">
        <v>206</v>
      </c>
      <c r="D60" s="213" t="s">
        <v>303</v>
      </c>
      <c r="E60" s="213" t="s">
        <v>417</v>
      </c>
      <c r="F60" s="213" t="s">
        <v>435</v>
      </c>
      <c r="G60" s="214" t="s">
        <v>428</v>
      </c>
      <c r="H60" s="213" t="s">
        <v>429</v>
      </c>
      <c r="I60" s="958">
        <v>200</v>
      </c>
      <c r="J60" s="215">
        <v>0.2</v>
      </c>
      <c r="K60" s="216">
        <v>9.8039215686274519E-8</v>
      </c>
      <c r="L60" s="217">
        <v>2.147058823529412E-7</v>
      </c>
      <c r="M60" s="216">
        <v>1.5686274509803923E-6</v>
      </c>
      <c r="N60" s="217">
        <v>3.4352941176470592E-6</v>
      </c>
      <c r="O60" s="216">
        <v>3.3333333333333337E-6</v>
      </c>
      <c r="P60" s="217">
        <v>7.3000000000000013E-6</v>
      </c>
      <c r="Q60" s="216">
        <v>1.2352941176470591E-6</v>
      </c>
      <c r="R60" s="217">
        <v>2.7052941176470594E-6</v>
      </c>
      <c r="S60" s="216">
        <v>7.176470588235295E-6</v>
      </c>
      <c r="T60" s="217">
        <v>1.5716470588235297E-5</v>
      </c>
      <c r="U60" s="216">
        <v>1.9607843137254905E-8</v>
      </c>
      <c r="V60" s="217">
        <v>4.2941176470588242E-8</v>
      </c>
      <c r="W60" s="216">
        <v>5.8823529411764702E-8</v>
      </c>
      <c r="X60" s="217">
        <v>1.2882352941176469E-7</v>
      </c>
      <c r="Y60" s="216">
        <v>8.4313725490196077E-7</v>
      </c>
      <c r="Z60" s="217">
        <v>1.846470588235294E-6</v>
      </c>
      <c r="AA60" s="216">
        <v>5.2941176470588239E-7</v>
      </c>
      <c r="AB60" s="217">
        <v>1.1594117647058823E-6</v>
      </c>
      <c r="AC60" s="216">
        <v>3.921568627450981E-8</v>
      </c>
      <c r="AD60" s="217">
        <v>8.5882352941176484E-8</v>
      </c>
      <c r="AE60" s="216">
        <v>2.3529411764705885E-9</v>
      </c>
      <c r="AF60" s="217">
        <v>5.1529411764705896E-9</v>
      </c>
      <c r="AG60" s="216">
        <v>2.1568627450980394E-7</v>
      </c>
      <c r="AH60" s="217">
        <v>4.7235294117647062E-7</v>
      </c>
      <c r="AI60" s="216">
        <v>1.0980392156862745E-8</v>
      </c>
      <c r="AJ60" s="217">
        <v>2.4047058823529413E-8</v>
      </c>
      <c r="AK60" s="216">
        <v>1.8627450980392158E-6</v>
      </c>
      <c r="AL60" s="217">
        <v>4.0794117647058827E-6</v>
      </c>
      <c r="AM60" s="216">
        <v>7.4509803921568641E-8</v>
      </c>
      <c r="AN60" s="217">
        <v>1.6317647058823533E-7</v>
      </c>
      <c r="AO60" s="216">
        <v>5.0980392156862743E-8</v>
      </c>
      <c r="AP60" s="217">
        <v>1.116470588235294E-7</v>
      </c>
      <c r="AQ60" s="216">
        <v>4.1176470588235295E-7</v>
      </c>
      <c r="AR60" s="217">
        <v>9.0176470588235302E-7</v>
      </c>
      <c r="AS60" s="216">
        <v>4.705882352941177E-9</v>
      </c>
      <c r="AT60" s="217">
        <v>1.0305882352941179E-8</v>
      </c>
      <c r="AU60" s="216">
        <v>5.3333333333333337E-6</v>
      </c>
      <c r="AV60" s="217">
        <v>1.1680000000000002E-5</v>
      </c>
      <c r="AW60" s="216">
        <v>1.6470588235294119E-8</v>
      </c>
      <c r="AX60" s="217">
        <v>3.6070588235294119E-8</v>
      </c>
      <c r="AY60" s="216">
        <v>2.2885490196078433E-5</v>
      </c>
      <c r="AZ60" s="217">
        <v>1.0023844705882354E-4</v>
      </c>
      <c r="BA60" s="91"/>
    </row>
    <row r="61" spans="1:53">
      <c r="A61" s="88"/>
      <c r="B61" s="1090" t="s">
        <v>415</v>
      </c>
      <c r="C61" s="213" t="s">
        <v>206</v>
      </c>
      <c r="D61" s="213" t="s">
        <v>303</v>
      </c>
      <c r="E61" s="213" t="s">
        <v>417</v>
      </c>
      <c r="F61" s="213" t="s">
        <v>435</v>
      </c>
      <c r="G61" s="214" t="s">
        <v>428</v>
      </c>
      <c r="H61" s="213" t="s">
        <v>429</v>
      </c>
      <c r="I61" s="958">
        <v>200</v>
      </c>
      <c r="J61" s="215">
        <v>0.2</v>
      </c>
      <c r="K61" s="216">
        <v>9.8039215686274519E-8</v>
      </c>
      <c r="L61" s="217">
        <v>2.147058823529412E-7</v>
      </c>
      <c r="M61" s="216">
        <v>1.5686274509803923E-6</v>
      </c>
      <c r="N61" s="217">
        <v>3.4352941176470592E-6</v>
      </c>
      <c r="O61" s="216">
        <v>3.3333333333333337E-6</v>
      </c>
      <c r="P61" s="217">
        <v>7.3000000000000013E-6</v>
      </c>
      <c r="Q61" s="216">
        <v>1.2352941176470591E-6</v>
      </c>
      <c r="R61" s="217">
        <v>2.7052941176470594E-6</v>
      </c>
      <c r="S61" s="216">
        <v>7.176470588235295E-6</v>
      </c>
      <c r="T61" s="217">
        <v>1.5716470588235297E-5</v>
      </c>
      <c r="U61" s="216">
        <v>1.9607843137254905E-8</v>
      </c>
      <c r="V61" s="217">
        <v>4.2941176470588242E-8</v>
      </c>
      <c r="W61" s="216">
        <v>5.8823529411764702E-8</v>
      </c>
      <c r="X61" s="217">
        <v>1.2882352941176469E-7</v>
      </c>
      <c r="Y61" s="216">
        <v>8.4313725490196077E-7</v>
      </c>
      <c r="Z61" s="217">
        <v>1.846470588235294E-6</v>
      </c>
      <c r="AA61" s="216">
        <v>5.2941176470588239E-7</v>
      </c>
      <c r="AB61" s="217">
        <v>1.1594117647058823E-6</v>
      </c>
      <c r="AC61" s="216">
        <v>3.921568627450981E-8</v>
      </c>
      <c r="AD61" s="217">
        <v>8.5882352941176484E-8</v>
      </c>
      <c r="AE61" s="216">
        <v>2.3529411764705885E-9</v>
      </c>
      <c r="AF61" s="217">
        <v>5.1529411764705896E-9</v>
      </c>
      <c r="AG61" s="216">
        <v>2.1568627450980394E-7</v>
      </c>
      <c r="AH61" s="217">
        <v>4.7235294117647062E-7</v>
      </c>
      <c r="AI61" s="216">
        <v>1.0980392156862745E-8</v>
      </c>
      <c r="AJ61" s="217">
        <v>2.4047058823529413E-8</v>
      </c>
      <c r="AK61" s="216">
        <v>1.8627450980392158E-6</v>
      </c>
      <c r="AL61" s="217">
        <v>4.0794117647058827E-6</v>
      </c>
      <c r="AM61" s="216">
        <v>7.4509803921568641E-8</v>
      </c>
      <c r="AN61" s="217">
        <v>1.6317647058823533E-7</v>
      </c>
      <c r="AO61" s="216">
        <v>5.0980392156862743E-8</v>
      </c>
      <c r="AP61" s="217">
        <v>1.116470588235294E-7</v>
      </c>
      <c r="AQ61" s="216">
        <v>4.1176470588235295E-7</v>
      </c>
      <c r="AR61" s="217">
        <v>9.0176470588235302E-7</v>
      </c>
      <c r="AS61" s="216">
        <v>4.705882352941177E-9</v>
      </c>
      <c r="AT61" s="217">
        <v>1.0305882352941179E-8</v>
      </c>
      <c r="AU61" s="216">
        <v>5.3333333333333337E-6</v>
      </c>
      <c r="AV61" s="217">
        <v>1.1680000000000002E-5</v>
      </c>
      <c r="AW61" s="216">
        <v>1.6470588235294119E-8</v>
      </c>
      <c r="AX61" s="217">
        <v>3.6070588235294119E-8</v>
      </c>
      <c r="AY61" s="216">
        <v>2.2885490196078433E-5</v>
      </c>
      <c r="AZ61" s="217">
        <v>1.0023844705882354E-4</v>
      </c>
      <c r="BA61" s="91"/>
    </row>
    <row r="62" spans="1:53">
      <c r="A62" s="88"/>
      <c r="B62" s="1090" t="s">
        <v>415</v>
      </c>
      <c r="C62" s="213" t="s">
        <v>206</v>
      </c>
      <c r="D62" s="213" t="s">
        <v>303</v>
      </c>
      <c r="E62" s="213" t="s">
        <v>417</v>
      </c>
      <c r="F62" s="213" t="s">
        <v>435</v>
      </c>
      <c r="G62" s="214" t="s">
        <v>428</v>
      </c>
      <c r="H62" s="213" t="s">
        <v>429</v>
      </c>
      <c r="I62" s="958">
        <v>200</v>
      </c>
      <c r="J62" s="215">
        <v>0.2</v>
      </c>
      <c r="K62" s="216">
        <v>9.8039215686274519E-8</v>
      </c>
      <c r="L62" s="217">
        <v>2.147058823529412E-7</v>
      </c>
      <c r="M62" s="216">
        <v>1.5686274509803923E-6</v>
      </c>
      <c r="N62" s="217">
        <v>3.4352941176470592E-6</v>
      </c>
      <c r="O62" s="216">
        <v>3.3333333333333337E-6</v>
      </c>
      <c r="P62" s="217">
        <v>7.3000000000000013E-6</v>
      </c>
      <c r="Q62" s="216">
        <v>1.2352941176470591E-6</v>
      </c>
      <c r="R62" s="217">
        <v>2.7052941176470594E-6</v>
      </c>
      <c r="S62" s="216">
        <v>7.176470588235295E-6</v>
      </c>
      <c r="T62" s="217">
        <v>1.5716470588235297E-5</v>
      </c>
      <c r="U62" s="216">
        <v>1.9607843137254905E-8</v>
      </c>
      <c r="V62" s="217">
        <v>4.2941176470588242E-8</v>
      </c>
      <c r="W62" s="216">
        <v>5.8823529411764702E-8</v>
      </c>
      <c r="X62" s="217">
        <v>1.2882352941176469E-7</v>
      </c>
      <c r="Y62" s="216">
        <v>8.4313725490196077E-7</v>
      </c>
      <c r="Z62" s="217">
        <v>1.846470588235294E-6</v>
      </c>
      <c r="AA62" s="216">
        <v>5.2941176470588239E-7</v>
      </c>
      <c r="AB62" s="217">
        <v>1.1594117647058823E-6</v>
      </c>
      <c r="AC62" s="216">
        <v>3.921568627450981E-8</v>
      </c>
      <c r="AD62" s="217">
        <v>8.5882352941176484E-8</v>
      </c>
      <c r="AE62" s="216">
        <v>2.3529411764705885E-9</v>
      </c>
      <c r="AF62" s="217">
        <v>5.1529411764705896E-9</v>
      </c>
      <c r="AG62" s="216">
        <v>2.1568627450980394E-7</v>
      </c>
      <c r="AH62" s="217">
        <v>4.7235294117647062E-7</v>
      </c>
      <c r="AI62" s="216">
        <v>1.0980392156862745E-8</v>
      </c>
      <c r="AJ62" s="217">
        <v>2.4047058823529413E-8</v>
      </c>
      <c r="AK62" s="216">
        <v>1.8627450980392158E-6</v>
      </c>
      <c r="AL62" s="217">
        <v>4.0794117647058827E-6</v>
      </c>
      <c r="AM62" s="216">
        <v>7.4509803921568641E-8</v>
      </c>
      <c r="AN62" s="217">
        <v>1.6317647058823533E-7</v>
      </c>
      <c r="AO62" s="216">
        <v>5.0980392156862743E-8</v>
      </c>
      <c r="AP62" s="217">
        <v>1.116470588235294E-7</v>
      </c>
      <c r="AQ62" s="216">
        <v>4.1176470588235295E-7</v>
      </c>
      <c r="AR62" s="217">
        <v>9.0176470588235302E-7</v>
      </c>
      <c r="AS62" s="216">
        <v>4.705882352941177E-9</v>
      </c>
      <c r="AT62" s="217">
        <v>1.0305882352941179E-8</v>
      </c>
      <c r="AU62" s="216">
        <v>5.3333333333333337E-6</v>
      </c>
      <c r="AV62" s="217">
        <v>1.1680000000000002E-5</v>
      </c>
      <c r="AW62" s="216">
        <v>1.6470588235294119E-8</v>
      </c>
      <c r="AX62" s="217">
        <v>3.6070588235294119E-8</v>
      </c>
      <c r="AY62" s="216">
        <v>2.2885490196078433E-5</v>
      </c>
      <c r="AZ62" s="217">
        <v>1.0023844705882354E-4</v>
      </c>
      <c r="BA62" s="91"/>
    </row>
    <row r="63" spans="1:53">
      <c r="A63" s="88"/>
      <c r="B63" s="1090" t="s">
        <v>415</v>
      </c>
      <c r="C63" s="213" t="s">
        <v>206</v>
      </c>
      <c r="D63" s="213" t="s">
        <v>303</v>
      </c>
      <c r="E63" s="213" t="s">
        <v>417</v>
      </c>
      <c r="F63" s="213" t="s">
        <v>435</v>
      </c>
      <c r="G63" s="214" t="s">
        <v>428</v>
      </c>
      <c r="H63" s="213" t="s">
        <v>429</v>
      </c>
      <c r="I63" s="958">
        <v>200</v>
      </c>
      <c r="J63" s="215">
        <v>0.2</v>
      </c>
      <c r="K63" s="216">
        <v>9.8039215686274519E-8</v>
      </c>
      <c r="L63" s="217">
        <v>2.147058823529412E-7</v>
      </c>
      <c r="M63" s="216">
        <v>1.5686274509803923E-6</v>
      </c>
      <c r="N63" s="217">
        <v>3.4352941176470592E-6</v>
      </c>
      <c r="O63" s="216">
        <v>3.3333333333333337E-6</v>
      </c>
      <c r="P63" s="217">
        <v>7.3000000000000013E-6</v>
      </c>
      <c r="Q63" s="216">
        <v>1.2352941176470591E-6</v>
      </c>
      <c r="R63" s="217">
        <v>2.7052941176470594E-6</v>
      </c>
      <c r="S63" s="216">
        <v>7.176470588235295E-6</v>
      </c>
      <c r="T63" s="217">
        <v>1.5716470588235297E-5</v>
      </c>
      <c r="U63" s="216">
        <v>1.9607843137254905E-8</v>
      </c>
      <c r="V63" s="217">
        <v>4.2941176470588242E-8</v>
      </c>
      <c r="W63" s="216">
        <v>5.8823529411764702E-8</v>
      </c>
      <c r="X63" s="217">
        <v>1.2882352941176469E-7</v>
      </c>
      <c r="Y63" s="216">
        <v>8.4313725490196077E-7</v>
      </c>
      <c r="Z63" s="217">
        <v>1.846470588235294E-6</v>
      </c>
      <c r="AA63" s="216">
        <v>5.2941176470588239E-7</v>
      </c>
      <c r="AB63" s="217">
        <v>1.1594117647058823E-6</v>
      </c>
      <c r="AC63" s="216">
        <v>3.921568627450981E-8</v>
      </c>
      <c r="AD63" s="217">
        <v>8.5882352941176484E-8</v>
      </c>
      <c r="AE63" s="216">
        <v>2.3529411764705885E-9</v>
      </c>
      <c r="AF63" s="217">
        <v>5.1529411764705896E-9</v>
      </c>
      <c r="AG63" s="216">
        <v>2.1568627450980394E-7</v>
      </c>
      <c r="AH63" s="217">
        <v>4.7235294117647062E-7</v>
      </c>
      <c r="AI63" s="216">
        <v>1.0980392156862745E-8</v>
      </c>
      <c r="AJ63" s="217">
        <v>2.4047058823529413E-8</v>
      </c>
      <c r="AK63" s="216">
        <v>1.8627450980392158E-6</v>
      </c>
      <c r="AL63" s="217">
        <v>4.0794117647058827E-6</v>
      </c>
      <c r="AM63" s="216">
        <v>7.4509803921568641E-8</v>
      </c>
      <c r="AN63" s="217">
        <v>1.6317647058823533E-7</v>
      </c>
      <c r="AO63" s="216">
        <v>5.0980392156862743E-8</v>
      </c>
      <c r="AP63" s="217">
        <v>1.116470588235294E-7</v>
      </c>
      <c r="AQ63" s="216">
        <v>4.1176470588235295E-7</v>
      </c>
      <c r="AR63" s="217">
        <v>9.0176470588235302E-7</v>
      </c>
      <c r="AS63" s="216">
        <v>4.705882352941177E-9</v>
      </c>
      <c r="AT63" s="217">
        <v>1.0305882352941179E-8</v>
      </c>
      <c r="AU63" s="216">
        <v>5.3333333333333337E-6</v>
      </c>
      <c r="AV63" s="217">
        <v>1.1680000000000002E-5</v>
      </c>
      <c r="AW63" s="216">
        <v>1.6470588235294119E-8</v>
      </c>
      <c r="AX63" s="217">
        <v>3.6070588235294119E-8</v>
      </c>
      <c r="AY63" s="216">
        <v>2.2885490196078433E-5</v>
      </c>
      <c r="AZ63" s="217">
        <v>1.0023844705882354E-4</v>
      </c>
      <c r="BA63" s="91"/>
    </row>
    <row r="64" spans="1:53">
      <c r="A64" s="88"/>
      <c r="B64" s="1090" t="s">
        <v>415</v>
      </c>
      <c r="C64" s="213" t="s">
        <v>206</v>
      </c>
      <c r="D64" s="213" t="s">
        <v>303</v>
      </c>
      <c r="E64" s="213" t="s">
        <v>417</v>
      </c>
      <c r="F64" s="213" t="s">
        <v>435</v>
      </c>
      <c r="G64" s="214" t="s">
        <v>428</v>
      </c>
      <c r="H64" s="213" t="s">
        <v>429</v>
      </c>
      <c r="I64" s="958">
        <v>480</v>
      </c>
      <c r="J64" s="215">
        <v>0.48</v>
      </c>
      <c r="K64" s="216">
        <v>2.3529411764705881E-7</v>
      </c>
      <c r="L64" s="217">
        <v>5.1529411764705875E-7</v>
      </c>
      <c r="M64" s="216">
        <v>3.7647058823529409E-6</v>
      </c>
      <c r="N64" s="217">
        <v>8.24470588235294E-6</v>
      </c>
      <c r="O64" s="216">
        <v>7.9999999999999996E-6</v>
      </c>
      <c r="P64" s="217">
        <v>1.7520000000000002E-5</v>
      </c>
      <c r="Q64" s="216">
        <v>2.9647058823529414E-6</v>
      </c>
      <c r="R64" s="217">
        <v>6.4927058823529413E-6</v>
      </c>
      <c r="S64" s="216">
        <v>1.7223529411764706E-5</v>
      </c>
      <c r="T64" s="217">
        <v>3.7719529411764708E-5</v>
      </c>
      <c r="U64" s="216">
        <v>4.705882352941177E-8</v>
      </c>
      <c r="V64" s="217">
        <v>1.0305882352941178E-7</v>
      </c>
      <c r="W64" s="216">
        <v>1.4117647058823527E-7</v>
      </c>
      <c r="X64" s="217">
        <v>3.0917647058823524E-7</v>
      </c>
      <c r="Y64" s="216">
        <v>2.0235294117647058E-6</v>
      </c>
      <c r="Z64" s="217">
        <v>4.4315294117647055E-6</v>
      </c>
      <c r="AA64" s="216">
        <v>1.2705882352941177E-6</v>
      </c>
      <c r="AB64" s="217">
        <v>2.7825882352941178E-6</v>
      </c>
      <c r="AC64" s="216">
        <v>9.4117647058823539E-8</v>
      </c>
      <c r="AD64" s="217">
        <v>2.0611764705882356E-7</v>
      </c>
      <c r="AE64" s="216">
        <v>5.6470588235294112E-9</v>
      </c>
      <c r="AF64" s="217">
        <v>1.236705882352941E-8</v>
      </c>
      <c r="AG64" s="216">
        <v>5.1764705882352943E-7</v>
      </c>
      <c r="AH64" s="217">
        <v>1.1336470588235293E-6</v>
      </c>
      <c r="AI64" s="216">
        <v>2.6352941176470585E-8</v>
      </c>
      <c r="AJ64" s="217">
        <v>5.7712941176470579E-8</v>
      </c>
      <c r="AK64" s="216">
        <v>4.4705882352941176E-6</v>
      </c>
      <c r="AL64" s="217">
        <v>9.7905882352941175E-6</v>
      </c>
      <c r="AM64" s="216">
        <v>1.7882352941176471E-7</v>
      </c>
      <c r="AN64" s="217">
        <v>3.9162352941176474E-7</v>
      </c>
      <c r="AO64" s="216">
        <v>1.2235294117647059E-7</v>
      </c>
      <c r="AP64" s="217">
        <v>2.6795294117647057E-7</v>
      </c>
      <c r="AQ64" s="216">
        <v>9.8823529411764699E-7</v>
      </c>
      <c r="AR64" s="217">
        <v>2.1642352941176468E-6</v>
      </c>
      <c r="AS64" s="216">
        <v>1.1294117647058822E-8</v>
      </c>
      <c r="AT64" s="217">
        <v>2.4734117647058821E-8</v>
      </c>
      <c r="AU64" s="216">
        <v>1.2799999999999999E-5</v>
      </c>
      <c r="AV64" s="217">
        <v>2.8031999999999999E-5</v>
      </c>
      <c r="AW64" s="216">
        <v>3.9529411764705882E-8</v>
      </c>
      <c r="AX64" s="217">
        <v>8.6569411764705892E-8</v>
      </c>
      <c r="AY64" s="216">
        <v>5.4925176470588244E-5</v>
      </c>
      <c r="AZ64" s="217">
        <v>2.4057227294117651E-4</v>
      </c>
      <c r="BA64" s="91"/>
    </row>
    <row r="65" spans="1:53">
      <c r="A65" s="88"/>
      <c r="B65" s="1090" t="s">
        <v>415</v>
      </c>
      <c r="C65" s="213" t="s">
        <v>206</v>
      </c>
      <c r="D65" s="213" t="s">
        <v>436</v>
      </c>
      <c r="E65" s="213" t="s">
        <v>417</v>
      </c>
      <c r="F65" s="213" t="s">
        <v>437</v>
      </c>
      <c r="G65" s="214" t="s">
        <v>428</v>
      </c>
      <c r="H65" s="213" t="s">
        <v>438</v>
      </c>
      <c r="I65" s="958">
        <v>850</v>
      </c>
      <c r="J65" s="215">
        <v>0.85</v>
      </c>
      <c r="K65" s="216">
        <v>4.1666666666666667E-7</v>
      </c>
      <c r="L65" s="217">
        <v>9.1250000000000005E-7</v>
      </c>
      <c r="M65" s="216">
        <v>6.6666666666666666E-6</v>
      </c>
      <c r="N65" s="217">
        <v>1.4600000000000001E-5</v>
      </c>
      <c r="O65" s="216">
        <v>1.4166666666666668E-5</v>
      </c>
      <c r="P65" s="217">
        <v>3.1025000000000002E-5</v>
      </c>
      <c r="Q65" s="216">
        <v>5.2499999999999997E-6</v>
      </c>
      <c r="R65" s="217">
        <v>1.14975E-5</v>
      </c>
      <c r="S65" s="216">
        <v>3.0500000000000003E-5</v>
      </c>
      <c r="T65" s="217">
        <v>6.6795000000000014E-5</v>
      </c>
      <c r="U65" s="216">
        <v>8.3333333333333338E-8</v>
      </c>
      <c r="V65" s="217">
        <v>1.8250000000000003E-7</v>
      </c>
      <c r="W65" s="216">
        <v>2.4999999999999999E-7</v>
      </c>
      <c r="X65" s="217">
        <v>5.4750000000000005E-7</v>
      </c>
      <c r="Y65" s="216">
        <v>3.583333333333333E-6</v>
      </c>
      <c r="Z65" s="217">
        <v>7.847499999999999E-6</v>
      </c>
      <c r="AA65" s="216">
        <v>2.2500000000000001E-6</v>
      </c>
      <c r="AB65" s="217">
        <v>4.9275000000000007E-6</v>
      </c>
      <c r="AC65" s="216">
        <v>1.6666666666666668E-7</v>
      </c>
      <c r="AD65" s="217">
        <v>3.6500000000000005E-7</v>
      </c>
      <c r="AE65" s="216">
        <v>9.9999999999999986E-9</v>
      </c>
      <c r="AF65" s="217">
        <v>2.1899999999999998E-8</v>
      </c>
      <c r="AG65" s="216">
        <v>9.1666666666666664E-7</v>
      </c>
      <c r="AH65" s="217">
        <v>2.0074999999999998E-6</v>
      </c>
      <c r="AI65" s="216">
        <v>4.6666666666666661E-8</v>
      </c>
      <c r="AJ65" s="217">
        <v>1.0219999999999999E-7</v>
      </c>
      <c r="AK65" s="216">
        <v>7.9166666666666665E-6</v>
      </c>
      <c r="AL65" s="217">
        <v>1.7337499999999998E-5</v>
      </c>
      <c r="AM65" s="216">
        <v>3.1666666666666667E-7</v>
      </c>
      <c r="AN65" s="217">
        <v>6.9350000000000001E-7</v>
      </c>
      <c r="AO65" s="216">
        <v>2.1666666666666665E-7</v>
      </c>
      <c r="AP65" s="217">
        <v>4.7449999999999991E-7</v>
      </c>
      <c r="AQ65" s="216">
        <v>1.7499999999999998E-6</v>
      </c>
      <c r="AR65" s="217">
        <v>3.8324999999999993E-6</v>
      </c>
      <c r="AS65" s="216">
        <v>1.9999999999999997E-8</v>
      </c>
      <c r="AT65" s="217">
        <v>4.3799999999999995E-8</v>
      </c>
      <c r="AU65" s="216">
        <v>2.2666666666666668E-5</v>
      </c>
      <c r="AV65" s="217">
        <v>4.9640000000000006E-5</v>
      </c>
      <c r="AW65" s="216">
        <v>6.9999999999999992E-8</v>
      </c>
      <c r="AX65" s="217">
        <v>1.5329999999999998E-7</v>
      </c>
      <c r="AY65" s="216">
        <v>9.7263333333333341E-5</v>
      </c>
      <c r="AZ65" s="217">
        <v>4.2601340000000002E-4</v>
      </c>
      <c r="BA65" s="91"/>
    </row>
    <row r="66" spans="1:53">
      <c r="A66" s="88"/>
      <c r="B66" s="1090" t="s">
        <v>415</v>
      </c>
      <c r="C66" s="213" t="s">
        <v>206</v>
      </c>
      <c r="D66" s="213" t="s">
        <v>436</v>
      </c>
      <c r="E66" s="213" t="s">
        <v>417</v>
      </c>
      <c r="F66" s="213" t="s">
        <v>439</v>
      </c>
      <c r="G66" s="214" t="s">
        <v>428</v>
      </c>
      <c r="H66" s="213" t="s">
        <v>438</v>
      </c>
      <c r="I66" s="958">
        <v>850</v>
      </c>
      <c r="J66" s="215">
        <v>0.85</v>
      </c>
      <c r="K66" s="216">
        <v>4.1666666666666667E-7</v>
      </c>
      <c r="L66" s="217">
        <v>9.1250000000000005E-7</v>
      </c>
      <c r="M66" s="216">
        <v>6.6666666666666666E-6</v>
      </c>
      <c r="N66" s="217">
        <v>1.4600000000000001E-5</v>
      </c>
      <c r="O66" s="216">
        <v>1.4166666666666668E-5</v>
      </c>
      <c r="P66" s="217">
        <v>3.1025000000000002E-5</v>
      </c>
      <c r="Q66" s="216">
        <v>5.2499999999999997E-6</v>
      </c>
      <c r="R66" s="217">
        <v>1.14975E-5</v>
      </c>
      <c r="S66" s="216">
        <v>3.0500000000000003E-5</v>
      </c>
      <c r="T66" s="217">
        <v>6.6795000000000014E-5</v>
      </c>
      <c r="U66" s="216">
        <v>8.3333333333333338E-8</v>
      </c>
      <c r="V66" s="217">
        <v>1.8250000000000003E-7</v>
      </c>
      <c r="W66" s="216">
        <v>2.4999999999999999E-7</v>
      </c>
      <c r="X66" s="217">
        <v>5.4750000000000005E-7</v>
      </c>
      <c r="Y66" s="216">
        <v>3.583333333333333E-6</v>
      </c>
      <c r="Z66" s="217">
        <v>7.847499999999999E-6</v>
      </c>
      <c r="AA66" s="216">
        <v>2.2500000000000001E-6</v>
      </c>
      <c r="AB66" s="217">
        <v>4.9275000000000007E-6</v>
      </c>
      <c r="AC66" s="216">
        <v>1.6666666666666668E-7</v>
      </c>
      <c r="AD66" s="217">
        <v>3.6500000000000005E-7</v>
      </c>
      <c r="AE66" s="216">
        <v>9.9999999999999986E-9</v>
      </c>
      <c r="AF66" s="217">
        <v>2.1899999999999998E-8</v>
      </c>
      <c r="AG66" s="216">
        <v>9.1666666666666664E-7</v>
      </c>
      <c r="AH66" s="217">
        <v>2.0074999999999998E-6</v>
      </c>
      <c r="AI66" s="216">
        <v>4.6666666666666661E-8</v>
      </c>
      <c r="AJ66" s="217">
        <v>1.0219999999999999E-7</v>
      </c>
      <c r="AK66" s="216">
        <v>7.9166666666666665E-6</v>
      </c>
      <c r="AL66" s="217">
        <v>1.7337499999999998E-5</v>
      </c>
      <c r="AM66" s="216">
        <v>3.1666666666666667E-7</v>
      </c>
      <c r="AN66" s="217">
        <v>6.9350000000000001E-7</v>
      </c>
      <c r="AO66" s="216">
        <v>2.1666666666666665E-7</v>
      </c>
      <c r="AP66" s="217">
        <v>4.7449999999999991E-7</v>
      </c>
      <c r="AQ66" s="216">
        <v>1.7499999999999998E-6</v>
      </c>
      <c r="AR66" s="217">
        <v>3.8324999999999993E-6</v>
      </c>
      <c r="AS66" s="216">
        <v>1.9999999999999997E-8</v>
      </c>
      <c r="AT66" s="217">
        <v>4.3799999999999995E-8</v>
      </c>
      <c r="AU66" s="216">
        <v>2.2666666666666668E-5</v>
      </c>
      <c r="AV66" s="217">
        <v>4.9640000000000006E-5</v>
      </c>
      <c r="AW66" s="216">
        <v>6.9999999999999992E-8</v>
      </c>
      <c r="AX66" s="217">
        <v>1.5329999999999998E-7</v>
      </c>
      <c r="AY66" s="216">
        <v>9.7263333333333341E-5</v>
      </c>
      <c r="AZ66" s="217">
        <v>4.2601340000000002E-4</v>
      </c>
      <c r="BA66" s="91"/>
    </row>
    <row r="67" spans="1:53">
      <c r="A67" s="88"/>
      <c r="B67" s="1090" t="s">
        <v>415</v>
      </c>
      <c r="C67" s="213" t="s">
        <v>206</v>
      </c>
      <c r="D67" s="213" t="s">
        <v>436</v>
      </c>
      <c r="E67" s="213" t="s">
        <v>417</v>
      </c>
      <c r="F67" s="213" t="s">
        <v>440</v>
      </c>
      <c r="G67" s="214" t="s">
        <v>428</v>
      </c>
      <c r="H67" s="213" t="s">
        <v>438</v>
      </c>
      <c r="I67" s="958">
        <v>850</v>
      </c>
      <c r="J67" s="215">
        <v>0.85</v>
      </c>
      <c r="K67" s="216">
        <v>4.1666666666666667E-7</v>
      </c>
      <c r="L67" s="217">
        <v>9.1250000000000005E-7</v>
      </c>
      <c r="M67" s="216">
        <v>6.6666666666666666E-6</v>
      </c>
      <c r="N67" s="217">
        <v>1.4600000000000001E-5</v>
      </c>
      <c r="O67" s="216">
        <v>1.4166666666666668E-5</v>
      </c>
      <c r="P67" s="217">
        <v>3.1025000000000002E-5</v>
      </c>
      <c r="Q67" s="216">
        <v>5.2499999999999997E-6</v>
      </c>
      <c r="R67" s="217">
        <v>1.14975E-5</v>
      </c>
      <c r="S67" s="216">
        <v>3.0500000000000003E-5</v>
      </c>
      <c r="T67" s="217">
        <v>6.6795000000000014E-5</v>
      </c>
      <c r="U67" s="216">
        <v>8.3333333333333338E-8</v>
      </c>
      <c r="V67" s="217">
        <v>1.8250000000000003E-7</v>
      </c>
      <c r="W67" s="216">
        <v>2.4999999999999999E-7</v>
      </c>
      <c r="X67" s="217">
        <v>5.4750000000000005E-7</v>
      </c>
      <c r="Y67" s="216">
        <v>3.583333333333333E-6</v>
      </c>
      <c r="Z67" s="217">
        <v>7.847499999999999E-6</v>
      </c>
      <c r="AA67" s="216">
        <v>2.2500000000000001E-6</v>
      </c>
      <c r="AB67" s="217">
        <v>4.9275000000000007E-6</v>
      </c>
      <c r="AC67" s="216">
        <v>1.6666666666666668E-7</v>
      </c>
      <c r="AD67" s="217">
        <v>3.6500000000000005E-7</v>
      </c>
      <c r="AE67" s="216">
        <v>9.9999999999999986E-9</v>
      </c>
      <c r="AF67" s="217">
        <v>2.1899999999999998E-8</v>
      </c>
      <c r="AG67" s="216">
        <v>9.1666666666666664E-7</v>
      </c>
      <c r="AH67" s="217">
        <v>2.0074999999999998E-6</v>
      </c>
      <c r="AI67" s="216">
        <v>4.6666666666666661E-8</v>
      </c>
      <c r="AJ67" s="217">
        <v>1.0219999999999999E-7</v>
      </c>
      <c r="AK67" s="216">
        <v>7.9166666666666665E-6</v>
      </c>
      <c r="AL67" s="217">
        <v>1.7337499999999998E-5</v>
      </c>
      <c r="AM67" s="216">
        <v>3.1666666666666667E-7</v>
      </c>
      <c r="AN67" s="217">
        <v>6.9350000000000001E-7</v>
      </c>
      <c r="AO67" s="216">
        <v>2.1666666666666665E-7</v>
      </c>
      <c r="AP67" s="217">
        <v>4.7449999999999991E-7</v>
      </c>
      <c r="AQ67" s="216">
        <v>1.7499999999999998E-6</v>
      </c>
      <c r="AR67" s="217">
        <v>3.8324999999999993E-6</v>
      </c>
      <c r="AS67" s="216">
        <v>1.9999999999999997E-8</v>
      </c>
      <c r="AT67" s="217">
        <v>4.3799999999999995E-8</v>
      </c>
      <c r="AU67" s="216">
        <v>2.2666666666666668E-5</v>
      </c>
      <c r="AV67" s="217">
        <v>4.9640000000000006E-5</v>
      </c>
      <c r="AW67" s="216">
        <v>6.9999999999999992E-8</v>
      </c>
      <c r="AX67" s="217">
        <v>1.5329999999999998E-7</v>
      </c>
      <c r="AY67" s="216">
        <v>9.7263333333333341E-5</v>
      </c>
      <c r="AZ67" s="217">
        <v>4.2601340000000002E-4</v>
      </c>
      <c r="BA67" s="91"/>
    </row>
    <row r="68" spans="1:53">
      <c r="A68" s="88"/>
      <c r="B68" s="1090" t="s">
        <v>415</v>
      </c>
      <c r="C68" s="213" t="s">
        <v>206</v>
      </c>
      <c r="D68" s="213" t="s">
        <v>436</v>
      </c>
      <c r="E68" s="213" t="s">
        <v>417</v>
      </c>
      <c r="F68" s="213" t="s">
        <v>441</v>
      </c>
      <c r="G68" s="214" t="s">
        <v>428</v>
      </c>
      <c r="H68" s="213" t="s">
        <v>438</v>
      </c>
      <c r="I68" s="958">
        <v>850</v>
      </c>
      <c r="J68" s="215">
        <v>0.85</v>
      </c>
      <c r="K68" s="216">
        <v>4.1666666666666667E-7</v>
      </c>
      <c r="L68" s="217">
        <v>9.1250000000000005E-7</v>
      </c>
      <c r="M68" s="216">
        <v>6.6666666666666666E-6</v>
      </c>
      <c r="N68" s="217">
        <v>1.4600000000000001E-5</v>
      </c>
      <c r="O68" s="216">
        <v>1.4166666666666668E-5</v>
      </c>
      <c r="P68" s="217">
        <v>3.1025000000000002E-5</v>
      </c>
      <c r="Q68" s="216">
        <v>5.2499999999999997E-6</v>
      </c>
      <c r="R68" s="217">
        <v>1.14975E-5</v>
      </c>
      <c r="S68" s="216">
        <v>3.0500000000000003E-5</v>
      </c>
      <c r="T68" s="217">
        <v>6.6795000000000014E-5</v>
      </c>
      <c r="U68" s="216">
        <v>8.3333333333333338E-8</v>
      </c>
      <c r="V68" s="217">
        <v>1.8250000000000003E-7</v>
      </c>
      <c r="W68" s="216">
        <v>2.4999999999999999E-7</v>
      </c>
      <c r="X68" s="217">
        <v>5.4750000000000005E-7</v>
      </c>
      <c r="Y68" s="216">
        <v>3.583333333333333E-6</v>
      </c>
      <c r="Z68" s="217">
        <v>7.847499999999999E-6</v>
      </c>
      <c r="AA68" s="216">
        <v>2.2500000000000001E-6</v>
      </c>
      <c r="AB68" s="217">
        <v>4.9275000000000007E-6</v>
      </c>
      <c r="AC68" s="216">
        <v>1.6666666666666668E-7</v>
      </c>
      <c r="AD68" s="217">
        <v>3.6500000000000005E-7</v>
      </c>
      <c r="AE68" s="216">
        <v>9.9999999999999986E-9</v>
      </c>
      <c r="AF68" s="217">
        <v>2.1899999999999998E-8</v>
      </c>
      <c r="AG68" s="216">
        <v>9.1666666666666664E-7</v>
      </c>
      <c r="AH68" s="217">
        <v>2.0074999999999998E-6</v>
      </c>
      <c r="AI68" s="216">
        <v>4.6666666666666661E-8</v>
      </c>
      <c r="AJ68" s="217">
        <v>1.0219999999999999E-7</v>
      </c>
      <c r="AK68" s="216">
        <v>7.9166666666666665E-6</v>
      </c>
      <c r="AL68" s="217">
        <v>1.7337499999999998E-5</v>
      </c>
      <c r="AM68" s="216">
        <v>3.1666666666666667E-7</v>
      </c>
      <c r="AN68" s="217">
        <v>6.9350000000000001E-7</v>
      </c>
      <c r="AO68" s="216">
        <v>2.1666666666666665E-7</v>
      </c>
      <c r="AP68" s="217">
        <v>4.7449999999999991E-7</v>
      </c>
      <c r="AQ68" s="216">
        <v>1.7499999999999998E-6</v>
      </c>
      <c r="AR68" s="217">
        <v>3.8324999999999993E-6</v>
      </c>
      <c r="AS68" s="216">
        <v>1.9999999999999997E-8</v>
      </c>
      <c r="AT68" s="217">
        <v>4.3799999999999995E-8</v>
      </c>
      <c r="AU68" s="216">
        <v>2.2666666666666668E-5</v>
      </c>
      <c r="AV68" s="217">
        <v>4.9640000000000006E-5</v>
      </c>
      <c r="AW68" s="216">
        <v>6.9999999999999992E-8</v>
      </c>
      <c r="AX68" s="217">
        <v>1.5329999999999998E-7</v>
      </c>
      <c r="AY68" s="216">
        <v>9.7263333333333341E-5</v>
      </c>
      <c r="AZ68" s="217">
        <v>4.2601340000000002E-4</v>
      </c>
      <c r="BA68" s="91"/>
    </row>
    <row r="69" spans="1:53">
      <c r="A69" s="88"/>
      <c r="B69" s="1090" t="s">
        <v>415</v>
      </c>
      <c r="C69" s="213" t="s">
        <v>206</v>
      </c>
      <c r="D69" s="213" t="s">
        <v>436</v>
      </c>
      <c r="E69" s="213" t="s">
        <v>417</v>
      </c>
      <c r="F69" s="213" t="s">
        <v>442</v>
      </c>
      <c r="G69" s="214" t="s">
        <v>428</v>
      </c>
      <c r="H69" s="213" t="s">
        <v>438</v>
      </c>
      <c r="I69" s="958">
        <v>500</v>
      </c>
      <c r="J69" s="215">
        <v>0.5</v>
      </c>
      <c r="K69" s="216">
        <v>2.4509803921568627E-7</v>
      </c>
      <c r="L69" s="217">
        <v>5.3676470588235292E-7</v>
      </c>
      <c r="M69" s="216">
        <v>3.9215686274509803E-6</v>
      </c>
      <c r="N69" s="217">
        <v>8.5882352941176466E-6</v>
      </c>
      <c r="O69" s="216">
        <v>8.3333333333333337E-6</v>
      </c>
      <c r="P69" s="217">
        <v>1.8250000000000003E-5</v>
      </c>
      <c r="Q69" s="216">
        <v>3.0882352941176472E-6</v>
      </c>
      <c r="R69" s="217">
        <v>6.7632352941176472E-6</v>
      </c>
      <c r="S69" s="216">
        <v>1.7941176470588237E-5</v>
      </c>
      <c r="T69" s="217">
        <v>3.9291176470588238E-5</v>
      </c>
      <c r="U69" s="216">
        <v>4.9019607843137259E-8</v>
      </c>
      <c r="V69" s="217">
        <v>1.073529411764706E-7</v>
      </c>
      <c r="W69" s="216">
        <v>1.4705882352941175E-7</v>
      </c>
      <c r="X69" s="217">
        <v>3.2205882352941172E-7</v>
      </c>
      <c r="Y69" s="216">
        <v>2.1078431372549019E-6</v>
      </c>
      <c r="Z69" s="217">
        <v>4.6161764705882359E-6</v>
      </c>
      <c r="AA69" s="216">
        <v>1.323529411764706E-6</v>
      </c>
      <c r="AB69" s="217">
        <v>2.8985294117647059E-6</v>
      </c>
      <c r="AC69" s="216">
        <v>9.8039215686274519E-8</v>
      </c>
      <c r="AD69" s="217">
        <v>2.147058823529412E-7</v>
      </c>
      <c r="AE69" s="216">
        <v>5.8823529411764704E-9</v>
      </c>
      <c r="AF69" s="217">
        <v>1.2882352941176471E-8</v>
      </c>
      <c r="AG69" s="216">
        <v>5.3921568627450983E-7</v>
      </c>
      <c r="AH69" s="217">
        <v>1.1808823529411766E-6</v>
      </c>
      <c r="AI69" s="216">
        <v>2.7450980392156861E-8</v>
      </c>
      <c r="AJ69" s="217">
        <v>6.0117647058823526E-8</v>
      </c>
      <c r="AK69" s="216">
        <v>4.6568627450980391E-6</v>
      </c>
      <c r="AL69" s="217">
        <v>1.0198529411764705E-5</v>
      </c>
      <c r="AM69" s="216">
        <v>1.8627450980392158E-7</v>
      </c>
      <c r="AN69" s="217">
        <v>4.0794117647058823E-7</v>
      </c>
      <c r="AO69" s="216">
        <v>1.2745098039215685E-7</v>
      </c>
      <c r="AP69" s="217">
        <v>2.7911764705882354E-7</v>
      </c>
      <c r="AQ69" s="216">
        <v>1.0294117647058823E-6</v>
      </c>
      <c r="AR69" s="217">
        <v>2.254411764705882E-6</v>
      </c>
      <c r="AS69" s="216">
        <v>1.1764705882352941E-8</v>
      </c>
      <c r="AT69" s="217">
        <v>2.5764705882352942E-8</v>
      </c>
      <c r="AU69" s="216">
        <v>1.3333333333333333E-5</v>
      </c>
      <c r="AV69" s="217">
        <v>2.9200000000000002E-5</v>
      </c>
      <c r="AW69" s="216">
        <v>4.1176470588235293E-8</v>
      </c>
      <c r="AX69" s="217">
        <v>9.0176470588235289E-8</v>
      </c>
      <c r="AY69" s="216">
        <v>5.7213725490196072E-5</v>
      </c>
      <c r="AZ69" s="217">
        <v>2.5059611764705883E-4</v>
      </c>
      <c r="BA69" s="91"/>
    </row>
    <row r="70" spans="1:53">
      <c r="A70" s="88"/>
      <c r="B70" s="1090" t="s">
        <v>415</v>
      </c>
      <c r="C70" s="213" t="s">
        <v>206</v>
      </c>
      <c r="D70" s="213" t="s">
        <v>436</v>
      </c>
      <c r="E70" s="213" t="s">
        <v>417</v>
      </c>
      <c r="F70" s="213" t="s">
        <v>443</v>
      </c>
      <c r="G70" s="214" t="s">
        <v>428</v>
      </c>
      <c r="H70" s="213" t="s">
        <v>438</v>
      </c>
      <c r="I70" s="958">
        <v>500</v>
      </c>
      <c r="J70" s="215">
        <v>0.5</v>
      </c>
      <c r="K70" s="216">
        <v>2.4509803921568627E-7</v>
      </c>
      <c r="L70" s="217">
        <v>5.3676470588235292E-7</v>
      </c>
      <c r="M70" s="216">
        <v>3.9215686274509803E-6</v>
      </c>
      <c r="N70" s="217">
        <v>8.5882352941176466E-6</v>
      </c>
      <c r="O70" s="216">
        <v>8.3333333333333337E-6</v>
      </c>
      <c r="P70" s="217">
        <v>1.8250000000000003E-5</v>
      </c>
      <c r="Q70" s="216">
        <v>3.0882352941176472E-6</v>
      </c>
      <c r="R70" s="217">
        <v>6.7632352941176472E-6</v>
      </c>
      <c r="S70" s="216">
        <v>1.7941176470588237E-5</v>
      </c>
      <c r="T70" s="217">
        <v>3.9291176470588238E-5</v>
      </c>
      <c r="U70" s="216">
        <v>4.9019607843137259E-8</v>
      </c>
      <c r="V70" s="217">
        <v>1.073529411764706E-7</v>
      </c>
      <c r="W70" s="216">
        <v>1.4705882352941175E-7</v>
      </c>
      <c r="X70" s="217">
        <v>3.2205882352941172E-7</v>
      </c>
      <c r="Y70" s="216">
        <v>2.1078431372549019E-6</v>
      </c>
      <c r="Z70" s="217">
        <v>4.6161764705882359E-6</v>
      </c>
      <c r="AA70" s="216">
        <v>1.323529411764706E-6</v>
      </c>
      <c r="AB70" s="217">
        <v>2.8985294117647059E-6</v>
      </c>
      <c r="AC70" s="216">
        <v>9.8039215686274519E-8</v>
      </c>
      <c r="AD70" s="217">
        <v>2.147058823529412E-7</v>
      </c>
      <c r="AE70" s="216">
        <v>5.8823529411764704E-9</v>
      </c>
      <c r="AF70" s="217">
        <v>1.2882352941176471E-8</v>
      </c>
      <c r="AG70" s="216">
        <v>5.3921568627450983E-7</v>
      </c>
      <c r="AH70" s="217">
        <v>1.1808823529411766E-6</v>
      </c>
      <c r="AI70" s="216">
        <v>2.7450980392156861E-8</v>
      </c>
      <c r="AJ70" s="217">
        <v>6.0117647058823526E-8</v>
      </c>
      <c r="AK70" s="216">
        <v>4.6568627450980391E-6</v>
      </c>
      <c r="AL70" s="217">
        <v>1.0198529411764705E-5</v>
      </c>
      <c r="AM70" s="216">
        <v>1.8627450980392158E-7</v>
      </c>
      <c r="AN70" s="217">
        <v>4.0794117647058823E-7</v>
      </c>
      <c r="AO70" s="216">
        <v>1.2745098039215685E-7</v>
      </c>
      <c r="AP70" s="217">
        <v>2.7911764705882354E-7</v>
      </c>
      <c r="AQ70" s="216">
        <v>1.0294117647058823E-6</v>
      </c>
      <c r="AR70" s="217">
        <v>2.254411764705882E-6</v>
      </c>
      <c r="AS70" s="216">
        <v>1.1764705882352941E-8</v>
      </c>
      <c r="AT70" s="217">
        <v>2.5764705882352942E-8</v>
      </c>
      <c r="AU70" s="216">
        <v>1.3333333333333333E-5</v>
      </c>
      <c r="AV70" s="217">
        <v>2.9200000000000002E-5</v>
      </c>
      <c r="AW70" s="216">
        <v>4.1176470588235293E-8</v>
      </c>
      <c r="AX70" s="217">
        <v>9.0176470588235289E-8</v>
      </c>
      <c r="AY70" s="216">
        <v>5.7213725490196072E-5</v>
      </c>
      <c r="AZ70" s="217">
        <v>2.5059611764705883E-4</v>
      </c>
      <c r="BA70" s="91"/>
    </row>
    <row r="71" spans="1:53">
      <c r="A71" s="88"/>
      <c r="B71" s="1090" t="s">
        <v>415</v>
      </c>
      <c r="C71" s="213" t="s">
        <v>206</v>
      </c>
      <c r="D71" s="213" t="s">
        <v>436</v>
      </c>
      <c r="E71" s="213" t="s">
        <v>417</v>
      </c>
      <c r="F71" s="213" t="s">
        <v>444</v>
      </c>
      <c r="G71" s="214" t="s">
        <v>428</v>
      </c>
      <c r="H71" s="213" t="s">
        <v>438</v>
      </c>
      <c r="I71" s="958">
        <v>500</v>
      </c>
      <c r="J71" s="215">
        <v>0.5</v>
      </c>
      <c r="K71" s="216">
        <v>2.4509803921568627E-7</v>
      </c>
      <c r="L71" s="217">
        <v>5.3676470588235292E-7</v>
      </c>
      <c r="M71" s="216">
        <v>3.9215686274509803E-6</v>
      </c>
      <c r="N71" s="217">
        <v>8.5882352941176466E-6</v>
      </c>
      <c r="O71" s="216">
        <v>8.3333333333333337E-6</v>
      </c>
      <c r="P71" s="217">
        <v>1.8250000000000003E-5</v>
      </c>
      <c r="Q71" s="216">
        <v>3.0882352941176472E-6</v>
      </c>
      <c r="R71" s="217">
        <v>6.7632352941176472E-6</v>
      </c>
      <c r="S71" s="216">
        <v>1.7941176470588237E-5</v>
      </c>
      <c r="T71" s="217">
        <v>3.9291176470588238E-5</v>
      </c>
      <c r="U71" s="216">
        <v>4.9019607843137259E-8</v>
      </c>
      <c r="V71" s="217">
        <v>1.073529411764706E-7</v>
      </c>
      <c r="W71" s="216">
        <v>1.4705882352941175E-7</v>
      </c>
      <c r="X71" s="217">
        <v>3.2205882352941172E-7</v>
      </c>
      <c r="Y71" s="216">
        <v>2.1078431372549019E-6</v>
      </c>
      <c r="Z71" s="217">
        <v>4.6161764705882359E-6</v>
      </c>
      <c r="AA71" s="216">
        <v>1.323529411764706E-6</v>
      </c>
      <c r="AB71" s="217">
        <v>2.8985294117647059E-6</v>
      </c>
      <c r="AC71" s="216">
        <v>9.8039215686274519E-8</v>
      </c>
      <c r="AD71" s="217">
        <v>2.147058823529412E-7</v>
      </c>
      <c r="AE71" s="216">
        <v>5.8823529411764704E-9</v>
      </c>
      <c r="AF71" s="217">
        <v>1.2882352941176471E-8</v>
      </c>
      <c r="AG71" s="216">
        <v>5.3921568627450983E-7</v>
      </c>
      <c r="AH71" s="217">
        <v>1.1808823529411766E-6</v>
      </c>
      <c r="AI71" s="216">
        <v>2.7450980392156861E-8</v>
      </c>
      <c r="AJ71" s="217">
        <v>6.0117647058823526E-8</v>
      </c>
      <c r="AK71" s="216">
        <v>4.6568627450980391E-6</v>
      </c>
      <c r="AL71" s="217">
        <v>1.0198529411764705E-5</v>
      </c>
      <c r="AM71" s="216">
        <v>1.8627450980392158E-7</v>
      </c>
      <c r="AN71" s="217">
        <v>4.0794117647058823E-7</v>
      </c>
      <c r="AO71" s="216">
        <v>1.2745098039215685E-7</v>
      </c>
      <c r="AP71" s="217">
        <v>2.7911764705882354E-7</v>
      </c>
      <c r="AQ71" s="216">
        <v>1.0294117647058823E-6</v>
      </c>
      <c r="AR71" s="217">
        <v>2.254411764705882E-6</v>
      </c>
      <c r="AS71" s="216">
        <v>1.1764705882352941E-8</v>
      </c>
      <c r="AT71" s="217">
        <v>2.5764705882352942E-8</v>
      </c>
      <c r="AU71" s="216">
        <v>1.3333333333333333E-5</v>
      </c>
      <c r="AV71" s="217">
        <v>2.9200000000000002E-5</v>
      </c>
      <c r="AW71" s="216">
        <v>4.1176470588235293E-8</v>
      </c>
      <c r="AX71" s="217">
        <v>9.0176470588235289E-8</v>
      </c>
      <c r="AY71" s="216">
        <v>5.7213725490196072E-5</v>
      </c>
      <c r="AZ71" s="217">
        <v>2.5059611764705883E-4</v>
      </c>
      <c r="BA71" s="91"/>
    </row>
    <row r="72" spans="1:53">
      <c r="A72" s="88"/>
      <c r="B72" s="1090" t="s">
        <v>415</v>
      </c>
      <c r="C72" s="213" t="s">
        <v>206</v>
      </c>
      <c r="D72" s="213" t="s">
        <v>436</v>
      </c>
      <c r="E72" s="213" t="s">
        <v>417</v>
      </c>
      <c r="F72" s="213" t="s">
        <v>445</v>
      </c>
      <c r="G72" s="214" t="s">
        <v>428</v>
      </c>
      <c r="H72" s="213" t="s">
        <v>438</v>
      </c>
      <c r="I72" s="958">
        <v>500</v>
      </c>
      <c r="J72" s="215">
        <v>0.5</v>
      </c>
      <c r="K72" s="216">
        <v>2.4509803921568627E-7</v>
      </c>
      <c r="L72" s="217">
        <v>5.3676470588235292E-7</v>
      </c>
      <c r="M72" s="216">
        <v>3.9215686274509803E-6</v>
      </c>
      <c r="N72" s="217">
        <v>8.5882352941176466E-6</v>
      </c>
      <c r="O72" s="216">
        <v>8.3333333333333337E-6</v>
      </c>
      <c r="P72" s="217">
        <v>1.8250000000000003E-5</v>
      </c>
      <c r="Q72" s="216">
        <v>3.0882352941176472E-6</v>
      </c>
      <c r="R72" s="217">
        <v>6.7632352941176472E-6</v>
      </c>
      <c r="S72" s="216">
        <v>1.7941176470588237E-5</v>
      </c>
      <c r="T72" s="217">
        <v>3.9291176470588238E-5</v>
      </c>
      <c r="U72" s="216">
        <v>4.9019607843137259E-8</v>
      </c>
      <c r="V72" s="217">
        <v>1.073529411764706E-7</v>
      </c>
      <c r="W72" s="216">
        <v>1.4705882352941175E-7</v>
      </c>
      <c r="X72" s="217">
        <v>3.2205882352941172E-7</v>
      </c>
      <c r="Y72" s="216">
        <v>2.1078431372549019E-6</v>
      </c>
      <c r="Z72" s="217">
        <v>4.6161764705882359E-6</v>
      </c>
      <c r="AA72" s="216">
        <v>1.323529411764706E-6</v>
      </c>
      <c r="AB72" s="217">
        <v>2.8985294117647059E-6</v>
      </c>
      <c r="AC72" s="216">
        <v>9.8039215686274519E-8</v>
      </c>
      <c r="AD72" s="217">
        <v>2.147058823529412E-7</v>
      </c>
      <c r="AE72" s="216">
        <v>5.8823529411764704E-9</v>
      </c>
      <c r="AF72" s="217">
        <v>1.2882352941176471E-8</v>
      </c>
      <c r="AG72" s="216">
        <v>5.3921568627450983E-7</v>
      </c>
      <c r="AH72" s="217">
        <v>1.1808823529411766E-6</v>
      </c>
      <c r="AI72" s="216">
        <v>2.7450980392156861E-8</v>
      </c>
      <c r="AJ72" s="217">
        <v>6.0117647058823526E-8</v>
      </c>
      <c r="AK72" s="216">
        <v>4.6568627450980391E-6</v>
      </c>
      <c r="AL72" s="217">
        <v>1.0198529411764705E-5</v>
      </c>
      <c r="AM72" s="216">
        <v>1.8627450980392158E-7</v>
      </c>
      <c r="AN72" s="217">
        <v>4.0794117647058823E-7</v>
      </c>
      <c r="AO72" s="216">
        <v>1.2745098039215685E-7</v>
      </c>
      <c r="AP72" s="217">
        <v>2.7911764705882354E-7</v>
      </c>
      <c r="AQ72" s="216">
        <v>1.0294117647058823E-6</v>
      </c>
      <c r="AR72" s="217">
        <v>2.254411764705882E-6</v>
      </c>
      <c r="AS72" s="216">
        <v>1.1764705882352941E-8</v>
      </c>
      <c r="AT72" s="217">
        <v>2.5764705882352942E-8</v>
      </c>
      <c r="AU72" s="216">
        <v>1.3333333333333333E-5</v>
      </c>
      <c r="AV72" s="217">
        <v>2.9200000000000002E-5</v>
      </c>
      <c r="AW72" s="216">
        <v>4.1176470588235293E-8</v>
      </c>
      <c r="AX72" s="217">
        <v>9.0176470588235289E-8</v>
      </c>
      <c r="AY72" s="216">
        <v>5.7213725490196072E-5</v>
      </c>
      <c r="AZ72" s="217">
        <v>2.5059611764705883E-4</v>
      </c>
      <c r="BA72" s="91"/>
    </row>
    <row r="73" spans="1:53">
      <c r="A73" s="88"/>
      <c r="B73" s="1090" t="s">
        <v>415</v>
      </c>
      <c r="C73" s="213" t="s">
        <v>206</v>
      </c>
      <c r="D73" s="213" t="s">
        <v>436</v>
      </c>
      <c r="E73" s="213" t="s">
        <v>417</v>
      </c>
      <c r="F73" s="213" t="s">
        <v>435</v>
      </c>
      <c r="G73" s="214" t="s">
        <v>428</v>
      </c>
      <c r="H73" s="213" t="s">
        <v>438</v>
      </c>
      <c r="I73" s="958">
        <v>1999</v>
      </c>
      <c r="J73" s="215">
        <v>1.9990000000000001</v>
      </c>
      <c r="K73" s="216">
        <v>9.7990196078431381E-7</v>
      </c>
      <c r="L73" s="217">
        <v>2.1459852941176475E-6</v>
      </c>
      <c r="M73" s="216">
        <v>1.5678431372549021E-5</v>
      </c>
      <c r="N73" s="217">
        <v>3.4335764705882359E-5</v>
      </c>
      <c r="O73" s="216">
        <v>3.3316666666666672E-5</v>
      </c>
      <c r="P73" s="217">
        <v>7.2963500000000021E-5</v>
      </c>
      <c r="Q73" s="216">
        <v>1.2346764705882354E-5</v>
      </c>
      <c r="R73" s="217">
        <v>2.7039414705882353E-5</v>
      </c>
      <c r="S73" s="216">
        <v>7.172882352941178E-5</v>
      </c>
      <c r="T73" s="217">
        <v>1.5708612352941179E-4</v>
      </c>
      <c r="U73" s="216">
        <v>1.9598039215686278E-7</v>
      </c>
      <c r="V73" s="217">
        <v>4.2919705882352945E-7</v>
      </c>
      <c r="W73" s="216">
        <v>5.879411764705882E-7</v>
      </c>
      <c r="X73" s="217">
        <v>1.2875911764705881E-6</v>
      </c>
      <c r="Y73" s="216">
        <v>8.4271568627450976E-6</v>
      </c>
      <c r="Z73" s="217">
        <v>1.8455473529411763E-5</v>
      </c>
      <c r="AA73" s="216">
        <v>5.2914705882352944E-6</v>
      </c>
      <c r="AB73" s="217">
        <v>1.1588320588235295E-5</v>
      </c>
      <c r="AC73" s="216">
        <v>3.9196078431372555E-7</v>
      </c>
      <c r="AD73" s="217">
        <v>8.583941176470589E-7</v>
      </c>
      <c r="AE73" s="216">
        <v>2.3517647058823529E-8</v>
      </c>
      <c r="AF73" s="217">
        <v>5.1503647058823526E-8</v>
      </c>
      <c r="AG73" s="216">
        <v>2.1557843137254904E-6</v>
      </c>
      <c r="AH73" s="217">
        <v>4.7211676470588237E-6</v>
      </c>
      <c r="AI73" s="216">
        <v>1.0974901960784314E-7</v>
      </c>
      <c r="AJ73" s="217">
        <v>2.4035035294117649E-7</v>
      </c>
      <c r="AK73" s="216">
        <v>1.861813725490196E-5</v>
      </c>
      <c r="AL73" s="217">
        <v>4.0773720588235292E-5</v>
      </c>
      <c r="AM73" s="216">
        <v>7.4472549019607846E-7</v>
      </c>
      <c r="AN73" s="217">
        <v>1.6309488235294118E-6</v>
      </c>
      <c r="AO73" s="216">
        <v>5.0954901960784312E-7</v>
      </c>
      <c r="AP73" s="217">
        <v>1.1159123529411765E-6</v>
      </c>
      <c r="AQ73" s="216">
        <v>4.1155882352941176E-6</v>
      </c>
      <c r="AR73" s="217">
        <v>9.0131382352941187E-6</v>
      </c>
      <c r="AS73" s="216">
        <v>4.7035294117647058E-8</v>
      </c>
      <c r="AT73" s="217">
        <v>1.0300729411764705E-7</v>
      </c>
      <c r="AU73" s="216">
        <v>5.3306666666666669E-5</v>
      </c>
      <c r="AV73" s="217">
        <v>1.167416E-4</v>
      </c>
      <c r="AW73" s="216">
        <v>1.646235294117647E-7</v>
      </c>
      <c r="AX73" s="217">
        <v>3.6052552941176468E-7</v>
      </c>
      <c r="AY73" s="216">
        <v>2.2874047450980396E-4</v>
      </c>
      <c r="AZ73" s="217">
        <v>1.0018832783529415E-3</v>
      </c>
      <c r="BA73" s="91"/>
    </row>
    <row r="74" spans="1:53">
      <c r="A74" s="88"/>
      <c r="B74" s="1090" t="s">
        <v>415</v>
      </c>
      <c r="C74" s="213" t="s">
        <v>206</v>
      </c>
      <c r="D74" s="213" t="s">
        <v>310</v>
      </c>
      <c r="E74" s="213" t="s">
        <v>417</v>
      </c>
      <c r="F74" s="213" t="s">
        <v>427</v>
      </c>
      <c r="G74" s="214" t="s">
        <v>428</v>
      </c>
      <c r="H74" s="213" t="s">
        <v>446</v>
      </c>
      <c r="I74" s="958">
        <v>400</v>
      </c>
      <c r="J74" s="215">
        <v>0.4</v>
      </c>
      <c r="K74" s="216">
        <v>1.9607843137254904E-7</v>
      </c>
      <c r="L74" s="217">
        <v>4.294117647058824E-7</v>
      </c>
      <c r="M74" s="216">
        <v>3.1372549019607846E-6</v>
      </c>
      <c r="N74" s="217">
        <v>6.8705882352941183E-6</v>
      </c>
      <c r="O74" s="216">
        <v>6.6666666666666675E-6</v>
      </c>
      <c r="P74" s="217">
        <v>1.4600000000000003E-5</v>
      </c>
      <c r="Q74" s="216">
        <v>2.4705882352941181E-6</v>
      </c>
      <c r="R74" s="217">
        <v>5.4105882352941188E-6</v>
      </c>
      <c r="S74" s="216">
        <v>1.435294117647059E-5</v>
      </c>
      <c r="T74" s="217">
        <v>3.1432941176470594E-5</v>
      </c>
      <c r="U74" s="216">
        <v>3.921568627450981E-8</v>
      </c>
      <c r="V74" s="217">
        <v>8.5882352941176484E-8</v>
      </c>
      <c r="W74" s="216">
        <v>1.176470588235294E-7</v>
      </c>
      <c r="X74" s="217">
        <v>2.5764705882352937E-7</v>
      </c>
      <c r="Y74" s="216">
        <v>1.6862745098039215E-6</v>
      </c>
      <c r="Z74" s="217">
        <v>3.6929411764705879E-6</v>
      </c>
      <c r="AA74" s="216">
        <v>1.0588235294117648E-6</v>
      </c>
      <c r="AB74" s="217">
        <v>2.3188235294117646E-6</v>
      </c>
      <c r="AC74" s="216">
        <v>7.843137254901962E-8</v>
      </c>
      <c r="AD74" s="217">
        <v>1.7176470588235297E-7</v>
      </c>
      <c r="AE74" s="216">
        <v>4.705882352941177E-9</v>
      </c>
      <c r="AF74" s="217">
        <v>1.0305882352941179E-8</v>
      </c>
      <c r="AG74" s="216">
        <v>4.3137254901960787E-7</v>
      </c>
      <c r="AH74" s="217">
        <v>9.4470588235294125E-7</v>
      </c>
      <c r="AI74" s="216">
        <v>2.196078431372549E-8</v>
      </c>
      <c r="AJ74" s="217">
        <v>4.8094117647058826E-8</v>
      </c>
      <c r="AK74" s="216">
        <v>3.7254901960784316E-6</v>
      </c>
      <c r="AL74" s="217">
        <v>8.1588235294117654E-6</v>
      </c>
      <c r="AM74" s="216">
        <v>1.4901960784313728E-7</v>
      </c>
      <c r="AN74" s="217">
        <v>3.2635294117647067E-7</v>
      </c>
      <c r="AO74" s="216">
        <v>1.0196078431372549E-7</v>
      </c>
      <c r="AP74" s="217">
        <v>2.2329411764705881E-7</v>
      </c>
      <c r="AQ74" s="216">
        <v>8.2352941176470589E-7</v>
      </c>
      <c r="AR74" s="217">
        <v>1.803529411764706E-6</v>
      </c>
      <c r="AS74" s="216">
        <v>9.4117647058823539E-9</v>
      </c>
      <c r="AT74" s="217">
        <v>2.0611764705882358E-8</v>
      </c>
      <c r="AU74" s="216">
        <v>1.0666666666666667E-5</v>
      </c>
      <c r="AV74" s="217">
        <v>2.3360000000000003E-5</v>
      </c>
      <c r="AW74" s="216">
        <v>3.2941176470588239E-8</v>
      </c>
      <c r="AX74" s="217">
        <v>7.2141176470588239E-8</v>
      </c>
      <c r="AY74" s="216">
        <v>4.5770980392156866E-5</v>
      </c>
      <c r="AZ74" s="217">
        <v>2.0047689411764708E-4</v>
      </c>
      <c r="BA74" s="91"/>
    </row>
    <row r="75" spans="1:53">
      <c r="A75" s="88"/>
      <c r="B75" s="1090" t="s">
        <v>415</v>
      </c>
      <c r="C75" s="213" t="s">
        <v>206</v>
      </c>
      <c r="D75" s="213" t="s">
        <v>310</v>
      </c>
      <c r="E75" s="213" t="s">
        <v>417</v>
      </c>
      <c r="F75" s="213" t="s">
        <v>430</v>
      </c>
      <c r="G75" s="214" t="s">
        <v>428</v>
      </c>
      <c r="H75" s="213" t="s">
        <v>446</v>
      </c>
      <c r="I75" s="958">
        <v>400</v>
      </c>
      <c r="J75" s="215">
        <v>0.4</v>
      </c>
      <c r="K75" s="216">
        <v>1.9607843137254904E-7</v>
      </c>
      <c r="L75" s="217">
        <v>4.294117647058824E-7</v>
      </c>
      <c r="M75" s="216">
        <v>3.1372549019607846E-6</v>
      </c>
      <c r="N75" s="217">
        <v>6.8705882352941183E-6</v>
      </c>
      <c r="O75" s="216">
        <v>6.6666666666666675E-6</v>
      </c>
      <c r="P75" s="217">
        <v>1.4600000000000003E-5</v>
      </c>
      <c r="Q75" s="216">
        <v>2.4705882352941181E-6</v>
      </c>
      <c r="R75" s="217">
        <v>5.4105882352941188E-6</v>
      </c>
      <c r="S75" s="216">
        <v>1.435294117647059E-5</v>
      </c>
      <c r="T75" s="217">
        <v>3.1432941176470594E-5</v>
      </c>
      <c r="U75" s="216">
        <v>3.921568627450981E-8</v>
      </c>
      <c r="V75" s="217">
        <v>8.5882352941176484E-8</v>
      </c>
      <c r="W75" s="216">
        <v>1.176470588235294E-7</v>
      </c>
      <c r="X75" s="217">
        <v>2.5764705882352937E-7</v>
      </c>
      <c r="Y75" s="216">
        <v>1.6862745098039215E-6</v>
      </c>
      <c r="Z75" s="217">
        <v>3.6929411764705879E-6</v>
      </c>
      <c r="AA75" s="216">
        <v>1.0588235294117648E-6</v>
      </c>
      <c r="AB75" s="217">
        <v>2.3188235294117646E-6</v>
      </c>
      <c r="AC75" s="216">
        <v>7.843137254901962E-8</v>
      </c>
      <c r="AD75" s="217">
        <v>1.7176470588235297E-7</v>
      </c>
      <c r="AE75" s="216">
        <v>4.705882352941177E-9</v>
      </c>
      <c r="AF75" s="217">
        <v>1.0305882352941179E-8</v>
      </c>
      <c r="AG75" s="216">
        <v>4.3137254901960787E-7</v>
      </c>
      <c r="AH75" s="217">
        <v>9.4470588235294125E-7</v>
      </c>
      <c r="AI75" s="216">
        <v>2.196078431372549E-8</v>
      </c>
      <c r="AJ75" s="217">
        <v>4.8094117647058826E-8</v>
      </c>
      <c r="AK75" s="216">
        <v>3.7254901960784316E-6</v>
      </c>
      <c r="AL75" s="217">
        <v>8.1588235294117654E-6</v>
      </c>
      <c r="AM75" s="216">
        <v>1.4901960784313728E-7</v>
      </c>
      <c r="AN75" s="217">
        <v>3.2635294117647067E-7</v>
      </c>
      <c r="AO75" s="216">
        <v>1.0196078431372549E-7</v>
      </c>
      <c r="AP75" s="217">
        <v>2.2329411764705881E-7</v>
      </c>
      <c r="AQ75" s="216">
        <v>8.2352941176470589E-7</v>
      </c>
      <c r="AR75" s="217">
        <v>1.803529411764706E-6</v>
      </c>
      <c r="AS75" s="216">
        <v>9.4117647058823539E-9</v>
      </c>
      <c r="AT75" s="217">
        <v>2.0611764705882358E-8</v>
      </c>
      <c r="AU75" s="216">
        <v>1.0666666666666667E-5</v>
      </c>
      <c r="AV75" s="217">
        <v>2.3360000000000003E-5</v>
      </c>
      <c r="AW75" s="216">
        <v>3.2941176470588239E-8</v>
      </c>
      <c r="AX75" s="217">
        <v>7.2141176470588239E-8</v>
      </c>
      <c r="AY75" s="216">
        <v>4.5770980392156866E-5</v>
      </c>
      <c r="AZ75" s="217">
        <v>2.0047689411764708E-4</v>
      </c>
      <c r="BA75" s="91"/>
    </row>
    <row r="76" spans="1:53">
      <c r="A76" s="88"/>
      <c r="B76" s="1090" t="s">
        <v>415</v>
      </c>
      <c r="C76" s="213" t="s">
        <v>206</v>
      </c>
      <c r="D76" s="213" t="s">
        <v>310</v>
      </c>
      <c r="E76" s="213" t="s">
        <v>417</v>
      </c>
      <c r="F76" s="213" t="s">
        <v>431</v>
      </c>
      <c r="G76" s="214" t="s">
        <v>428</v>
      </c>
      <c r="H76" s="213" t="s">
        <v>446</v>
      </c>
      <c r="I76" s="958">
        <v>350</v>
      </c>
      <c r="J76" s="215">
        <v>0.35</v>
      </c>
      <c r="K76" s="216">
        <v>1.7156862745098037E-7</v>
      </c>
      <c r="L76" s="217">
        <v>3.7573529411764698E-7</v>
      </c>
      <c r="M76" s="216">
        <v>2.7450980392156859E-6</v>
      </c>
      <c r="N76" s="217">
        <v>6.0117647058823516E-6</v>
      </c>
      <c r="O76" s="216">
        <v>5.8333333333333331E-6</v>
      </c>
      <c r="P76" s="217">
        <v>1.2775000000000001E-5</v>
      </c>
      <c r="Q76" s="216">
        <v>2.1617647058823529E-6</v>
      </c>
      <c r="R76" s="217">
        <v>4.7342647058823524E-6</v>
      </c>
      <c r="S76" s="216">
        <v>1.2558823529411766E-5</v>
      </c>
      <c r="T76" s="217">
        <v>2.7503823529411769E-5</v>
      </c>
      <c r="U76" s="216">
        <v>3.4313725490196079E-8</v>
      </c>
      <c r="V76" s="217">
        <v>7.5147058823529414E-8</v>
      </c>
      <c r="W76" s="216">
        <v>1.0294117647058822E-7</v>
      </c>
      <c r="X76" s="217">
        <v>2.2544117647058823E-7</v>
      </c>
      <c r="Y76" s="216">
        <v>1.4754901960784313E-6</v>
      </c>
      <c r="Z76" s="217">
        <v>3.2313235294117647E-6</v>
      </c>
      <c r="AA76" s="216">
        <v>9.2647058823529408E-7</v>
      </c>
      <c r="AB76" s="217">
        <v>2.0289705882352939E-6</v>
      </c>
      <c r="AC76" s="216">
        <v>6.8627450980392158E-8</v>
      </c>
      <c r="AD76" s="217">
        <v>1.5029411764705883E-7</v>
      </c>
      <c r="AE76" s="216">
        <v>4.117647058823529E-9</v>
      </c>
      <c r="AF76" s="217">
        <v>9.0176470588235282E-9</v>
      </c>
      <c r="AG76" s="216">
        <v>3.7745098039215687E-7</v>
      </c>
      <c r="AH76" s="217">
        <v>8.2661764705882349E-7</v>
      </c>
      <c r="AI76" s="216">
        <v>1.9215686274509803E-8</v>
      </c>
      <c r="AJ76" s="217">
        <v>4.2082352941176469E-8</v>
      </c>
      <c r="AK76" s="216">
        <v>3.259803921568627E-6</v>
      </c>
      <c r="AL76" s="217">
        <v>7.1389705882352933E-6</v>
      </c>
      <c r="AM76" s="216">
        <v>1.3039215686274509E-7</v>
      </c>
      <c r="AN76" s="217">
        <v>2.8555882352941178E-7</v>
      </c>
      <c r="AO76" s="216">
        <v>8.9215686274509795E-8</v>
      </c>
      <c r="AP76" s="217">
        <v>1.9538235294117645E-7</v>
      </c>
      <c r="AQ76" s="216">
        <v>7.205882352941175E-7</v>
      </c>
      <c r="AR76" s="217">
        <v>1.5780882352941173E-6</v>
      </c>
      <c r="AS76" s="216">
        <v>8.235294117647058E-9</v>
      </c>
      <c r="AT76" s="217">
        <v>1.8035294117647056E-8</v>
      </c>
      <c r="AU76" s="216">
        <v>9.3333333333333326E-6</v>
      </c>
      <c r="AV76" s="217">
        <v>2.0440000000000001E-5</v>
      </c>
      <c r="AW76" s="216">
        <v>2.8823529411764705E-8</v>
      </c>
      <c r="AX76" s="217">
        <v>6.3123529411764701E-8</v>
      </c>
      <c r="AY76" s="216">
        <v>4.0049607843137256E-5</v>
      </c>
      <c r="AZ76" s="217">
        <v>1.7541728235294119E-4</v>
      </c>
      <c r="BA76" s="91"/>
    </row>
    <row r="77" spans="1:53">
      <c r="A77" s="88"/>
      <c r="B77" s="1090" t="s">
        <v>415</v>
      </c>
      <c r="C77" s="213" t="s">
        <v>206</v>
      </c>
      <c r="D77" s="213" t="s">
        <v>310</v>
      </c>
      <c r="E77" s="213" t="s">
        <v>417</v>
      </c>
      <c r="F77" s="213" t="s">
        <v>432</v>
      </c>
      <c r="G77" s="214" t="s">
        <v>428</v>
      </c>
      <c r="H77" s="213" t="s">
        <v>446</v>
      </c>
      <c r="I77" s="958">
        <v>120</v>
      </c>
      <c r="J77" s="215">
        <v>0.12</v>
      </c>
      <c r="K77" s="216">
        <v>5.8823529411764702E-8</v>
      </c>
      <c r="L77" s="217">
        <v>1.2882352941176469E-7</v>
      </c>
      <c r="M77" s="216">
        <v>9.4117647058823523E-7</v>
      </c>
      <c r="N77" s="217">
        <v>2.061176470588235E-6</v>
      </c>
      <c r="O77" s="216">
        <v>1.9999999999999999E-6</v>
      </c>
      <c r="P77" s="217">
        <v>4.3800000000000004E-6</v>
      </c>
      <c r="Q77" s="216">
        <v>7.4117647058823535E-7</v>
      </c>
      <c r="R77" s="217">
        <v>1.6231764705882353E-6</v>
      </c>
      <c r="S77" s="216">
        <v>4.3058823529411765E-6</v>
      </c>
      <c r="T77" s="217">
        <v>9.4298823529411769E-6</v>
      </c>
      <c r="U77" s="216">
        <v>1.1764705882352942E-8</v>
      </c>
      <c r="V77" s="217">
        <v>2.5764705882352945E-8</v>
      </c>
      <c r="W77" s="216">
        <v>3.5294117647058817E-8</v>
      </c>
      <c r="X77" s="217">
        <v>7.729411764705881E-8</v>
      </c>
      <c r="Y77" s="216">
        <v>5.0588235294117646E-7</v>
      </c>
      <c r="Z77" s="217">
        <v>1.1078823529411764E-6</v>
      </c>
      <c r="AA77" s="216">
        <v>3.1764705882352943E-7</v>
      </c>
      <c r="AB77" s="217">
        <v>6.9564705882352946E-7</v>
      </c>
      <c r="AC77" s="216">
        <v>2.3529411764705885E-8</v>
      </c>
      <c r="AD77" s="217">
        <v>5.1529411764705891E-8</v>
      </c>
      <c r="AE77" s="216">
        <v>1.4117647058823528E-9</v>
      </c>
      <c r="AF77" s="217">
        <v>3.0917647058823526E-9</v>
      </c>
      <c r="AG77" s="216">
        <v>1.2941176470588236E-7</v>
      </c>
      <c r="AH77" s="217">
        <v>2.8341176470588233E-7</v>
      </c>
      <c r="AI77" s="216">
        <v>6.5882352941176463E-9</v>
      </c>
      <c r="AJ77" s="217">
        <v>1.4428235294117645E-8</v>
      </c>
      <c r="AK77" s="216">
        <v>1.1176470588235294E-6</v>
      </c>
      <c r="AL77" s="217">
        <v>2.4476470588235294E-6</v>
      </c>
      <c r="AM77" s="216">
        <v>4.4705882352941178E-8</v>
      </c>
      <c r="AN77" s="217">
        <v>9.7905882352941184E-8</v>
      </c>
      <c r="AO77" s="216">
        <v>3.0588235294117647E-8</v>
      </c>
      <c r="AP77" s="217">
        <v>6.6988235294117642E-8</v>
      </c>
      <c r="AQ77" s="216">
        <v>2.4705882352941175E-7</v>
      </c>
      <c r="AR77" s="217">
        <v>5.4105882352941171E-7</v>
      </c>
      <c r="AS77" s="216">
        <v>2.8235294117647056E-9</v>
      </c>
      <c r="AT77" s="217">
        <v>6.1835294117647052E-9</v>
      </c>
      <c r="AU77" s="216">
        <v>3.1999999999999999E-6</v>
      </c>
      <c r="AV77" s="217">
        <v>7.0079999999999996E-6</v>
      </c>
      <c r="AW77" s="216">
        <v>9.8823529411764706E-9</v>
      </c>
      <c r="AX77" s="217">
        <v>2.1642352941176473E-8</v>
      </c>
      <c r="AY77" s="216">
        <v>1.3731294117647061E-5</v>
      </c>
      <c r="AZ77" s="217">
        <v>6.0143068235294127E-5</v>
      </c>
      <c r="BA77" s="91"/>
    </row>
    <row r="78" spans="1:53">
      <c r="A78" s="88"/>
      <c r="B78" s="1090" t="s">
        <v>415</v>
      </c>
      <c r="C78" s="213" t="s">
        <v>206</v>
      </c>
      <c r="D78" s="213" t="s">
        <v>310</v>
      </c>
      <c r="E78" s="213" t="s">
        <v>417</v>
      </c>
      <c r="F78" s="213" t="s">
        <v>433</v>
      </c>
      <c r="G78" s="214" t="s">
        <v>428</v>
      </c>
      <c r="H78" s="213" t="s">
        <v>446</v>
      </c>
      <c r="I78" s="958">
        <v>400</v>
      </c>
      <c r="J78" s="215">
        <v>0.4</v>
      </c>
      <c r="K78" s="216">
        <v>1.9607843137254904E-7</v>
      </c>
      <c r="L78" s="217">
        <v>4.294117647058824E-7</v>
      </c>
      <c r="M78" s="216">
        <v>3.1372549019607846E-6</v>
      </c>
      <c r="N78" s="217">
        <v>6.8705882352941183E-6</v>
      </c>
      <c r="O78" s="216">
        <v>6.6666666666666675E-6</v>
      </c>
      <c r="P78" s="217">
        <v>1.4600000000000003E-5</v>
      </c>
      <c r="Q78" s="216">
        <v>2.4705882352941181E-6</v>
      </c>
      <c r="R78" s="217">
        <v>5.4105882352941188E-6</v>
      </c>
      <c r="S78" s="216">
        <v>1.435294117647059E-5</v>
      </c>
      <c r="T78" s="217">
        <v>3.1432941176470594E-5</v>
      </c>
      <c r="U78" s="216">
        <v>3.921568627450981E-8</v>
      </c>
      <c r="V78" s="217">
        <v>8.5882352941176484E-8</v>
      </c>
      <c r="W78" s="216">
        <v>1.176470588235294E-7</v>
      </c>
      <c r="X78" s="217">
        <v>2.5764705882352937E-7</v>
      </c>
      <c r="Y78" s="216">
        <v>1.6862745098039215E-6</v>
      </c>
      <c r="Z78" s="217">
        <v>3.6929411764705879E-6</v>
      </c>
      <c r="AA78" s="216">
        <v>1.0588235294117648E-6</v>
      </c>
      <c r="AB78" s="217">
        <v>2.3188235294117646E-6</v>
      </c>
      <c r="AC78" s="216">
        <v>7.843137254901962E-8</v>
      </c>
      <c r="AD78" s="217">
        <v>1.7176470588235297E-7</v>
      </c>
      <c r="AE78" s="216">
        <v>4.705882352941177E-9</v>
      </c>
      <c r="AF78" s="217">
        <v>1.0305882352941179E-8</v>
      </c>
      <c r="AG78" s="216">
        <v>4.3137254901960787E-7</v>
      </c>
      <c r="AH78" s="217">
        <v>9.4470588235294125E-7</v>
      </c>
      <c r="AI78" s="216">
        <v>2.196078431372549E-8</v>
      </c>
      <c r="AJ78" s="217">
        <v>4.8094117647058826E-8</v>
      </c>
      <c r="AK78" s="216">
        <v>3.7254901960784316E-6</v>
      </c>
      <c r="AL78" s="217">
        <v>8.1588235294117654E-6</v>
      </c>
      <c r="AM78" s="216">
        <v>1.4901960784313728E-7</v>
      </c>
      <c r="AN78" s="217">
        <v>3.2635294117647067E-7</v>
      </c>
      <c r="AO78" s="216">
        <v>1.0196078431372549E-7</v>
      </c>
      <c r="AP78" s="217">
        <v>2.2329411764705881E-7</v>
      </c>
      <c r="AQ78" s="216">
        <v>8.2352941176470589E-7</v>
      </c>
      <c r="AR78" s="217">
        <v>1.803529411764706E-6</v>
      </c>
      <c r="AS78" s="216">
        <v>9.4117647058823539E-9</v>
      </c>
      <c r="AT78" s="217">
        <v>2.0611764705882358E-8</v>
      </c>
      <c r="AU78" s="216">
        <v>1.0666666666666667E-5</v>
      </c>
      <c r="AV78" s="217">
        <v>2.3360000000000003E-5</v>
      </c>
      <c r="AW78" s="216">
        <v>3.2941176470588239E-8</v>
      </c>
      <c r="AX78" s="217">
        <v>7.2141176470588239E-8</v>
      </c>
      <c r="AY78" s="216">
        <v>4.5770980392156866E-5</v>
      </c>
      <c r="AZ78" s="217">
        <v>2.0047689411764708E-4</v>
      </c>
      <c r="BA78" s="91"/>
    </row>
    <row r="79" spans="1:53">
      <c r="A79" s="88"/>
      <c r="B79" s="1090" t="s">
        <v>415</v>
      </c>
      <c r="C79" s="213" t="s">
        <v>206</v>
      </c>
      <c r="D79" s="213" t="s">
        <v>310</v>
      </c>
      <c r="E79" s="213" t="s">
        <v>417</v>
      </c>
      <c r="F79" s="213" t="s">
        <v>435</v>
      </c>
      <c r="G79" s="214" t="s">
        <v>428</v>
      </c>
      <c r="H79" s="213" t="s">
        <v>446</v>
      </c>
      <c r="I79" s="958">
        <v>200</v>
      </c>
      <c r="J79" s="215">
        <v>0.2</v>
      </c>
      <c r="K79" s="216">
        <v>9.8039215686274519E-8</v>
      </c>
      <c r="L79" s="217">
        <v>2.147058823529412E-7</v>
      </c>
      <c r="M79" s="216">
        <v>1.5686274509803923E-6</v>
      </c>
      <c r="N79" s="217">
        <v>3.4352941176470592E-6</v>
      </c>
      <c r="O79" s="216">
        <v>3.3333333333333337E-6</v>
      </c>
      <c r="P79" s="217">
        <v>7.3000000000000013E-6</v>
      </c>
      <c r="Q79" s="216">
        <v>1.2352941176470591E-6</v>
      </c>
      <c r="R79" s="217">
        <v>2.7052941176470594E-6</v>
      </c>
      <c r="S79" s="216">
        <v>7.176470588235295E-6</v>
      </c>
      <c r="T79" s="217">
        <v>1.5716470588235297E-5</v>
      </c>
      <c r="U79" s="216">
        <v>1.9607843137254905E-8</v>
      </c>
      <c r="V79" s="217">
        <v>4.2941176470588242E-8</v>
      </c>
      <c r="W79" s="216">
        <v>5.8823529411764702E-8</v>
      </c>
      <c r="X79" s="217">
        <v>1.2882352941176469E-7</v>
      </c>
      <c r="Y79" s="216">
        <v>8.4313725490196077E-7</v>
      </c>
      <c r="Z79" s="217">
        <v>1.846470588235294E-6</v>
      </c>
      <c r="AA79" s="216">
        <v>5.2941176470588239E-7</v>
      </c>
      <c r="AB79" s="217">
        <v>1.1594117647058823E-6</v>
      </c>
      <c r="AC79" s="216">
        <v>3.921568627450981E-8</v>
      </c>
      <c r="AD79" s="217">
        <v>8.5882352941176484E-8</v>
      </c>
      <c r="AE79" s="216">
        <v>2.3529411764705885E-9</v>
      </c>
      <c r="AF79" s="217">
        <v>5.1529411764705896E-9</v>
      </c>
      <c r="AG79" s="216">
        <v>2.1568627450980394E-7</v>
      </c>
      <c r="AH79" s="217">
        <v>4.7235294117647062E-7</v>
      </c>
      <c r="AI79" s="216">
        <v>1.0980392156862745E-8</v>
      </c>
      <c r="AJ79" s="217">
        <v>2.4047058823529413E-8</v>
      </c>
      <c r="AK79" s="216">
        <v>1.8627450980392158E-6</v>
      </c>
      <c r="AL79" s="217">
        <v>4.0794117647058827E-6</v>
      </c>
      <c r="AM79" s="216">
        <v>7.4509803921568641E-8</v>
      </c>
      <c r="AN79" s="217">
        <v>1.6317647058823533E-7</v>
      </c>
      <c r="AO79" s="216">
        <v>5.0980392156862743E-8</v>
      </c>
      <c r="AP79" s="217">
        <v>1.116470588235294E-7</v>
      </c>
      <c r="AQ79" s="216">
        <v>4.1176470588235295E-7</v>
      </c>
      <c r="AR79" s="217">
        <v>9.0176470588235302E-7</v>
      </c>
      <c r="AS79" s="216">
        <v>4.705882352941177E-9</v>
      </c>
      <c r="AT79" s="217">
        <v>1.0305882352941179E-8</v>
      </c>
      <c r="AU79" s="216">
        <v>5.3333333333333337E-6</v>
      </c>
      <c r="AV79" s="217">
        <v>1.1680000000000002E-5</v>
      </c>
      <c r="AW79" s="216">
        <v>1.6470588235294119E-8</v>
      </c>
      <c r="AX79" s="217">
        <v>3.6070588235294119E-8</v>
      </c>
      <c r="AY79" s="216">
        <v>2.2885490196078433E-5</v>
      </c>
      <c r="AZ79" s="217">
        <v>1.0023844705882354E-4</v>
      </c>
      <c r="BA79" s="91"/>
    </row>
    <row r="80" spans="1:53">
      <c r="A80" s="88"/>
      <c r="B80" s="1090" t="s">
        <v>415</v>
      </c>
      <c r="C80" s="213" t="s">
        <v>206</v>
      </c>
      <c r="D80" s="213" t="s">
        <v>310</v>
      </c>
      <c r="E80" s="213" t="s">
        <v>417</v>
      </c>
      <c r="F80" s="213" t="s">
        <v>435</v>
      </c>
      <c r="G80" s="214" t="s">
        <v>428</v>
      </c>
      <c r="H80" s="213" t="s">
        <v>446</v>
      </c>
      <c r="I80" s="958">
        <v>200</v>
      </c>
      <c r="J80" s="215">
        <v>0.2</v>
      </c>
      <c r="K80" s="216">
        <v>9.8039215686274519E-8</v>
      </c>
      <c r="L80" s="217">
        <v>2.147058823529412E-7</v>
      </c>
      <c r="M80" s="216">
        <v>1.5686274509803923E-6</v>
      </c>
      <c r="N80" s="217">
        <v>3.4352941176470592E-6</v>
      </c>
      <c r="O80" s="216">
        <v>3.3333333333333337E-6</v>
      </c>
      <c r="P80" s="217">
        <v>7.3000000000000013E-6</v>
      </c>
      <c r="Q80" s="216">
        <v>1.2352941176470591E-6</v>
      </c>
      <c r="R80" s="217">
        <v>2.7052941176470594E-6</v>
      </c>
      <c r="S80" s="216">
        <v>7.176470588235295E-6</v>
      </c>
      <c r="T80" s="217">
        <v>1.5716470588235297E-5</v>
      </c>
      <c r="U80" s="216">
        <v>1.9607843137254905E-8</v>
      </c>
      <c r="V80" s="217">
        <v>4.2941176470588242E-8</v>
      </c>
      <c r="W80" s="216">
        <v>5.8823529411764702E-8</v>
      </c>
      <c r="X80" s="217">
        <v>1.2882352941176469E-7</v>
      </c>
      <c r="Y80" s="216">
        <v>8.4313725490196077E-7</v>
      </c>
      <c r="Z80" s="217">
        <v>1.846470588235294E-6</v>
      </c>
      <c r="AA80" s="216">
        <v>5.2941176470588239E-7</v>
      </c>
      <c r="AB80" s="217">
        <v>1.1594117647058823E-6</v>
      </c>
      <c r="AC80" s="216">
        <v>3.921568627450981E-8</v>
      </c>
      <c r="AD80" s="217">
        <v>8.5882352941176484E-8</v>
      </c>
      <c r="AE80" s="216">
        <v>2.3529411764705885E-9</v>
      </c>
      <c r="AF80" s="217">
        <v>5.1529411764705896E-9</v>
      </c>
      <c r="AG80" s="216">
        <v>2.1568627450980394E-7</v>
      </c>
      <c r="AH80" s="217">
        <v>4.7235294117647062E-7</v>
      </c>
      <c r="AI80" s="216">
        <v>1.0980392156862745E-8</v>
      </c>
      <c r="AJ80" s="217">
        <v>2.4047058823529413E-8</v>
      </c>
      <c r="AK80" s="216">
        <v>1.8627450980392158E-6</v>
      </c>
      <c r="AL80" s="217">
        <v>4.0794117647058827E-6</v>
      </c>
      <c r="AM80" s="216">
        <v>7.4509803921568641E-8</v>
      </c>
      <c r="AN80" s="217">
        <v>1.6317647058823533E-7</v>
      </c>
      <c r="AO80" s="216">
        <v>5.0980392156862743E-8</v>
      </c>
      <c r="AP80" s="217">
        <v>1.116470588235294E-7</v>
      </c>
      <c r="AQ80" s="216">
        <v>4.1176470588235295E-7</v>
      </c>
      <c r="AR80" s="217">
        <v>9.0176470588235302E-7</v>
      </c>
      <c r="AS80" s="216">
        <v>4.705882352941177E-9</v>
      </c>
      <c r="AT80" s="217">
        <v>1.0305882352941179E-8</v>
      </c>
      <c r="AU80" s="216">
        <v>5.3333333333333337E-6</v>
      </c>
      <c r="AV80" s="217">
        <v>1.1680000000000002E-5</v>
      </c>
      <c r="AW80" s="216">
        <v>1.6470588235294119E-8</v>
      </c>
      <c r="AX80" s="217">
        <v>3.6070588235294119E-8</v>
      </c>
      <c r="AY80" s="216">
        <v>2.2885490196078433E-5</v>
      </c>
      <c r="AZ80" s="217">
        <v>1.0023844705882354E-4</v>
      </c>
      <c r="BA80" s="91"/>
    </row>
    <row r="81" spans="1:53">
      <c r="A81" s="88"/>
      <c r="B81" s="1090" t="s">
        <v>415</v>
      </c>
      <c r="C81" s="213" t="s">
        <v>206</v>
      </c>
      <c r="D81" s="213" t="s">
        <v>310</v>
      </c>
      <c r="E81" s="213" t="s">
        <v>417</v>
      </c>
      <c r="F81" s="213" t="s">
        <v>435</v>
      </c>
      <c r="G81" s="214" t="s">
        <v>428</v>
      </c>
      <c r="H81" s="213" t="s">
        <v>446</v>
      </c>
      <c r="I81" s="958">
        <v>200</v>
      </c>
      <c r="J81" s="215">
        <v>0.2</v>
      </c>
      <c r="K81" s="216">
        <v>9.8039215686274519E-8</v>
      </c>
      <c r="L81" s="217">
        <v>2.147058823529412E-7</v>
      </c>
      <c r="M81" s="216">
        <v>1.5686274509803923E-6</v>
      </c>
      <c r="N81" s="217">
        <v>3.4352941176470592E-6</v>
      </c>
      <c r="O81" s="216">
        <v>3.3333333333333337E-6</v>
      </c>
      <c r="P81" s="217">
        <v>7.3000000000000013E-6</v>
      </c>
      <c r="Q81" s="216">
        <v>1.2352941176470591E-6</v>
      </c>
      <c r="R81" s="217">
        <v>2.7052941176470594E-6</v>
      </c>
      <c r="S81" s="216">
        <v>7.176470588235295E-6</v>
      </c>
      <c r="T81" s="217">
        <v>1.5716470588235297E-5</v>
      </c>
      <c r="U81" s="216">
        <v>1.9607843137254905E-8</v>
      </c>
      <c r="V81" s="217">
        <v>4.2941176470588242E-8</v>
      </c>
      <c r="W81" s="216">
        <v>5.8823529411764702E-8</v>
      </c>
      <c r="X81" s="217">
        <v>1.2882352941176469E-7</v>
      </c>
      <c r="Y81" s="216">
        <v>8.4313725490196077E-7</v>
      </c>
      <c r="Z81" s="217">
        <v>1.846470588235294E-6</v>
      </c>
      <c r="AA81" s="216">
        <v>5.2941176470588239E-7</v>
      </c>
      <c r="AB81" s="217">
        <v>1.1594117647058823E-6</v>
      </c>
      <c r="AC81" s="216">
        <v>3.921568627450981E-8</v>
      </c>
      <c r="AD81" s="217">
        <v>8.5882352941176484E-8</v>
      </c>
      <c r="AE81" s="216">
        <v>2.3529411764705885E-9</v>
      </c>
      <c r="AF81" s="217">
        <v>5.1529411764705896E-9</v>
      </c>
      <c r="AG81" s="216">
        <v>2.1568627450980394E-7</v>
      </c>
      <c r="AH81" s="217">
        <v>4.7235294117647062E-7</v>
      </c>
      <c r="AI81" s="216">
        <v>1.0980392156862745E-8</v>
      </c>
      <c r="AJ81" s="217">
        <v>2.4047058823529413E-8</v>
      </c>
      <c r="AK81" s="216">
        <v>1.8627450980392158E-6</v>
      </c>
      <c r="AL81" s="217">
        <v>4.0794117647058827E-6</v>
      </c>
      <c r="AM81" s="216">
        <v>7.4509803921568641E-8</v>
      </c>
      <c r="AN81" s="217">
        <v>1.6317647058823533E-7</v>
      </c>
      <c r="AO81" s="216">
        <v>5.0980392156862743E-8</v>
      </c>
      <c r="AP81" s="217">
        <v>1.116470588235294E-7</v>
      </c>
      <c r="AQ81" s="216">
        <v>4.1176470588235295E-7</v>
      </c>
      <c r="AR81" s="217">
        <v>9.0176470588235302E-7</v>
      </c>
      <c r="AS81" s="216">
        <v>4.705882352941177E-9</v>
      </c>
      <c r="AT81" s="217">
        <v>1.0305882352941179E-8</v>
      </c>
      <c r="AU81" s="216">
        <v>5.3333333333333337E-6</v>
      </c>
      <c r="AV81" s="217">
        <v>1.1680000000000002E-5</v>
      </c>
      <c r="AW81" s="216">
        <v>1.6470588235294119E-8</v>
      </c>
      <c r="AX81" s="217">
        <v>3.6070588235294119E-8</v>
      </c>
      <c r="AY81" s="216">
        <v>2.2885490196078433E-5</v>
      </c>
      <c r="AZ81" s="217">
        <v>1.0023844705882354E-4</v>
      </c>
      <c r="BA81" s="91"/>
    </row>
    <row r="82" spans="1:53">
      <c r="A82" s="88"/>
      <c r="B82" s="1090" t="s">
        <v>415</v>
      </c>
      <c r="C82" s="213" t="s">
        <v>206</v>
      </c>
      <c r="D82" s="213" t="s">
        <v>310</v>
      </c>
      <c r="E82" s="213" t="s">
        <v>417</v>
      </c>
      <c r="F82" s="213" t="s">
        <v>435</v>
      </c>
      <c r="G82" s="214" t="s">
        <v>428</v>
      </c>
      <c r="H82" s="213" t="s">
        <v>446</v>
      </c>
      <c r="I82" s="958">
        <v>200</v>
      </c>
      <c r="J82" s="215">
        <v>0.2</v>
      </c>
      <c r="K82" s="216">
        <v>9.8039215686274519E-8</v>
      </c>
      <c r="L82" s="217">
        <v>2.147058823529412E-7</v>
      </c>
      <c r="M82" s="216">
        <v>1.5686274509803923E-6</v>
      </c>
      <c r="N82" s="217">
        <v>3.4352941176470592E-6</v>
      </c>
      <c r="O82" s="216">
        <v>3.3333333333333337E-6</v>
      </c>
      <c r="P82" s="217">
        <v>7.3000000000000013E-6</v>
      </c>
      <c r="Q82" s="216">
        <v>1.2352941176470591E-6</v>
      </c>
      <c r="R82" s="217">
        <v>2.7052941176470594E-6</v>
      </c>
      <c r="S82" s="216">
        <v>7.176470588235295E-6</v>
      </c>
      <c r="T82" s="217">
        <v>1.5716470588235297E-5</v>
      </c>
      <c r="U82" s="216">
        <v>1.9607843137254905E-8</v>
      </c>
      <c r="V82" s="217">
        <v>4.2941176470588242E-8</v>
      </c>
      <c r="W82" s="216">
        <v>5.8823529411764702E-8</v>
      </c>
      <c r="X82" s="217">
        <v>1.2882352941176469E-7</v>
      </c>
      <c r="Y82" s="216">
        <v>8.4313725490196077E-7</v>
      </c>
      <c r="Z82" s="217">
        <v>1.846470588235294E-6</v>
      </c>
      <c r="AA82" s="216">
        <v>5.2941176470588239E-7</v>
      </c>
      <c r="AB82" s="217">
        <v>1.1594117647058823E-6</v>
      </c>
      <c r="AC82" s="216">
        <v>3.921568627450981E-8</v>
      </c>
      <c r="AD82" s="217">
        <v>8.5882352941176484E-8</v>
      </c>
      <c r="AE82" s="216">
        <v>2.3529411764705885E-9</v>
      </c>
      <c r="AF82" s="217">
        <v>5.1529411764705896E-9</v>
      </c>
      <c r="AG82" s="216">
        <v>2.1568627450980394E-7</v>
      </c>
      <c r="AH82" s="217">
        <v>4.7235294117647062E-7</v>
      </c>
      <c r="AI82" s="216">
        <v>1.0980392156862745E-8</v>
      </c>
      <c r="AJ82" s="217">
        <v>2.4047058823529413E-8</v>
      </c>
      <c r="AK82" s="216">
        <v>1.8627450980392158E-6</v>
      </c>
      <c r="AL82" s="217">
        <v>4.0794117647058827E-6</v>
      </c>
      <c r="AM82" s="216">
        <v>7.4509803921568641E-8</v>
      </c>
      <c r="AN82" s="217">
        <v>1.6317647058823533E-7</v>
      </c>
      <c r="AO82" s="216">
        <v>5.0980392156862743E-8</v>
      </c>
      <c r="AP82" s="217">
        <v>1.116470588235294E-7</v>
      </c>
      <c r="AQ82" s="216">
        <v>4.1176470588235295E-7</v>
      </c>
      <c r="AR82" s="217">
        <v>9.0176470588235302E-7</v>
      </c>
      <c r="AS82" s="216">
        <v>4.705882352941177E-9</v>
      </c>
      <c r="AT82" s="217">
        <v>1.0305882352941179E-8</v>
      </c>
      <c r="AU82" s="216">
        <v>5.3333333333333337E-6</v>
      </c>
      <c r="AV82" s="217">
        <v>1.1680000000000002E-5</v>
      </c>
      <c r="AW82" s="216">
        <v>1.6470588235294119E-8</v>
      </c>
      <c r="AX82" s="217">
        <v>3.6070588235294119E-8</v>
      </c>
      <c r="AY82" s="216">
        <v>2.2885490196078433E-5</v>
      </c>
      <c r="AZ82" s="217">
        <v>1.0023844705882354E-4</v>
      </c>
      <c r="BA82" s="91"/>
    </row>
    <row r="83" spans="1:53">
      <c r="A83" s="88"/>
      <c r="B83" s="1090" t="s">
        <v>415</v>
      </c>
      <c r="C83" s="213" t="s">
        <v>206</v>
      </c>
      <c r="D83" s="213" t="s">
        <v>310</v>
      </c>
      <c r="E83" s="213" t="s">
        <v>417</v>
      </c>
      <c r="F83" s="213" t="s">
        <v>435</v>
      </c>
      <c r="G83" s="214" t="s">
        <v>428</v>
      </c>
      <c r="H83" s="213" t="s">
        <v>446</v>
      </c>
      <c r="I83" s="958">
        <v>200</v>
      </c>
      <c r="J83" s="215">
        <v>0.2</v>
      </c>
      <c r="K83" s="216">
        <v>9.8039215686274519E-8</v>
      </c>
      <c r="L83" s="217">
        <v>2.147058823529412E-7</v>
      </c>
      <c r="M83" s="216">
        <v>1.5686274509803923E-6</v>
      </c>
      <c r="N83" s="217">
        <v>3.4352941176470592E-6</v>
      </c>
      <c r="O83" s="216">
        <v>3.3333333333333337E-6</v>
      </c>
      <c r="P83" s="217">
        <v>7.3000000000000013E-6</v>
      </c>
      <c r="Q83" s="216">
        <v>1.2352941176470591E-6</v>
      </c>
      <c r="R83" s="217">
        <v>2.7052941176470594E-6</v>
      </c>
      <c r="S83" s="216">
        <v>7.176470588235295E-6</v>
      </c>
      <c r="T83" s="217">
        <v>1.5716470588235297E-5</v>
      </c>
      <c r="U83" s="216">
        <v>1.9607843137254905E-8</v>
      </c>
      <c r="V83" s="217">
        <v>4.2941176470588242E-8</v>
      </c>
      <c r="W83" s="216">
        <v>5.8823529411764702E-8</v>
      </c>
      <c r="X83" s="217">
        <v>1.2882352941176469E-7</v>
      </c>
      <c r="Y83" s="216">
        <v>8.4313725490196077E-7</v>
      </c>
      <c r="Z83" s="217">
        <v>1.846470588235294E-6</v>
      </c>
      <c r="AA83" s="216">
        <v>5.2941176470588239E-7</v>
      </c>
      <c r="AB83" s="217">
        <v>1.1594117647058823E-6</v>
      </c>
      <c r="AC83" s="216">
        <v>3.921568627450981E-8</v>
      </c>
      <c r="AD83" s="217">
        <v>8.5882352941176484E-8</v>
      </c>
      <c r="AE83" s="216">
        <v>2.3529411764705885E-9</v>
      </c>
      <c r="AF83" s="217">
        <v>5.1529411764705896E-9</v>
      </c>
      <c r="AG83" s="216">
        <v>2.1568627450980394E-7</v>
      </c>
      <c r="AH83" s="217">
        <v>4.7235294117647062E-7</v>
      </c>
      <c r="AI83" s="216">
        <v>1.0980392156862745E-8</v>
      </c>
      <c r="AJ83" s="217">
        <v>2.4047058823529413E-8</v>
      </c>
      <c r="AK83" s="216">
        <v>1.8627450980392158E-6</v>
      </c>
      <c r="AL83" s="217">
        <v>4.0794117647058827E-6</v>
      </c>
      <c r="AM83" s="216">
        <v>7.4509803921568641E-8</v>
      </c>
      <c r="AN83" s="217">
        <v>1.6317647058823533E-7</v>
      </c>
      <c r="AO83" s="216">
        <v>5.0980392156862743E-8</v>
      </c>
      <c r="AP83" s="217">
        <v>1.116470588235294E-7</v>
      </c>
      <c r="AQ83" s="216">
        <v>4.1176470588235295E-7</v>
      </c>
      <c r="AR83" s="217">
        <v>9.0176470588235302E-7</v>
      </c>
      <c r="AS83" s="216">
        <v>4.705882352941177E-9</v>
      </c>
      <c r="AT83" s="217">
        <v>1.0305882352941179E-8</v>
      </c>
      <c r="AU83" s="216">
        <v>5.3333333333333337E-6</v>
      </c>
      <c r="AV83" s="217">
        <v>1.1680000000000002E-5</v>
      </c>
      <c r="AW83" s="216">
        <v>1.6470588235294119E-8</v>
      </c>
      <c r="AX83" s="217">
        <v>3.6070588235294119E-8</v>
      </c>
      <c r="AY83" s="216">
        <v>2.2885490196078433E-5</v>
      </c>
      <c r="AZ83" s="217">
        <v>1.0023844705882354E-4</v>
      </c>
      <c r="BA83" s="91"/>
    </row>
    <row r="84" spans="1:53">
      <c r="A84" s="88"/>
      <c r="B84" s="1090" t="s">
        <v>415</v>
      </c>
      <c r="C84" s="213" t="s">
        <v>206</v>
      </c>
      <c r="D84" s="213" t="s">
        <v>310</v>
      </c>
      <c r="E84" s="213" t="s">
        <v>417</v>
      </c>
      <c r="F84" s="213" t="s">
        <v>435</v>
      </c>
      <c r="G84" s="214" t="s">
        <v>428</v>
      </c>
      <c r="H84" s="213" t="s">
        <v>446</v>
      </c>
      <c r="I84" s="958">
        <v>480</v>
      </c>
      <c r="J84" s="215">
        <v>0.48</v>
      </c>
      <c r="K84" s="216">
        <v>2.3529411764705881E-7</v>
      </c>
      <c r="L84" s="217">
        <v>5.1529411764705875E-7</v>
      </c>
      <c r="M84" s="216">
        <v>3.7647058823529409E-6</v>
      </c>
      <c r="N84" s="217">
        <v>8.24470588235294E-6</v>
      </c>
      <c r="O84" s="216">
        <v>7.9999999999999996E-6</v>
      </c>
      <c r="P84" s="217">
        <v>1.7520000000000002E-5</v>
      </c>
      <c r="Q84" s="216">
        <v>2.9647058823529414E-6</v>
      </c>
      <c r="R84" s="217">
        <v>6.4927058823529413E-6</v>
      </c>
      <c r="S84" s="216">
        <v>1.7223529411764706E-5</v>
      </c>
      <c r="T84" s="217">
        <v>3.7719529411764708E-5</v>
      </c>
      <c r="U84" s="216">
        <v>4.705882352941177E-8</v>
      </c>
      <c r="V84" s="217">
        <v>1.0305882352941178E-7</v>
      </c>
      <c r="W84" s="216">
        <v>1.4117647058823527E-7</v>
      </c>
      <c r="X84" s="217">
        <v>3.0917647058823524E-7</v>
      </c>
      <c r="Y84" s="216">
        <v>2.0235294117647058E-6</v>
      </c>
      <c r="Z84" s="217">
        <v>4.4315294117647055E-6</v>
      </c>
      <c r="AA84" s="216">
        <v>1.2705882352941177E-6</v>
      </c>
      <c r="AB84" s="217">
        <v>2.7825882352941178E-6</v>
      </c>
      <c r="AC84" s="216">
        <v>9.4117647058823539E-8</v>
      </c>
      <c r="AD84" s="217">
        <v>2.0611764705882356E-7</v>
      </c>
      <c r="AE84" s="216">
        <v>5.6470588235294112E-9</v>
      </c>
      <c r="AF84" s="217">
        <v>1.236705882352941E-8</v>
      </c>
      <c r="AG84" s="216">
        <v>5.1764705882352943E-7</v>
      </c>
      <c r="AH84" s="217">
        <v>1.1336470588235293E-6</v>
      </c>
      <c r="AI84" s="216">
        <v>2.6352941176470585E-8</v>
      </c>
      <c r="AJ84" s="217">
        <v>5.7712941176470579E-8</v>
      </c>
      <c r="AK84" s="216">
        <v>4.4705882352941176E-6</v>
      </c>
      <c r="AL84" s="217">
        <v>9.7905882352941175E-6</v>
      </c>
      <c r="AM84" s="216">
        <v>1.7882352941176471E-7</v>
      </c>
      <c r="AN84" s="217">
        <v>3.9162352941176474E-7</v>
      </c>
      <c r="AO84" s="216">
        <v>1.2235294117647059E-7</v>
      </c>
      <c r="AP84" s="217">
        <v>2.6795294117647057E-7</v>
      </c>
      <c r="AQ84" s="216">
        <v>9.8823529411764699E-7</v>
      </c>
      <c r="AR84" s="217">
        <v>2.1642352941176468E-6</v>
      </c>
      <c r="AS84" s="216">
        <v>1.1294117647058822E-8</v>
      </c>
      <c r="AT84" s="217">
        <v>2.4734117647058821E-8</v>
      </c>
      <c r="AU84" s="216">
        <v>1.2799999999999999E-5</v>
      </c>
      <c r="AV84" s="217">
        <v>2.8031999999999999E-5</v>
      </c>
      <c r="AW84" s="216">
        <v>3.9529411764705882E-8</v>
      </c>
      <c r="AX84" s="217">
        <v>8.6569411764705892E-8</v>
      </c>
      <c r="AY84" s="216">
        <v>5.4925176470588244E-5</v>
      </c>
      <c r="AZ84" s="217">
        <v>2.4057227294117651E-4</v>
      </c>
      <c r="BA84" s="91"/>
    </row>
    <row r="85" spans="1:53">
      <c r="A85" s="88"/>
      <c r="B85" s="1090" t="s">
        <v>415</v>
      </c>
      <c r="C85" s="213" t="s">
        <v>206</v>
      </c>
      <c r="D85" s="213" t="s">
        <v>447</v>
      </c>
      <c r="E85" s="213" t="s">
        <v>417</v>
      </c>
      <c r="F85" s="213" t="s">
        <v>435</v>
      </c>
      <c r="G85" s="214" t="s">
        <v>428</v>
      </c>
      <c r="H85" s="213" t="s">
        <v>448</v>
      </c>
      <c r="I85" s="958">
        <v>125</v>
      </c>
      <c r="J85" s="215">
        <v>0.125</v>
      </c>
      <c r="K85" s="216">
        <v>6.1274509803921568E-8</v>
      </c>
      <c r="L85" s="217">
        <v>1.3419117647058823E-7</v>
      </c>
      <c r="M85" s="216">
        <v>9.8039215686274508E-7</v>
      </c>
      <c r="N85" s="217">
        <v>2.1470588235294117E-6</v>
      </c>
      <c r="O85" s="216">
        <v>2.0833333333333334E-6</v>
      </c>
      <c r="P85" s="217">
        <v>4.5625000000000008E-6</v>
      </c>
      <c r="Q85" s="216">
        <v>7.720588235294118E-7</v>
      </c>
      <c r="R85" s="217">
        <v>1.6908088235294118E-6</v>
      </c>
      <c r="S85" s="216">
        <v>4.4852941176470593E-6</v>
      </c>
      <c r="T85" s="217">
        <v>9.8227941176470594E-6</v>
      </c>
      <c r="U85" s="216">
        <v>1.2254901960784315E-8</v>
      </c>
      <c r="V85" s="217">
        <v>2.683823529411765E-8</v>
      </c>
      <c r="W85" s="216">
        <v>3.6764705882352938E-8</v>
      </c>
      <c r="X85" s="217">
        <v>8.0514705882352929E-8</v>
      </c>
      <c r="Y85" s="216">
        <v>5.2696078431372548E-7</v>
      </c>
      <c r="Z85" s="217">
        <v>1.154044117647059E-6</v>
      </c>
      <c r="AA85" s="216">
        <v>3.3088235294117649E-7</v>
      </c>
      <c r="AB85" s="217">
        <v>7.2463235294117648E-7</v>
      </c>
      <c r="AC85" s="216">
        <v>2.450980392156863E-8</v>
      </c>
      <c r="AD85" s="217">
        <v>5.3676470588235299E-8</v>
      </c>
      <c r="AE85" s="216">
        <v>1.4705882352941176E-9</v>
      </c>
      <c r="AF85" s="217">
        <v>3.2205882352941178E-9</v>
      </c>
      <c r="AG85" s="216">
        <v>1.3480392156862746E-7</v>
      </c>
      <c r="AH85" s="217">
        <v>2.9522058823529414E-7</v>
      </c>
      <c r="AI85" s="216">
        <v>6.8627450980392153E-9</v>
      </c>
      <c r="AJ85" s="217">
        <v>1.5029411764705881E-8</v>
      </c>
      <c r="AK85" s="216">
        <v>1.1642156862745098E-6</v>
      </c>
      <c r="AL85" s="217">
        <v>2.5496323529411762E-6</v>
      </c>
      <c r="AM85" s="216">
        <v>4.6568627450980394E-8</v>
      </c>
      <c r="AN85" s="217">
        <v>1.0198529411764706E-7</v>
      </c>
      <c r="AO85" s="216">
        <v>3.1862745098039213E-8</v>
      </c>
      <c r="AP85" s="217">
        <v>6.9779411764705885E-8</v>
      </c>
      <c r="AQ85" s="216">
        <v>2.5735294117647057E-7</v>
      </c>
      <c r="AR85" s="217">
        <v>5.6360294117647049E-7</v>
      </c>
      <c r="AS85" s="216">
        <v>2.9411764705882352E-9</v>
      </c>
      <c r="AT85" s="217">
        <v>6.4411764705882355E-9</v>
      </c>
      <c r="AU85" s="216">
        <v>3.3333333333333333E-6</v>
      </c>
      <c r="AV85" s="217">
        <v>7.3000000000000004E-6</v>
      </c>
      <c r="AW85" s="216">
        <v>1.0294117647058823E-8</v>
      </c>
      <c r="AX85" s="217">
        <v>2.2544117647058822E-8</v>
      </c>
      <c r="AY85" s="216">
        <v>1.4303431372549018E-5</v>
      </c>
      <c r="AZ85" s="217">
        <v>6.2649029411764707E-5</v>
      </c>
      <c r="BA85" s="91"/>
    </row>
    <row r="86" spans="1:53">
      <c r="A86" s="88"/>
      <c r="B86" s="1090" t="s">
        <v>415</v>
      </c>
      <c r="C86" s="213" t="s">
        <v>206</v>
      </c>
      <c r="D86" s="213" t="s">
        <v>447</v>
      </c>
      <c r="E86" s="213" t="s">
        <v>417</v>
      </c>
      <c r="F86" s="213" t="s">
        <v>435</v>
      </c>
      <c r="G86" s="214" t="s">
        <v>428</v>
      </c>
      <c r="H86" s="213" t="s">
        <v>448</v>
      </c>
      <c r="I86" s="958">
        <v>125</v>
      </c>
      <c r="J86" s="215">
        <v>0.125</v>
      </c>
      <c r="K86" s="216">
        <v>6.1274509803921568E-8</v>
      </c>
      <c r="L86" s="217">
        <v>1.3419117647058823E-7</v>
      </c>
      <c r="M86" s="216">
        <v>9.8039215686274508E-7</v>
      </c>
      <c r="N86" s="217">
        <v>2.1470588235294117E-6</v>
      </c>
      <c r="O86" s="216">
        <v>2.0833333333333334E-6</v>
      </c>
      <c r="P86" s="217">
        <v>4.5625000000000008E-6</v>
      </c>
      <c r="Q86" s="216">
        <v>7.720588235294118E-7</v>
      </c>
      <c r="R86" s="217">
        <v>1.6908088235294118E-6</v>
      </c>
      <c r="S86" s="216">
        <v>4.4852941176470593E-6</v>
      </c>
      <c r="T86" s="217">
        <v>9.8227941176470594E-6</v>
      </c>
      <c r="U86" s="216">
        <v>1.2254901960784315E-8</v>
      </c>
      <c r="V86" s="217">
        <v>2.683823529411765E-8</v>
      </c>
      <c r="W86" s="216">
        <v>3.6764705882352938E-8</v>
      </c>
      <c r="X86" s="217">
        <v>8.0514705882352929E-8</v>
      </c>
      <c r="Y86" s="216">
        <v>5.2696078431372548E-7</v>
      </c>
      <c r="Z86" s="217">
        <v>1.154044117647059E-6</v>
      </c>
      <c r="AA86" s="216">
        <v>3.3088235294117649E-7</v>
      </c>
      <c r="AB86" s="217">
        <v>7.2463235294117648E-7</v>
      </c>
      <c r="AC86" s="216">
        <v>2.450980392156863E-8</v>
      </c>
      <c r="AD86" s="217">
        <v>5.3676470588235299E-8</v>
      </c>
      <c r="AE86" s="216">
        <v>1.4705882352941176E-9</v>
      </c>
      <c r="AF86" s="217">
        <v>3.2205882352941178E-9</v>
      </c>
      <c r="AG86" s="216">
        <v>1.3480392156862746E-7</v>
      </c>
      <c r="AH86" s="217">
        <v>2.9522058823529414E-7</v>
      </c>
      <c r="AI86" s="216">
        <v>6.8627450980392153E-9</v>
      </c>
      <c r="AJ86" s="217">
        <v>1.5029411764705881E-8</v>
      </c>
      <c r="AK86" s="216">
        <v>1.1642156862745098E-6</v>
      </c>
      <c r="AL86" s="217">
        <v>2.5496323529411762E-6</v>
      </c>
      <c r="AM86" s="216">
        <v>4.6568627450980394E-8</v>
      </c>
      <c r="AN86" s="217">
        <v>1.0198529411764706E-7</v>
      </c>
      <c r="AO86" s="216">
        <v>3.1862745098039213E-8</v>
      </c>
      <c r="AP86" s="217">
        <v>6.9779411764705885E-8</v>
      </c>
      <c r="AQ86" s="216">
        <v>2.5735294117647057E-7</v>
      </c>
      <c r="AR86" s="217">
        <v>5.6360294117647049E-7</v>
      </c>
      <c r="AS86" s="216">
        <v>2.9411764705882352E-9</v>
      </c>
      <c r="AT86" s="217">
        <v>6.4411764705882355E-9</v>
      </c>
      <c r="AU86" s="216">
        <v>3.3333333333333333E-6</v>
      </c>
      <c r="AV86" s="217">
        <v>7.3000000000000004E-6</v>
      </c>
      <c r="AW86" s="216">
        <v>1.0294117647058823E-8</v>
      </c>
      <c r="AX86" s="217">
        <v>2.2544117647058822E-8</v>
      </c>
      <c r="AY86" s="216">
        <v>1.4303431372549018E-5</v>
      </c>
      <c r="AZ86" s="217">
        <v>6.2649029411764707E-5</v>
      </c>
      <c r="BA86" s="91"/>
    </row>
    <row r="87" spans="1:53">
      <c r="A87" s="88"/>
      <c r="B87" s="1090" t="s">
        <v>415</v>
      </c>
      <c r="C87" s="213" t="s">
        <v>206</v>
      </c>
      <c r="D87" s="213" t="s">
        <v>447</v>
      </c>
      <c r="E87" s="213" t="s">
        <v>417</v>
      </c>
      <c r="F87" s="213" t="s">
        <v>435</v>
      </c>
      <c r="G87" s="214" t="s">
        <v>428</v>
      </c>
      <c r="H87" s="213" t="s">
        <v>448</v>
      </c>
      <c r="I87" s="958">
        <v>125</v>
      </c>
      <c r="J87" s="215">
        <v>0.125</v>
      </c>
      <c r="K87" s="216">
        <v>6.1274509803921568E-8</v>
      </c>
      <c r="L87" s="217">
        <v>1.3419117647058823E-7</v>
      </c>
      <c r="M87" s="216">
        <v>9.8039215686274508E-7</v>
      </c>
      <c r="N87" s="217">
        <v>2.1470588235294117E-6</v>
      </c>
      <c r="O87" s="216">
        <v>2.0833333333333334E-6</v>
      </c>
      <c r="P87" s="217">
        <v>4.5625000000000008E-6</v>
      </c>
      <c r="Q87" s="216">
        <v>7.720588235294118E-7</v>
      </c>
      <c r="R87" s="217">
        <v>1.6908088235294118E-6</v>
      </c>
      <c r="S87" s="216">
        <v>4.4852941176470593E-6</v>
      </c>
      <c r="T87" s="217">
        <v>9.8227941176470594E-6</v>
      </c>
      <c r="U87" s="216">
        <v>1.2254901960784315E-8</v>
      </c>
      <c r="V87" s="217">
        <v>2.683823529411765E-8</v>
      </c>
      <c r="W87" s="216">
        <v>3.6764705882352938E-8</v>
      </c>
      <c r="X87" s="217">
        <v>8.0514705882352929E-8</v>
      </c>
      <c r="Y87" s="216">
        <v>5.2696078431372548E-7</v>
      </c>
      <c r="Z87" s="217">
        <v>1.154044117647059E-6</v>
      </c>
      <c r="AA87" s="216">
        <v>3.3088235294117649E-7</v>
      </c>
      <c r="AB87" s="217">
        <v>7.2463235294117648E-7</v>
      </c>
      <c r="AC87" s="216">
        <v>2.450980392156863E-8</v>
      </c>
      <c r="AD87" s="217">
        <v>5.3676470588235299E-8</v>
      </c>
      <c r="AE87" s="216">
        <v>1.4705882352941176E-9</v>
      </c>
      <c r="AF87" s="217">
        <v>3.2205882352941178E-9</v>
      </c>
      <c r="AG87" s="216">
        <v>1.3480392156862746E-7</v>
      </c>
      <c r="AH87" s="217">
        <v>2.9522058823529414E-7</v>
      </c>
      <c r="AI87" s="216">
        <v>6.8627450980392153E-9</v>
      </c>
      <c r="AJ87" s="217">
        <v>1.5029411764705881E-8</v>
      </c>
      <c r="AK87" s="216">
        <v>1.1642156862745098E-6</v>
      </c>
      <c r="AL87" s="217">
        <v>2.5496323529411762E-6</v>
      </c>
      <c r="AM87" s="216">
        <v>4.6568627450980394E-8</v>
      </c>
      <c r="AN87" s="217">
        <v>1.0198529411764706E-7</v>
      </c>
      <c r="AO87" s="216">
        <v>3.1862745098039213E-8</v>
      </c>
      <c r="AP87" s="217">
        <v>6.9779411764705885E-8</v>
      </c>
      <c r="AQ87" s="216">
        <v>2.5735294117647057E-7</v>
      </c>
      <c r="AR87" s="217">
        <v>5.6360294117647049E-7</v>
      </c>
      <c r="AS87" s="216">
        <v>2.9411764705882352E-9</v>
      </c>
      <c r="AT87" s="217">
        <v>6.4411764705882355E-9</v>
      </c>
      <c r="AU87" s="216">
        <v>3.3333333333333333E-6</v>
      </c>
      <c r="AV87" s="217">
        <v>7.3000000000000004E-6</v>
      </c>
      <c r="AW87" s="216">
        <v>1.0294117647058823E-8</v>
      </c>
      <c r="AX87" s="217">
        <v>2.2544117647058822E-8</v>
      </c>
      <c r="AY87" s="216">
        <v>1.4303431372549018E-5</v>
      </c>
      <c r="AZ87" s="217">
        <v>6.2649029411764707E-5</v>
      </c>
      <c r="BA87" s="91"/>
    </row>
    <row r="88" spans="1:53">
      <c r="A88" s="88"/>
      <c r="B88" s="1090" t="s">
        <v>415</v>
      </c>
      <c r="C88" s="213" t="s">
        <v>206</v>
      </c>
      <c r="D88" s="213" t="s">
        <v>447</v>
      </c>
      <c r="E88" s="213" t="s">
        <v>417</v>
      </c>
      <c r="F88" s="213" t="s">
        <v>435</v>
      </c>
      <c r="G88" s="214" t="s">
        <v>428</v>
      </c>
      <c r="H88" s="213" t="s">
        <v>448</v>
      </c>
      <c r="I88" s="958">
        <v>125</v>
      </c>
      <c r="J88" s="215">
        <v>0.125</v>
      </c>
      <c r="K88" s="216">
        <v>6.1274509803921568E-8</v>
      </c>
      <c r="L88" s="217">
        <v>1.3419117647058823E-7</v>
      </c>
      <c r="M88" s="216">
        <v>9.8039215686274508E-7</v>
      </c>
      <c r="N88" s="217">
        <v>2.1470588235294117E-6</v>
      </c>
      <c r="O88" s="216">
        <v>2.0833333333333334E-6</v>
      </c>
      <c r="P88" s="217">
        <v>4.5625000000000008E-6</v>
      </c>
      <c r="Q88" s="216">
        <v>7.720588235294118E-7</v>
      </c>
      <c r="R88" s="217">
        <v>1.6908088235294118E-6</v>
      </c>
      <c r="S88" s="216">
        <v>4.4852941176470593E-6</v>
      </c>
      <c r="T88" s="217">
        <v>9.8227941176470594E-6</v>
      </c>
      <c r="U88" s="216">
        <v>1.2254901960784315E-8</v>
      </c>
      <c r="V88" s="217">
        <v>2.683823529411765E-8</v>
      </c>
      <c r="W88" s="216">
        <v>3.6764705882352938E-8</v>
      </c>
      <c r="X88" s="217">
        <v>8.0514705882352929E-8</v>
      </c>
      <c r="Y88" s="216">
        <v>5.2696078431372548E-7</v>
      </c>
      <c r="Z88" s="217">
        <v>1.154044117647059E-6</v>
      </c>
      <c r="AA88" s="216">
        <v>3.3088235294117649E-7</v>
      </c>
      <c r="AB88" s="217">
        <v>7.2463235294117648E-7</v>
      </c>
      <c r="AC88" s="216">
        <v>2.450980392156863E-8</v>
      </c>
      <c r="AD88" s="217">
        <v>5.3676470588235299E-8</v>
      </c>
      <c r="AE88" s="216">
        <v>1.4705882352941176E-9</v>
      </c>
      <c r="AF88" s="217">
        <v>3.2205882352941178E-9</v>
      </c>
      <c r="AG88" s="216">
        <v>1.3480392156862746E-7</v>
      </c>
      <c r="AH88" s="217">
        <v>2.9522058823529414E-7</v>
      </c>
      <c r="AI88" s="216">
        <v>6.8627450980392153E-9</v>
      </c>
      <c r="AJ88" s="217">
        <v>1.5029411764705881E-8</v>
      </c>
      <c r="AK88" s="216">
        <v>1.1642156862745098E-6</v>
      </c>
      <c r="AL88" s="217">
        <v>2.5496323529411762E-6</v>
      </c>
      <c r="AM88" s="216">
        <v>4.6568627450980394E-8</v>
      </c>
      <c r="AN88" s="217">
        <v>1.0198529411764706E-7</v>
      </c>
      <c r="AO88" s="216">
        <v>3.1862745098039213E-8</v>
      </c>
      <c r="AP88" s="217">
        <v>6.9779411764705885E-8</v>
      </c>
      <c r="AQ88" s="216">
        <v>2.5735294117647057E-7</v>
      </c>
      <c r="AR88" s="217">
        <v>5.6360294117647049E-7</v>
      </c>
      <c r="AS88" s="216">
        <v>2.9411764705882352E-9</v>
      </c>
      <c r="AT88" s="217">
        <v>6.4411764705882355E-9</v>
      </c>
      <c r="AU88" s="216">
        <v>3.3333333333333333E-6</v>
      </c>
      <c r="AV88" s="217">
        <v>7.3000000000000004E-6</v>
      </c>
      <c r="AW88" s="216">
        <v>1.0294117647058823E-8</v>
      </c>
      <c r="AX88" s="217">
        <v>2.2544117647058822E-8</v>
      </c>
      <c r="AY88" s="216">
        <v>1.4303431372549018E-5</v>
      </c>
      <c r="AZ88" s="217">
        <v>6.2649029411764707E-5</v>
      </c>
      <c r="BA88" s="91"/>
    </row>
    <row r="89" spans="1:53">
      <c r="A89" s="88"/>
      <c r="B89" s="1090" t="s">
        <v>415</v>
      </c>
      <c r="C89" s="213" t="s">
        <v>206</v>
      </c>
      <c r="D89" s="213" t="s">
        <v>447</v>
      </c>
      <c r="E89" s="213" t="s">
        <v>417</v>
      </c>
      <c r="F89" s="213" t="s">
        <v>435</v>
      </c>
      <c r="G89" s="214" t="s">
        <v>428</v>
      </c>
      <c r="H89" s="213" t="s">
        <v>448</v>
      </c>
      <c r="I89" s="958">
        <v>125</v>
      </c>
      <c r="J89" s="215">
        <v>0.125</v>
      </c>
      <c r="K89" s="216">
        <v>6.1274509803921568E-8</v>
      </c>
      <c r="L89" s="217">
        <v>1.3419117647058823E-7</v>
      </c>
      <c r="M89" s="216">
        <v>9.8039215686274508E-7</v>
      </c>
      <c r="N89" s="217">
        <v>2.1470588235294117E-6</v>
      </c>
      <c r="O89" s="216">
        <v>2.0833333333333334E-6</v>
      </c>
      <c r="P89" s="217">
        <v>4.5625000000000008E-6</v>
      </c>
      <c r="Q89" s="216">
        <v>7.720588235294118E-7</v>
      </c>
      <c r="R89" s="217">
        <v>1.6908088235294118E-6</v>
      </c>
      <c r="S89" s="216">
        <v>4.4852941176470593E-6</v>
      </c>
      <c r="T89" s="217">
        <v>9.8227941176470594E-6</v>
      </c>
      <c r="U89" s="216">
        <v>1.2254901960784315E-8</v>
      </c>
      <c r="V89" s="217">
        <v>2.683823529411765E-8</v>
      </c>
      <c r="W89" s="216">
        <v>3.6764705882352938E-8</v>
      </c>
      <c r="X89" s="217">
        <v>8.0514705882352929E-8</v>
      </c>
      <c r="Y89" s="216">
        <v>5.2696078431372548E-7</v>
      </c>
      <c r="Z89" s="217">
        <v>1.154044117647059E-6</v>
      </c>
      <c r="AA89" s="216">
        <v>3.3088235294117649E-7</v>
      </c>
      <c r="AB89" s="217">
        <v>7.2463235294117648E-7</v>
      </c>
      <c r="AC89" s="216">
        <v>2.450980392156863E-8</v>
      </c>
      <c r="AD89" s="217">
        <v>5.3676470588235299E-8</v>
      </c>
      <c r="AE89" s="216">
        <v>1.4705882352941176E-9</v>
      </c>
      <c r="AF89" s="217">
        <v>3.2205882352941178E-9</v>
      </c>
      <c r="AG89" s="216">
        <v>1.3480392156862746E-7</v>
      </c>
      <c r="AH89" s="217">
        <v>2.9522058823529414E-7</v>
      </c>
      <c r="AI89" s="216">
        <v>6.8627450980392153E-9</v>
      </c>
      <c r="AJ89" s="217">
        <v>1.5029411764705881E-8</v>
      </c>
      <c r="AK89" s="216">
        <v>1.1642156862745098E-6</v>
      </c>
      <c r="AL89" s="217">
        <v>2.5496323529411762E-6</v>
      </c>
      <c r="AM89" s="216">
        <v>4.6568627450980394E-8</v>
      </c>
      <c r="AN89" s="217">
        <v>1.0198529411764706E-7</v>
      </c>
      <c r="AO89" s="216">
        <v>3.1862745098039213E-8</v>
      </c>
      <c r="AP89" s="217">
        <v>6.9779411764705885E-8</v>
      </c>
      <c r="AQ89" s="216">
        <v>2.5735294117647057E-7</v>
      </c>
      <c r="AR89" s="217">
        <v>5.6360294117647049E-7</v>
      </c>
      <c r="AS89" s="216">
        <v>2.9411764705882352E-9</v>
      </c>
      <c r="AT89" s="217">
        <v>6.4411764705882355E-9</v>
      </c>
      <c r="AU89" s="216">
        <v>3.3333333333333333E-6</v>
      </c>
      <c r="AV89" s="217">
        <v>7.3000000000000004E-6</v>
      </c>
      <c r="AW89" s="216">
        <v>1.0294117647058823E-8</v>
      </c>
      <c r="AX89" s="217">
        <v>2.2544117647058822E-8</v>
      </c>
      <c r="AY89" s="216">
        <v>1.4303431372549018E-5</v>
      </c>
      <c r="AZ89" s="217">
        <v>6.2649029411764707E-5</v>
      </c>
      <c r="BA89" s="91"/>
    </row>
    <row r="90" spans="1:53">
      <c r="A90" s="88"/>
      <c r="B90" s="1090" t="s">
        <v>415</v>
      </c>
      <c r="C90" s="213" t="s">
        <v>206</v>
      </c>
      <c r="D90" s="213" t="s">
        <v>447</v>
      </c>
      <c r="E90" s="213" t="s">
        <v>417</v>
      </c>
      <c r="F90" s="213" t="s">
        <v>435</v>
      </c>
      <c r="G90" s="214" t="s">
        <v>428</v>
      </c>
      <c r="H90" s="213" t="s">
        <v>448</v>
      </c>
      <c r="I90" s="958">
        <v>125</v>
      </c>
      <c r="J90" s="215">
        <v>0.125</v>
      </c>
      <c r="K90" s="216">
        <v>6.1274509803921568E-8</v>
      </c>
      <c r="L90" s="217">
        <v>1.3419117647058823E-7</v>
      </c>
      <c r="M90" s="216">
        <v>9.8039215686274508E-7</v>
      </c>
      <c r="N90" s="217">
        <v>2.1470588235294117E-6</v>
      </c>
      <c r="O90" s="216">
        <v>2.0833333333333334E-6</v>
      </c>
      <c r="P90" s="217">
        <v>4.5625000000000008E-6</v>
      </c>
      <c r="Q90" s="216">
        <v>7.720588235294118E-7</v>
      </c>
      <c r="R90" s="217">
        <v>1.6908088235294118E-6</v>
      </c>
      <c r="S90" s="216">
        <v>4.4852941176470593E-6</v>
      </c>
      <c r="T90" s="217">
        <v>9.8227941176470594E-6</v>
      </c>
      <c r="U90" s="216">
        <v>1.2254901960784315E-8</v>
      </c>
      <c r="V90" s="217">
        <v>2.683823529411765E-8</v>
      </c>
      <c r="W90" s="216">
        <v>3.6764705882352938E-8</v>
      </c>
      <c r="X90" s="217">
        <v>8.0514705882352929E-8</v>
      </c>
      <c r="Y90" s="216">
        <v>5.2696078431372548E-7</v>
      </c>
      <c r="Z90" s="217">
        <v>1.154044117647059E-6</v>
      </c>
      <c r="AA90" s="216">
        <v>3.3088235294117649E-7</v>
      </c>
      <c r="AB90" s="217">
        <v>7.2463235294117648E-7</v>
      </c>
      <c r="AC90" s="216">
        <v>2.450980392156863E-8</v>
      </c>
      <c r="AD90" s="217">
        <v>5.3676470588235299E-8</v>
      </c>
      <c r="AE90" s="216">
        <v>1.4705882352941176E-9</v>
      </c>
      <c r="AF90" s="217">
        <v>3.2205882352941178E-9</v>
      </c>
      <c r="AG90" s="216">
        <v>1.3480392156862746E-7</v>
      </c>
      <c r="AH90" s="217">
        <v>2.9522058823529414E-7</v>
      </c>
      <c r="AI90" s="216">
        <v>6.8627450980392153E-9</v>
      </c>
      <c r="AJ90" s="217">
        <v>1.5029411764705881E-8</v>
      </c>
      <c r="AK90" s="216">
        <v>1.1642156862745098E-6</v>
      </c>
      <c r="AL90" s="217">
        <v>2.5496323529411762E-6</v>
      </c>
      <c r="AM90" s="216">
        <v>4.6568627450980394E-8</v>
      </c>
      <c r="AN90" s="217">
        <v>1.0198529411764706E-7</v>
      </c>
      <c r="AO90" s="216">
        <v>3.1862745098039213E-8</v>
      </c>
      <c r="AP90" s="217">
        <v>6.9779411764705885E-8</v>
      </c>
      <c r="AQ90" s="216">
        <v>2.5735294117647057E-7</v>
      </c>
      <c r="AR90" s="217">
        <v>5.6360294117647049E-7</v>
      </c>
      <c r="AS90" s="216">
        <v>2.9411764705882352E-9</v>
      </c>
      <c r="AT90" s="217">
        <v>6.4411764705882355E-9</v>
      </c>
      <c r="AU90" s="216">
        <v>3.3333333333333333E-6</v>
      </c>
      <c r="AV90" s="217">
        <v>7.3000000000000004E-6</v>
      </c>
      <c r="AW90" s="216">
        <v>1.0294117647058823E-8</v>
      </c>
      <c r="AX90" s="217">
        <v>2.2544117647058822E-8</v>
      </c>
      <c r="AY90" s="216">
        <v>1.4303431372549018E-5</v>
      </c>
      <c r="AZ90" s="217">
        <v>6.2649029411764707E-5</v>
      </c>
      <c r="BA90" s="91"/>
    </row>
    <row r="91" spans="1:53">
      <c r="A91" s="88"/>
      <c r="B91" s="1090" t="s">
        <v>415</v>
      </c>
      <c r="C91" s="213" t="s">
        <v>206</v>
      </c>
      <c r="D91" s="213" t="s">
        <v>447</v>
      </c>
      <c r="E91" s="213" t="s">
        <v>417</v>
      </c>
      <c r="F91" s="213" t="s">
        <v>435</v>
      </c>
      <c r="G91" s="214" t="s">
        <v>428</v>
      </c>
      <c r="H91" s="213" t="s">
        <v>448</v>
      </c>
      <c r="I91" s="958">
        <v>125</v>
      </c>
      <c r="J91" s="215">
        <v>0.125</v>
      </c>
      <c r="K91" s="216">
        <v>6.1274509803921568E-8</v>
      </c>
      <c r="L91" s="217">
        <v>1.3419117647058823E-7</v>
      </c>
      <c r="M91" s="216">
        <v>9.8039215686274508E-7</v>
      </c>
      <c r="N91" s="217">
        <v>2.1470588235294117E-6</v>
      </c>
      <c r="O91" s="216">
        <v>2.0833333333333334E-6</v>
      </c>
      <c r="P91" s="217">
        <v>4.5625000000000008E-6</v>
      </c>
      <c r="Q91" s="216">
        <v>7.720588235294118E-7</v>
      </c>
      <c r="R91" s="217">
        <v>1.6908088235294118E-6</v>
      </c>
      <c r="S91" s="216">
        <v>4.4852941176470593E-6</v>
      </c>
      <c r="T91" s="217">
        <v>9.8227941176470594E-6</v>
      </c>
      <c r="U91" s="216">
        <v>1.2254901960784315E-8</v>
      </c>
      <c r="V91" s="217">
        <v>2.683823529411765E-8</v>
      </c>
      <c r="W91" s="216">
        <v>3.6764705882352938E-8</v>
      </c>
      <c r="X91" s="217">
        <v>8.0514705882352929E-8</v>
      </c>
      <c r="Y91" s="216">
        <v>5.2696078431372548E-7</v>
      </c>
      <c r="Z91" s="217">
        <v>1.154044117647059E-6</v>
      </c>
      <c r="AA91" s="216">
        <v>3.3088235294117649E-7</v>
      </c>
      <c r="AB91" s="217">
        <v>7.2463235294117648E-7</v>
      </c>
      <c r="AC91" s="216">
        <v>2.450980392156863E-8</v>
      </c>
      <c r="AD91" s="217">
        <v>5.3676470588235299E-8</v>
      </c>
      <c r="AE91" s="216">
        <v>1.4705882352941176E-9</v>
      </c>
      <c r="AF91" s="217">
        <v>3.2205882352941178E-9</v>
      </c>
      <c r="AG91" s="216">
        <v>1.3480392156862746E-7</v>
      </c>
      <c r="AH91" s="217">
        <v>2.9522058823529414E-7</v>
      </c>
      <c r="AI91" s="216">
        <v>6.8627450980392153E-9</v>
      </c>
      <c r="AJ91" s="217">
        <v>1.5029411764705881E-8</v>
      </c>
      <c r="AK91" s="216">
        <v>1.1642156862745098E-6</v>
      </c>
      <c r="AL91" s="217">
        <v>2.5496323529411762E-6</v>
      </c>
      <c r="AM91" s="216">
        <v>4.6568627450980394E-8</v>
      </c>
      <c r="AN91" s="217">
        <v>1.0198529411764706E-7</v>
      </c>
      <c r="AO91" s="216">
        <v>3.1862745098039213E-8</v>
      </c>
      <c r="AP91" s="217">
        <v>6.9779411764705885E-8</v>
      </c>
      <c r="AQ91" s="216">
        <v>2.5735294117647057E-7</v>
      </c>
      <c r="AR91" s="217">
        <v>5.6360294117647049E-7</v>
      </c>
      <c r="AS91" s="216">
        <v>2.9411764705882352E-9</v>
      </c>
      <c r="AT91" s="217">
        <v>6.4411764705882355E-9</v>
      </c>
      <c r="AU91" s="216">
        <v>3.3333333333333333E-6</v>
      </c>
      <c r="AV91" s="217">
        <v>7.3000000000000004E-6</v>
      </c>
      <c r="AW91" s="216">
        <v>1.0294117647058823E-8</v>
      </c>
      <c r="AX91" s="217">
        <v>2.2544117647058822E-8</v>
      </c>
      <c r="AY91" s="216">
        <v>1.4303431372549018E-5</v>
      </c>
      <c r="AZ91" s="217">
        <v>6.2649029411764707E-5</v>
      </c>
      <c r="BA91" s="91"/>
    </row>
    <row r="92" spans="1:53">
      <c r="A92" s="88"/>
      <c r="B92" s="1090" t="s">
        <v>415</v>
      </c>
      <c r="C92" s="213" t="s">
        <v>206</v>
      </c>
      <c r="D92" s="213" t="s">
        <v>447</v>
      </c>
      <c r="E92" s="213" t="s">
        <v>417</v>
      </c>
      <c r="F92" s="213" t="s">
        <v>435</v>
      </c>
      <c r="G92" s="214" t="s">
        <v>428</v>
      </c>
      <c r="H92" s="213" t="s">
        <v>448</v>
      </c>
      <c r="I92" s="958">
        <v>125</v>
      </c>
      <c r="J92" s="215">
        <v>0.125</v>
      </c>
      <c r="K92" s="216">
        <v>6.1274509803921568E-8</v>
      </c>
      <c r="L92" s="217">
        <v>1.3419117647058823E-7</v>
      </c>
      <c r="M92" s="216">
        <v>9.8039215686274508E-7</v>
      </c>
      <c r="N92" s="217">
        <v>2.1470588235294117E-6</v>
      </c>
      <c r="O92" s="216">
        <v>2.0833333333333334E-6</v>
      </c>
      <c r="P92" s="217">
        <v>4.5625000000000008E-6</v>
      </c>
      <c r="Q92" s="216">
        <v>7.720588235294118E-7</v>
      </c>
      <c r="R92" s="217">
        <v>1.6908088235294118E-6</v>
      </c>
      <c r="S92" s="216">
        <v>4.4852941176470593E-6</v>
      </c>
      <c r="T92" s="217">
        <v>9.8227941176470594E-6</v>
      </c>
      <c r="U92" s="216">
        <v>1.2254901960784315E-8</v>
      </c>
      <c r="V92" s="217">
        <v>2.683823529411765E-8</v>
      </c>
      <c r="W92" s="216">
        <v>3.6764705882352938E-8</v>
      </c>
      <c r="X92" s="217">
        <v>8.0514705882352929E-8</v>
      </c>
      <c r="Y92" s="216">
        <v>5.2696078431372548E-7</v>
      </c>
      <c r="Z92" s="217">
        <v>1.154044117647059E-6</v>
      </c>
      <c r="AA92" s="216">
        <v>3.3088235294117649E-7</v>
      </c>
      <c r="AB92" s="217">
        <v>7.2463235294117648E-7</v>
      </c>
      <c r="AC92" s="216">
        <v>2.450980392156863E-8</v>
      </c>
      <c r="AD92" s="217">
        <v>5.3676470588235299E-8</v>
      </c>
      <c r="AE92" s="216">
        <v>1.4705882352941176E-9</v>
      </c>
      <c r="AF92" s="217">
        <v>3.2205882352941178E-9</v>
      </c>
      <c r="AG92" s="216">
        <v>1.3480392156862746E-7</v>
      </c>
      <c r="AH92" s="217">
        <v>2.9522058823529414E-7</v>
      </c>
      <c r="AI92" s="216">
        <v>6.8627450980392153E-9</v>
      </c>
      <c r="AJ92" s="217">
        <v>1.5029411764705881E-8</v>
      </c>
      <c r="AK92" s="216">
        <v>1.1642156862745098E-6</v>
      </c>
      <c r="AL92" s="217">
        <v>2.5496323529411762E-6</v>
      </c>
      <c r="AM92" s="216">
        <v>4.6568627450980394E-8</v>
      </c>
      <c r="AN92" s="217">
        <v>1.0198529411764706E-7</v>
      </c>
      <c r="AO92" s="216">
        <v>3.1862745098039213E-8</v>
      </c>
      <c r="AP92" s="217">
        <v>6.9779411764705885E-8</v>
      </c>
      <c r="AQ92" s="216">
        <v>2.5735294117647057E-7</v>
      </c>
      <c r="AR92" s="217">
        <v>5.6360294117647049E-7</v>
      </c>
      <c r="AS92" s="216">
        <v>2.9411764705882352E-9</v>
      </c>
      <c r="AT92" s="217">
        <v>6.4411764705882355E-9</v>
      </c>
      <c r="AU92" s="216">
        <v>3.3333333333333333E-6</v>
      </c>
      <c r="AV92" s="217">
        <v>7.3000000000000004E-6</v>
      </c>
      <c r="AW92" s="216">
        <v>1.0294117647058823E-8</v>
      </c>
      <c r="AX92" s="217">
        <v>2.2544117647058822E-8</v>
      </c>
      <c r="AY92" s="216">
        <v>1.4303431372549018E-5</v>
      </c>
      <c r="AZ92" s="217">
        <v>6.2649029411764707E-5</v>
      </c>
      <c r="BA92" s="91"/>
    </row>
    <row r="93" spans="1:53">
      <c r="A93" s="88"/>
      <c r="B93" s="1090" t="s">
        <v>415</v>
      </c>
      <c r="C93" s="213" t="s">
        <v>206</v>
      </c>
      <c r="D93" s="213" t="s">
        <v>447</v>
      </c>
      <c r="E93" s="213" t="s">
        <v>417</v>
      </c>
      <c r="F93" s="213" t="s">
        <v>435</v>
      </c>
      <c r="G93" s="214" t="s">
        <v>428</v>
      </c>
      <c r="H93" s="213" t="s">
        <v>448</v>
      </c>
      <c r="I93" s="958">
        <v>125</v>
      </c>
      <c r="J93" s="215">
        <v>0.125</v>
      </c>
      <c r="K93" s="216">
        <v>6.1274509803921568E-8</v>
      </c>
      <c r="L93" s="217">
        <v>1.3419117647058823E-7</v>
      </c>
      <c r="M93" s="216">
        <v>9.8039215686274508E-7</v>
      </c>
      <c r="N93" s="217">
        <v>2.1470588235294117E-6</v>
      </c>
      <c r="O93" s="216">
        <v>2.0833333333333334E-6</v>
      </c>
      <c r="P93" s="217">
        <v>4.5625000000000008E-6</v>
      </c>
      <c r="Q93" s="216">
        <v>7.720588235294118E-7</v>
      </c>
      <c r="R93" s="217">
        <v>1.6908088235294118E-6</v>
      </c>
      <c r="S93" s="216">
        <v>4.4852941176470593E-6</v>
      </c>
      <c r="T93" s="217">
        <v>9.8227941176470594E-6</v>
      </c>
      <c r="U93" s="216">
        <v>1.2254901960784315E-8</v>
      </c>
      <c r="V93" s="217">
        <v>2.683823529411765E-8</v>
      </c>
      <c r="W93" s="216">
        <v>3.6764705882352938E-8</v>
      </c>
      <c r="X93" s="217">
        <v>8.0514705882352929E-8</v>
      </c>
      <c r="Y93" s="216">
        <v>5.2696078431372548E-7</v>
      </c>
      <c r="Z93" s="217">
        <v>1.154044117647059E-6</v>
      </c>
      <c r="AA93" s="216">
        <v>3.3088235294117649E-7</v>
      </c>
      <c r="AB93" s="217">
        <v>7.2463235294117648E-7</v>
      </c>
      <c r="AC93" s="216">
        <v>2.450980392156863E-8</v>
      </c>
      <c r="AD93" s="217">
        <v>5.3676470588235299E-8</v>
      </c>
      <c r="AE93" s="216">
        <v>1.4705882352941176E-9</v>
      </c>
      <c r="AF93" s="217">
        <v>3.2205882352941178E-9</v>
      </c>
      <c r="AG93" s="216">
        <v>1.3480392156862746E-7</v>
      </c>
      <c r="AH93" s="217">
        <v>2.9522058823529414E-7</v>
      </c>
      <c r="AI93" s="216">
        <v>6.8627450980392153E-9</v>
      </c>
      <c r="AJ93" s="217">
        <v>1.5029411764705881E-8</v>
      </c>
      <c r="AK93" s="216">
        <v>1.1642156862745098E-6</v>
      </c>
      <c r="AL93" s="217">
        <v>2.5496323529411762E-6</v>
      </c>
      <c r="AM93" s="216">
        <v>4.6568627450980394E-8</v>
      </c>
      <c r="AN93" s="217">
        <v>1.0198529411764706E-7</v>
      </c>
      <c r="AO93" s="216">
        <v>3.1862745098039213E-8</v>
      </c>
      <c r="AP93" s="217">
        <v>6.9779411764705885E-8</v>
      </c>
      <c r="AQ93" s="216">
        <v>2.5735294117647057E-7</v>
      </c>
      <c r="AR93" s="217">
        <v>5.6360294117647049E-7</v>
      </c>
      <c r="AS93" s="216">
        <v>2.9411764705882352E-9</v>
      </c>
      <c r="AT93" s="217">
        <v>6.4411764705882355E-9</v>
      </c>
      <c r="AU93" s="216">
        <v>3.3333333333333333E-6</v>
      </c>
      <c r="AV93" s="217">
        <v>7.3000000000000004E-6</v>
      </c>
      <c r="AW93" s="216">
        <v>1.0294117647058823E-8</v>
      </c>
      <c r="AX93" s="217">
        <v>2.2544117647058822E-8</v>
      </c>
      <c r="AY93" s="216">
        <v>1.4303431372549018E-5</v>
      </c>
      <c r="AZ93" s="217">
        <v>6.2649029411764707E-5</v>
      </c>
      <c r="BA93" s="91"/>
    </row>
    <row r="94" spans="1:53">
      <c r="A94" s="88"/>
      <c r="B94" s="1090" t="s">
        <v>415</v>
      </c>
      <c r="C94" s="213" t="s">
        <v>206</v>
      </c>
      <c r="D94" s="213" t="s">
        <v>447</v>
      </c>
      <c r="E94" s="213" t="s">
        <v>417</v>
      </c>
      <c r="F94" s="213" t="s">
        <v>435</v>
      </c>
      <c r="G94" s="214" t="s">
        <v>428</v>
      </c>
      <c r="H94" s="213" t="s">
        <v>448</v>
      </c>
      <c r="I94" s="958">
        <v>125</v>
      </c>
      <c r="J94" s="215">
        <v>0.125</v>
      </c>
      <c r="K94" s="216">
        <v>6.1274509803921568E-8</v>
      </c>
      <c r="L94" s="217">
        <v>1.3419117647058823E-7</v>
      </c>
      <c r="M94" s="216">
        <v>9.8039215686274508E-7</v>
      </c>
      <c r="N94" s="217">
        <v>2.1470588235294117E-6</v>
      </c>
      <c r="O94" s="216">
        <v>2.0833333333333334E-6</v>
      </c>
      <c r="P94" s="217">
        <v>4.5625000000000008E-6</v>
      </c>
      <c r="Q94" s="216">
        <v>7.720588235294118E-7</v>
      </c>
      <c r="R94" s="217">
        <v>1.6908088235294118E-6</v>
      </c>
      <c r="S94" s="216">
        <v>4.4852941176470593E-6</v>
      </c>
      <c r="T94" s="217">
        <v>9.8227941176470594E-6</v>
      </c>
      <c r="U94" s="216">
        <v>1.2254901960784315E-8</v>
      </c>
      <c r="V94" s="217">
        <v>2.683823529411765E-8</v>
      </c>
      <c r="W94" s="216">
        <v>3.6764705882352938E-8</v>
      </c>
      <c r="X94" s="217">
        <v>8.0514705882352929E-8</v>
      </c>
      <c r="Y94" s="216">
        <v>5.2696078431372548E-7</v>
      </c>
      <c r="Z94" s="217">
        <v>1.154044117647059E-6</v>
      </c>
      <c r="AA94" s="216">
        <v>3.3088235294117649E-7</v>
      </c>
      <c r="AB94" s="217">
        <v>7.2463235294117648E-7</v>
      </c>
      <c r="AC94" s="216">
        <v>2.450980392156863E-8</v>
      </c>
      <c r="AD94" s="217">
        <v>5.3676470588235299E-8</v>
      </c>
      <c r="AE94" s="216">
        <v>1.4705882352941176E-9</v>
      </c>
      <c r="AF94" s="217">
        <v>3.2205882352941178E-9</v>
      </c>
      <c r="AG94" s="216">
        <v>1.3480392156862746E-7</v>
      </c>
      <c r="AH94" s="217">
        <v>2.9522058823529414E-7</v>
      </c>
      <c r="AI94" s="216">
        <v>6.8627450980392153E-9</v>
      </c>
      <c r="AJ94" s="217">
        <v>1.5029411764705881E-8</v>
      </c>
      <c r="AK94" s="216">
        <v>1.1642156862745098E-6</v>
      </c>
      <c r="AL94" s="217">
        <v>2.5496323529411762E-6</v>
      </c>
      <c r="AM94" s="216">
        <v>4.6568627450980394E-8</v>
      </c>
      <c r="AN94" s="217">
        <v>1.0198529411764706E-7</v>
      </c>
      <c r="AO94" s="216">
        <v>3.1862745098039213E-8</v>
      </c>
      <c r="AP94" s="217">
        <v>6.9779411764705885E-8</v>
      </c>
      <c r="AQ94" s="216">
        <v>2.5735294117647057E-7</v>
      </c>
      <c r="AR94" s="217">
        <v>5.6360294117647049E-7</v>
      </c>
      <c r="AS94" s="216">
        <v>2.9411764705882352E-9</v>
      </c>
      <c r="AT94" s="217">
        <v>6.4411764705882355E-9</v>
      </c>
      <c r="AU94" s="216">
        <v>3.3333333333333333E-6</v>
      </c>
      <c r="AV94" s="217">
        <v>7.3000000000000004E-6</v>
      </c>
      <c r="AW94" s="216">
        <v>1.0294117647058823E-8</v>
      </c>
      <c r="AX94" s="217">
        <v>2.2544117647058822E-8</v>
      </c>
      <c r="AY94" s="216">
        <v>1.4303431372549018E-5</v>
      </c>
      <c r="AZ94" s="217">
        <v>6.2649029411764707E-5</v>
      </c>
      <c r="BA94" s="91"/>
    </row>
    <row r="95" spans="1:53">
      <c r="A95" s="88"/>
      <c r="B95" s="1090" t="s">
        <v>415</v>
      </c>
      <c r="C95" s="213" t="s">
        <v>206</v>
      </c>
      <c r="D95" s="213" t="s">
        <v>447</v>
      </c>
      <c r="E95" s="213" t="s">
        <v>417</v>
      </c>
      <c r="F95" s="213" t="s">
        <v>435</v>
      </c>
      <c r="G95" s="214" t="s">
        <v>428</v>
      </c>
      <c r="H95" s="213" t="s">
        <v>448</v>
      </c>
      <c r="I95" s="958">
        <v>125</v>
      </c>
      <c r="J95" s="215">
        <v>0.125</v>
      </c>
      <c r="K95" s="216">
        <v>6.1274509803921568E-8</v>
      </c>
      <c r="L95" s="217">
        <v>1.3419117647058823E-7</v>
      </c>
      <c r="M95" s="216">
        <v>9.8039215686274508E-7</v>
      </c>
      <c r="N95" s="217">
        <v>2.1470588235294117E-6</v>
      </c>
      <c r="O95" s="216">
        <v>2.0833333333333334E-6</v>
      </c>
      <c r="P95" s="217">
        <v>4.5625000000000008E-6</v>
      </c>
      <c r="Q95" s="216">
        <v>7.720588235294118E-7</v>
      </c>
      <c r="R95" s="217">
        <v>1.6908088235294118E-6</v>
      </c>
      <c r="S95" s="216">
        <v>4.4852941176470593E-6</v>
      </c>
      <c r="T95" s="217">
        <v>9.8227941176470594E-6</v>
      </c>
      <c r="U95" s="216">
        <v>1.2254901960784315E-8</v>
      </c>
      <c r="V95" s="217">
        <v>2.683823529411765E-8</v>
      </c>
      <c r="W95" s="216">
        <v>3.6764705882352938E-8</v>
      </c>
      <c r="X95" s="217">
        <v>8.0514705882352929E-8</v>
      </c>
      <c r="Y95" s="216">
        <v>5.2696078431372548E-7</v>
      </c>
      <c r="Z95" s="217">
        <v>1.154044117647059E-6</v>
      </c>
      <c r="AA95" s="216">
        <v>3.3088235294117649E-7</v>
      </c>
      <c r="AB95" s="217">
        <v>7.2463235294117648E-7</v>
      </c>
      <c r="AC95" s="216">
        <v>2.450980392156863E-8</v>
      </c>
      <c r="AD95" s="217">
        <v>5.3676470588235299E-8</v>
      </c>
      <c r="AE95" s="216">
        <v>1.4705882352941176E-9</v>
      </c>
      <c r="AF95" s="217">
        <v>3.2205882352941178E-9</v>
      </c>
      <c r="AG95" s="216">
        <v>1.3480392156862746E-7</v>
      </c>
      <c r="AH95" s="217">
        <v>2.9522058823529414E-7</v>
      </c>
      <c r="AI95" s="216">
        <v>6.8627450980392153E-9</v>
      </c>
      <c r="AJ95" s="217">
        <v>1.5029411764705881E-8</v>
      </c>
      <c r="AK95" s="216">
        <v>1.1642156862745098E-6</v>
      </c>
      <c r="AL95" s="217">
        <v>2.5496323529411762E-6</v>
      </c>
      <c r="AM95" s="216">
        <v>4.6568627450980394E-8</v>
      </c>
      <c r="AN95" s="217">
        <v>1.0198529411764706E-7</v>
      </c>
      <c r="AO95" s="216">
        <v>3.1862745098039213E-8</v>
      </c>
      <c r="AP95" s="217">
        <v>6.9779411764705885E-8</v>
      </c>
      <c r="AQ95" s="216">
        <v>2.5735294117647057E-7</v>
      </c>
      <c r="AR95" s="217">
        <v>5.6360294117647049E-7</v>
      </c>
      <c r="AS95" s="216">
        <v>2.9411764705882352E-9</v>
      </c>
      <c r="AT95" s="217">
        <v>6.4411764705882355E-9</v>
      </c>
      <c r="AU95" s="216">
        <v>3.3333333333333333E-6</v>
      </c>
      <c r="AV95" s="217">
        <v>7.3000000000000004E-6</v>
      </c>
      <c r="AW95" s="216">
        <v>1.0294117647058823E-8</v>
      </c>
      <c r="AX95" s="217">
        <v>2.2544117647058822E-8</v>
      </c>
      <c r="AY95" s="216">
        <v>1.4303431372549018E-5</v>
      </c>
      <c r="AZ95" s="217">
        <v>6.2649029411764707E-5</v>
      </c>
      <c r="BA95" s="91"/>
    </row>
    <row r="96" spans="1:53">
      <c r="A96" s="88"/>
      <c r="B96" s="1090" t="s">
        <v>415</v>
      </c>
      <c r="C96" s="213" t="s">
        <v>206</v>
      </c>
      <c r="D96" s="213" t="s">
        <v>447</v>
      </c>
      <c r="E96" s="213" t="s">
        <v>417</v>
      </c>
      <c r="F96" s="213" t="s">
        <v>435</v>
      </c>
      <c r="G96" s="214" t="s">
        <v>428</v>
      </c>
      <c r="H96" s="213" t="s">
        <v>448</v>
      </c>
      <c r="I96" s="958">
        <v>125</v>
      </c>
      <c r="J96" s="215">
        <v>0.125</v>
      </c>
      <c r="K96" s="216">
        <v>6.1274509803921568E-8</v>
      </c>
      <c r="L96" s="217">
        <v>1.3419117647058823E-7</v>
      </c>
      <c r="M96" s="216">
        <v>9.8039215686274508E-7</v>
      </c>
      <c r="N96" s="217">
        <v>2.1470588235294117E-6</v>
      </c>
      <c r="O96" s="216">
        <v>2.0833333333333334E-6</v>
      </c>
      <c r="P96" s="217">
        <v>4.5625000000000008E-6</v>
      </c>
      <c r="Q96" s="216">
        <v>7.720588235294118E-7</v>
      </c>
      <c r="R96" s="217">
        <v>1.6908088235294118E-6</v>
      </c>
      <c r="S96" s="216">
        <v>4.4852941176470593E-6</v>
      </c>
      <c r="T96" s="217">
        <v>9.8227941176470594E-6</v>
      </c>
      <c r="U96" s="216">
        <v>1.2254901960784315E-8</v>
      </c>
      <c r="V96" s="217">
        <v>2.683823529411765E-8</v>
      </c>
      <c r="W96" s="216">
        <v>3.6764705882352938E-8</v>
      </c>
      <c r="X96" s="217">
        <v>8.0514705882352929E-8</v>
      </c>
      <c r="Y96" s="216">
        <v>5.2696078431372548E-7</v>
      </c>
      <c r="Z96" s="217">
        <v>1.154044117647059E-6</v>
      </c>
      <c r="AA96" s="216">
        <v>3.3088235294117649E-7</v>
      </c>
      <c r="AB96" s="217">
        <v>7.2463235294117648E-7</v>
      </c>
      <c r="AC96" s="216">
        <v>2.450980392156863E-8</v>
      </c>
      <c r="AD96" s="217">
        <v>5.3676470588235299E-8</v>
      </c>
      <c r="AE96" s="216">
        <v>1.4705882352941176E-9</v>
      </c>
      <c r="AF96" s="217">
        <v>3.2205882352941178E-9</v>
      </c>
      <c r="AG96" s="216">
        <v>1.3480392156862746E-7</v>
      </c>
      <c r="AH96" s="217">
        <v>2.9522058823529414E-7</v>
      </c>
      <c r="AI96" s="216">
        <v>6.8627450980392153E-9</v>
      </c>
      <c r="AJ96" s="217">
        <v>1.5029411764705881E-8</v>
      </c>
      <c r="AK96" s="216">
        <v>1.1642156862745098E-6</v>
      </c>
      <c r="AL96" s="217">
        <v>2.5496323529411762E-6</v>
      </c>
      <c r="AM96" s="216">
        <v>4.6568627450980394E-8</v>
      </c>
      <c r="AN96" s="217">
        <v>1.0198529411764706E-7</v>
      </c>
      <c r="AO96" s="216">
        <v>3.1862745098039213E-8</v>
      </c>
      <c r="AP96" s="217">
        <v>6.9779411764705885E-8</v>
      </c>
      <c r="AQ96" s="216">
        <v>2.5735294117647057E-7</v>
      </c>
      <c r="AR96" s="217">
        <v>5.6360294117647049E-7</v>
      </c>
      <c r="AS96" s="216">
        <v>2.9411764705882352E-9</v>
      </c>
      <c r="AT96" s="217">
        <v>6.4411764705882355E-9</v>
      </c>
      <c r="AU96" s="216">
        <v>3.3333333333333333E-6</v>
      </c>
      <c r="AV96" s="217">
        <v>7.3000000000000004E-6</v>
      </c>
      <c r="AW96" s="216">
        <v>1.0294117647058823E-8</v>
      </c>
      <c r="AX96" s="217">
        <v>2.2544117647058822E-8</v>
      </c>
      <c r="AY96" s="216">
        <v>1.4303431372549018E-5</v>
      </c>
      <c r="AZ96" s="217">
        <v>6.2649029411764707E-5</v>
      </c>
      <c r="BA96" s="91"/>
    </row>
    <row r="97" spans="1:53">
      <c r="A97" s="88"/>
      <c r="B97" s="1090" t="s">
        <v>415</v>
      </c>
      <c r="C97" s="213" t="s">
        <v>206</v>
      </c>
      <c r="D97" s="213" t="s">
        <v>447</v>
      </c>
      <c r="E97" s="213" t="s">
        <v>417</v>
      </c>
      <c r="F97" s="213" t="s">
        <v>435</v>
      </c>
      <c r="G97" s="214" t="s">
        <v>428</v>
      </c>
      <c r="H97" s="213" t="s">
        <v>448</v>
      </c>
      <c r="I97" s="958">
        <v>125</v>
      </c>
      <c r="J97" s="215">
        <v>0.125</v>
      </c>
      <c r="K97" s="216">
        <v>6.1274509803921568E-8</v>
      </c>
      <c r="L97" s="217">
        <v>1.3419117647058823E-7</v>
      </c>
      <c r="M97" s="216">
        <v>9.8039215686274508E-7</v>
      </c>
      <c r="N97" s="217">
        <v>2.1470588235294117E-6</v>
      </c>
      <c r="O97" s="216">
        <v>2.0833333333333334E-6</v>
      </c>
      <c r="P97" s="217">
        <v>4.5625000000000008E-6</v>
      </c>
      <c r="Q97" s="216">
        <v>7.720588235294118E-7</v>
      </c>
      <c r="R97" s="217">
        <v>1.6908088235294118E-6</v>
      </c>
      <c r="S97" s="216">
        <v>4.4852941176470593E-6</v>
      </c>
      <c r="T97" s="217">
        <v>9.8227941176470594E-6</v>
      </c>
      <c r="U97" s="216">
        <v>1.2254901960784315E-8</v>
      </c>
      <c r="V97" s="217">
        <v>2.683823529411765E-8</v>
      </c>
      <c r="W97" s="216">
        <v>3.6764705882352938E-8</v>
      </c>
      <c r="X97" s="217">
        <v>8.0514705882352929E-8</v>
      </c>
      <c r="Y97" s="216">
        <v>5.2696078431372548E-7</v>
      </c>
      <c r="Z97" s="217">
        <v>1.154044117647059E-6</v>
      </c>
      <c r="AA97" s="216">
        <v>3.3088235294117649E-7</v>
      </c>
      <c r="AB97" s="217">
        <v>7.2463235294117648E-7</v>
      </c>
      <c r="AC97" s="216">
        <v>2.450980392156863E-8</v>
      </c>
      <c r="AD97" s="217">
        <v>5.3676470588235299E-8</v>
      </c>
      <c r="AE97" s="216">
        <v>1.4705882352941176E-9</v>
      </c>
      <c r="AF97" s="217">
        <v>3.2205882352941178E-9</v>
      </c>
      <c r="AG97" s="216">
        <v>1.3480392156862746E-7</v>
      </c>
      <c r="AH97" s="217">
        <v>2.9522058823529414E-7</v>
      </c>
      <c r="AI97" s="216">
        <v>6.8627450980392153E-9</v>
      </c>
      <c r="AJ97" s="217">
        <v>1.5029411764705881E-8</v>
      </c>
      <c r="AK97" s="216">
        <v>1.1642156862745098E-6</v>
      </c>
      <c r="AL97" s="217">
        <v>2.5496323529411762E-6</v>
      </c>
      <c r="AM97" s="216">
        <v>4.6568627450980394E-8</v>
      </c>
      <c r="AN97" s="217">
        <v>1.0198529411764706E-7</v>
      </c>
      <c r="AO97" s="216">
        <v>3.1862745098039213E-8</v>
      </c>
      <c r="AP97" s="217">
        <v>6.9779411764705885E-8</v>
      </c>
      <c r="AQ97" s="216">
        <v>2.5735294117647057E-7</v>
      </c>
      <c r="AR97" s="217">
        <v>5.6360294117647049E-7</v>
      </c>
      <c r="AS97" s="216">
        <v>2.9411764705882352E-9</v>
      </c>
      <c r="AT97" s="217">
        <v>6.4411764705882355E-9</v>
      </c>
      <c r="AU97" s="216">
        <v>3.3333333333333333E-6</v>
      </c>
      <c r="AV97" s="217">
        <v>7.3000000000000004E-6</v>
      </c>
      <c r="AW97" s="216">
        <v>1.0294117647058823E-8</v>
      </c>
      <c r="AX97" s="217">
        <v>2.2544117647058822E-8</v>
      </c>
      <c r="AY97" s="216">
        <v>1.4303431372549018E-5</v>
      </c>
      <c r="AZ97" s="217">
        <v>6.2649029411764707E-5</v>
      </c>
      <c r="BA97" s="91"/>
    </row>
    <row r="98" spans="1:53">
      <c r="A98" s="88"/>
      <c r="B98" s="1090" t="s">
        <v>415</v>
      </c>
      <c r="C98" s="213" t="s">
        <v>206</v>
      </c>
      <c r="D98" s="213" t="s">
        <v>447</v>
      </c>
      <c r="E98" s="213" t="s">
        <v>417</v>
      </c>
      <c r="F98" s="213" t="s">
        <v>435</v>
      </c>
      <c r="G98" s="214" t="s">
        <v>428</v>
      </c>
      <c r="H98" s="213" t="s">
        <v>448</v>
      </c>
      <c r="I98" s="958">
        <v>125</v>
      </c>
      <c r="J98" s="215">
        <v>0.125</v>
      </c>
      <c r="K98" s="216">
        <v>6.1274509803921568E-8</v>
      </c>
      <c r="L98" s="217">
        <v>1.3419117647058823E-7</v>
      </c>
      <c r="M98" s="216">
        <v>9.8039215686274508E-7</v>
      </c>
      <c r="N98" s="217">
        <v>2.1470588235294117E-6</v>
      </c>
      <c r="O98" s="216">
        <v>2.0833333333333334E-6</v>
      </c>
      <c r="P98" s="217">
        <v>4.5625000000000008E-6</v>
      </c>
      <c r="Q98" s="216">
        <v>7.720588235294118E-7</v>
      </c>
      <c r="R98" s="217">
        <v>1.6908088235294118E-6</v>
      </c>
      <c r="S98" s="216">
        <v>4.4852941176470593E-6</v>
      </c>
      <c r="T98" s="217">
        <v>9.8227941176470594E-6</v>
      </c>
      <c r="U98" s="216">
        <v>1.2254901960784315E-8</v>
      </c>
      <c r="V98" s="217">
        <v>2.683823529411765E-8</v>
      </c>
      <c r="W98" s="216">
        <v>3.6764705882352938E-8</v>
      </c>
      <c r="X98" s="217">
        <v>8.0514705882352929E-8</v>
      </c>
      <c r="Y98" s="216">
        <v>5.2696078431372548E-7</v>
      </c>
      <c r="Z98" s="217">
        <v>1.154044117647059E-6</v>
      </c>
      <c r="AA98" s="216">
        <v>3.3088235294117649E-7</v>
      </c>
      <c r="AB98" s="217">
        <v>7.2463235294117648E-7</v>
      </c>
      <c r="AC98" s="216">
        <v>2.450980392156863E-8</v>
      </c>
      <c r="AD98" s="217">
        <v>5.3676470588235299E-8</v>
      </c>
      <c r="AE98" s="216">
        <v>1.4705882352941176E-9</v>
      </c>
      <c r="AF98" s="217">
        <v>3.2205882352941178E-9</v>
      </c>
      <c r="AG98" s="216">
        <v>1.3480392156862746E-7</v>
      </c>
      <c r="AH98" s="217">
        <v>2.9522058823529414E-7</v>
      </c>
      <c r="AI98" s="216">
        <v>6.8627450980392153E-9</v>
      </c>
      <c r="AJ98" s="217">
        <v>1.5029411764705881E-8</v>
      </c>
      <c r="AK98" s="216">
        <v>1.1642156862745098E-6</v>
      </c>
      <c r="AL98" s="217">
        <v>2.5496323529411762E-6</v>
      </c>
      <c r="AM98" s="216">
        <v>4.6568627450980394E-8</v>
      </c>
      <c r="AN98" s="217">
        <v>1.0198529411764706E-7</v>
      </c>
      <c r="AO98" s="216">
        <v>3.1862745098039213E-8</v>
      </c>
      <c r="AP98" s="217">
        <v>6.9779411764705885E-8</v>
      </c>
      <c r="AQ98" s="216">
        <v>2.5735294117647057E-7</v>
      </c>
      <c r="AR98" s="217">
        <v>5.6360294117647049E-7</v>
      </c>
      <c r="AS98" s="216">
        <v>2.9411764705882352E-9</v>
      </c>
      <c r="AT98" s="217">
        <v>6.4411764705882355E-9</v>
      </c>
      <c r="AU98" s="216">
        <v>3.3333333333333333E-6</v>
      </c>
      <c r="AV98" s="217">
        <v>7.3000000000000004E-6</v>
      </c>
      <c r="AW98" s="216">
        <v>1.0294117647058823E-8</v>
      </c>
      <c r="AX98" s="217">
        <v>2.2544117647058822E-8</v>
      </c>
      <c r="AY98" s="216">
        <v>1.4303431372549018E-5</v>
      </c>
      <c r="AZ98" s="217">
        <v>6.2649029411764707E-5</v>
      </c>
      <c r="BA98" s="91"/>
    </row>
    <row r="99" spans="1:53">
      <c r="A99" s="88"/>
      <c r="B99" s="1090" t="s">
        <v>415</v>
      </c>
      <c r="C99" s="213" t="s">
        <v>206</v>
      </c>
      <c r="D99" s="213" t="s">
        <v>447</v>
      </c>
      <c r="E99" s="213" t="s">
        <v>417</v>
      </c>
      <c r="F99" s="213" t="s">
        <v>435</v>
      </c>
      <c r="G99" s="214" t="s">
        <v>428</v>
      </c>
      <c r="H99" s="213" t="s">
        <v>448</v>
      </c>
      <c r="I99" s="958">
        <v>125</v>
      </c>
      <c r="J99" s="215">
        <v>0.125</v>
      </c>
      <c r="K99" s="216">
        <v>6.1274509803921568E-8</v>
      </c>
      <c r="L99" s="217">
        <v>1.3419117647058823E-7</v>
      </c>
      <c r="M99" s="216">
        <v>9.8039215686274508E-7</v>
      </c>
      <c r="N99" s="217">
        <v>2.1470588235294117E-6</v>
      </c>
      <c r="O99" s="216">
        <v>2.0833333333333334E-6</v>
      </c>
      <c r="P99" s="217">
        <v>4.5625000000000008E-6</v>
      </c>
      <c r="Q99" s="216">
        <v>7.720588235294118E-7</v>
      </c>
      <c r="R99" s="217">
        <v>1.6908088235294118E-6</v>
      </c>
      <c r="S99" s="216">
        <v>4.4852941176470593E-6</v>
      </c>
      <c r="T99" s="217">
        <v>9.8227941176470594E-6</v>
      </c>
      <c r="U99" s="216">
        <v>1.2254901960784315E-8</v>
      </c>
      <c r="V99" s="217">
        <v>2.683823529411765E-8</v>
      </c>
      <c r="W99" s="216">
        <v>3.6764705882352938E-8</v>
      </c>
      <c r="X99" s="217">
        <v>8.0514705882352929E-8</v>
      </c>
      <c r="Y99" s="216">
        <v>5.2696078431372548E-7</v>
      </c>
      <c r="Z99" s="217">
        <v>1.154044117647059E-6</v>
      </c>
      <c r="AA99" s="216">
        <v>3.3088235294117649E-7</v>
      </c>
      <c r="AB99" s="217">
        <v>7.2463235294117648E-7</v>
      </c>
      <c r="AC99" s="216">
        <v>2.450980392156863E-8</v>
      </c>
      <c r="AD99" s="217">
        <v>5.3676470588235299E-8</v>
      </c>
      <c r="AE99" s="216">
        <v>1.4705882352941176E-9</v>
      </c>
      <c r="AF99" s="217">
        <v>3.2205882352941178E-9</v>
      </c>
      <c r="AG99" s="216">
        <v>1.3480392156862746E-7</v>
      </c>
      <c r="AH99" s="217">
        <v>2.9522058823529414E-7</v>
      </c>
      <c r="AI99" s="216">
        <v>6.8627450980392153E-9</v>
      </c>
      <c r="AJ99" s="217">
        <v>1.5029411764705881E-8</v>
      </c>
      <c r="AK99" s="216">
        <v>1.1642156862745098E-6</v>
      </c>
      <c r="AL99" s="217">
        <v>2.5496323529411762E-6</v>
      </c>
      <c r="AM99" s="216">
        <v>4.6568627450980394E-8</v>
      </c>
      <c r="AN99" s="217">
        <v>1.0198529411764706E-7</v>
      </c>
      <c r="AO99" s="216">
        <v>3.1862745098039213E-8</v>
      </c>
      <c r="AP99" s="217">
        <v>6.9779411764705885E-8</v>
      </c>
      <c r="AQ99" s="216">
        <v>2.5735294117647057E-7</v>
      </c>
      <c r="AR99" s="217">
        <v>5.6360294117647049E-7</v>
      </c>
      <c r="AS99" s="216">
        <v>2.9411764705882352E-9</v>
      </c>
      <c r="AT99" s="217">
        <v>6.4411764705882355E-9</v>
      </c>
      <c r="AU99" s="216">
        <v>3.3333333333333333E-6</v>
      </c>
      <c r="AV99" s="217">
        <v>7.3000000000000004E-6</v>
      </c>
      <c r="AW99" s="216">
        <v>1.0294117647058823E-8</v>
      </c>
      <c r="AX99" s="217">
        <v>2.2544117647058822E-8</v>
      </c>
      <c r="AY99" s="216">
        <v>1.4303431372549018E-5</v>
      </c>
      <c r="AZ99" s="217">
        <v>6.2649029411764707E-5</v>
      </c>
      <c r="BA99" s="91"/>
    </row>
    <row r="100" spans="1:53">
      <c r="A100" s="88"/>
      <c r="B100" s="1090" t="s">
        <v>415</v>
      </c>
      <c r="C100" s="213" t="s">
        <v>206</v>
      </c>
      <c r="D100" s="213" t="s">
        <v>447</v>
      </c>
      <c r="E100" s="213" t="s">
        <v>417</v>
      </c>
      <c r="F100" s="213" t="s">
        <v>435</v>
      </c>
      <c r="G100" s="214" t="s">
        <v>428</v>
      </c>
      <c r="H100" s="213" t="s">
        <v>448</v>
      </c>
      <c r="I100" s="958">
        <v>125</v>
      </c>
      <c r="J100" s="215">
        <v>0.125</v>
      </c>
      <c r="K100" s="216">
        <v>6.1274509803921568E-8</v>
      </c>
      <c r="L100" s="217">
        <v>1.3419117647058823E-7</v>
      </c>
      <c r="M100" s="216">
        <v>9.8039215686274508E-7</v>
      </c>
      <c r="N100" s="217">
        <v>2.1470588235294117E-6</v>
      </c>
      <c r="O100" s="216">
        <v>2.0833333333333334E-6</v>
      </c>
      <c r="P100" s="217">
        <v>4.5625000000000008E-6</v>
      </c>
      <c r="Q100" s="216">
        <v>7.720588235294118E-7</v>
      </c>
      <c r="R100" s="217">
        <v>1.6908088235294118E-6</v>
      </c>
      <c r="S100" s="216">
        <v>4.4852941176470593E-6</v>
      </c>
      <c r="T100" s="217">
        <v>9.8227941176470594E-6</v>
      </c>
      <c r="U100" s="216">
        <v>1.2254901960784315E-8</v>
      </c>
      <c r="V100" s="217">
        <v>2.683823529411765E-8</v>
      </c>
      <c r="W100" s="216">
        <v>3.6764705882352938E-8</v>
      </c>
      <c r="X100" s="217">
        <v>8.0514705882352929E-8</v>
      </c>
      <c r="Y100" s="216">
        <v>5.2696078431372548E-7</v>
      </c>
      <c r="Z100" s="217">
        <v>1.154044117647059E-6</v>
      </c>
      <c r="AA100" s="216">
        <v>3.3088235294117649E-7</v>
      </c>
      <c r="AB100" s="217">
        <v>7.2463235294117648E-7</v>
      </c>
      <c r="AC100" s="216">
        <v>2.450980392156863E-8</v>
      </c>
      <c r="AD100" s="217">
        <v>5.3676470588235299E-8</v>
      </c>
      <c r="AE100" s="216">
        <v>1.4705882352941176E-9</v>
      </c>
      <c r="AF100" s="217">
        <v>3.2205882352941178E-9</v>
      </c>
      <c r="AG100" s="216">
        <v>1.3480392156862746E-7</v>
      </c>
      <c r="AH100" s="217">
        <v>2.9522058823529414E-7</v>
      </c>
      <c r="AI100" s="216">
        <v>6.8627450980392153E-9</v>
      </c>
      <c r="AJ100" s="217">
        <v>1.5029411764705881E-8</v>
      </c>
      <c r="AK100" s="216">
        <v>1.1642156862745098E-6</v>
      </c>
      <c r="AL100" s="217">
        <v>2.5496323529411762E-6</v>
      </c>
      <c r="AM100" s="216">
        <v>4.6568627450980394E-8</v>
      </c>
      <c r="AN100" s="217">
        <v>1.0198529411764706E-7</v>
      </c>
      <c r="AO100" s="216">
        <v>3.1862745098039213E-8</v>
      </c>
      <c r="AP100" s="217">
        <v>6.9779411764705885E-8</v>
      </c>
      <c r="AQ100" s="216">
        <v>2.5735294117647057E-7</v>
      </c>
      <c r="AR100" s="217">
        <v>5.6360294117647049E-7</v>
      </c>
      <c r="AS100" s="216">
        <v>2.9411764705882352E-9</v>
      </c>
      <c r="AT100" s="217">
        <v>6.4411764705882355E-9</v>
      </c>
      <c r="AU100" s="216">
        <v>3.3333333333333333E-6</v>
      </c>
      <c r="AV100" s="217">
        <v>7.3000000000000004E-6</v>
      </c>
      <c r="AW100" s="216">
        <v>1.0294117647058823E-8</v>
      </c>
      <c r="AX100" s="217">
        <v>2.2544117647058822E-8</v>
      </c>
      <c r="AY100" s="216">
        <v>1.4303431372549018E-5</v>
      </c>
      <c r="AZ100" s="217">
        <v>6.2649029411764707E-5</v>
      </c>
      <c r="BA100" s="91"/>
    </row>
    <row r="101" spans="1:53">
      <c r="A101" s="88"/>
      <c r="B101" s="1090" t="s">
        <v>415</v>
      </c>
      <c r="C101" s="213" t="s">
        <v>206</v>
      </c>
      <c r="D101" s="213" t="s">
        <v>447</v>
      </c>
      <c r="E101" s="213" t="s">
        <v>417</v>
      </c>
      <c r="F101" s="213" t="s">
        <v>435</v>
      </c>
      <c r="G101" s="214" t="s">
        <v>428</v>
      </c>
      <c r="H101" s="213" t="s">
        <v>448</v>
      </c>
      <c r="I101" s="958">
        <v>125</v>
      </c>
      <c r="J101" s="215">
        <v>0.125</v>
      </c>
      <c r="K101" s="216">
        <v>6.1274509803921568E-8</v>
      </c>
      <c r="L101" s="217">
        <v>1.3419117647058823E-7</v>
      </c>
      <c r="M101" s="216">
        <v>9.8039215686274508E-7</v>
      </c>
      <c r="N101" s="217">
        <v>2.1470588235294117E-6</v>
      </c>
      <c r="O101" s="216">
        <v>2.0833333333333334E-6</v>
      </c>
      <c r="P101" s="217">
        <v>4.5625000000000008E-6</v>
      </c>
      <c r="Q101" s="216">
        <v>7.720588235294118E-7</v>
      </c>
      <c r="R101" s="217">
        <v>1.6908088235294118E-6</v>
      </c>
      <c r="S101" s="216">
        <v>4.4852941176470593E-6</v>
      </c>
      <c r="T101" s="217">
        <v>9.8227941176470594E-6</v>
      </c>
      <c r="U101" s="216">
        <v>1.2254901960784315E-8</v>
      </c>
      <c r="V101" s="217">
        <v>2.683823529411765E-8</v>
      </c>
      <c r="W101" s="216">
        <v>3.6764705882352938E-8</v>
      </c>
      <c r="X101" s="217">
        <v>8.0514705882352929E-8</v>
      </c>
      <c r="Y101" s="216">
        <v>5.2696078431372548E-7</v>
      </c>
      <c r="Z101" s="217">
        <v>1.154044117647059E-6</v>
      </c>
      <c r="AA101" s="216">
        <v>3.3088235294117649E-7</v>
      </c>
      <c r="AB101" s="217">
        <v>7.2463235294117648E-7</v>
      </c>
      <c r="AC101" s="216">
        <v>2.450980392156863E-8</v>
      </c>
      <c r="AD101" s="217">
        <v>5.3676470588235299E-8</v>
      </c>
      <c r="AE101" s="216">
        <v>1.4705882352941176E-9</v>
      </c>
      <c r="AF101" s="217">
        <v>3.2205882352941178E-9</v>
      </c>
      <c r="AG101" s="216">
        <v>1.3480392156862746E-7</v>
      </c>
      <c r="AH101" s="217">
        <v>2.9522058823529414E-7</v>
      </c>
      <c r="AI101" s="216">
        <v>6.8627450980392153E-9</v>
      </c>
      <c r="AJ101" s="217">
        <v>1.5029411764705881E-8</v>
      </c>
      <c r="AK101" s="216">
        <v>1.1642156862745098E-6</v>
      </c>
      <c r="AL101" s="217">
        <v>2.5496323529411762E-6</v>
      </c>
      <c r="AM101" s="216">
        <v>4.6568627450980394E-8</v>
      </c>
      <c r="AN101" s="217">
        <v>1.0198529411764706E-7</v>
      </c>
      <c r="AO101" s="216">
        <v>3.1862745098039213E-8</v>
      </c>
      <c r="AP101" s="217">
        <v>6.9779411764705885E-8</v>
      </c>
      <c r="AQ101" s="216">
        <v>2.5735294117647057E-7</v>
      </c>
      <c r="AR101" s="217">
        <v>5.6360294117647049E-7</v>
      </c>
      <c r="AS101" s="216">
        <v>2.9411764705882352E-9</v>
      </c>
      <c r="AT101" s="217">
        <v>6.4411764705882355E-9</v>
      </c>
      <c r="AU101" s="216">
        <v>3.3333333333333333E-6</v>
      </c>
      <c r="AV101" s="217">
        <v>7.3000000000000004E-6</v>
      </c>
      <c r="AW101" s="216">
        <v>1.0294117647058823E-8</v>
      </c>
      <c r="AX101" s="217">
        <v>2.2544117647058822E-8</v>
      </c>
      <c r="AY101" s="216">
        <v>1.4303431372549018E-5</v>
      </c>
      <c r="AZ101" s="217">
        <v>6.2649029411764707E-5</v>
      </c>
      <c r="BA101" s="91"/>
    </row>
    <row r="102" spans="1:53">
      <c r="A102" s="88"/>
      <c r="B102" s="1090" t="s">
        <v>415</v>
      </c>
      <c r="C102" s="213" t="s">
        <v>206</v>
      </c>
      <c r="D102" s="213" t="s">
        <v>447</v>
      </c>
      <c r="E102" s="213" t="s">
        <v>417</v>
      </c>
      <c r="F102" s="213" t="s">
        <v>435</v>
      </c>
      <c r="G102" s="214" t="s">
        <v>428</v>
      </c>
      <c r="H102" s="213" t="s">
        <v>448</v>
      </c>
      <c r="I102" s="958">
        <v>125</v>
      </c>
      <c r="J102" s="215">
        <v>0.125</v>
      </c>
      <c r="K102" s="216">
        <v>6.1274509803921568E-8</v>
      </c>
      <c r="L102" s="217">
        <v>1.3419117647058823E-7</v>
      </c>
      <c r="M102" s="216">
        <v>9.8039215686274508E-7</v>
      </c>
      <c r="N102" s="217">
        <v>2.1470588235294117E-6</v>
      </c>
      <c r="O102" s="216">
        <v>2.0833333333333334E-6</v>
      </c>
      <c r="P102" s="217">
        <v>4.5625000000000008E-6</v>
      </c>
      <c r="Q102" s="216">
        <v>7.720588235294118E-7</v>
      </c>
      <c r="R102" s="217">
        <v>1.6908088235294118E-6</v>
      </c>
      <c r="S102" s="216">
        <v>4.4852941176470593E-6</v>
      </c>
      <c r="T102" s="217">
        <v>9.8227941176470594E-6</v>
      </c>
      <c r="U102" s="216">
        <v>1.2254901960784315E-8</v>
      </c>
      <c r="V102" s="217">
        <v>2.683823529411765E-8</v>
      </c>
      <c r="W102" s="216">
        <v>3.6764705882352938E-8</v>
      </c>
      <c r="X102" s="217">
        <v>8.0514705882352929E-8</v>
      </c>
      <c r="Y102" s="216">
        <v>5.2696078431372548E-7</v>
      </c>
      <c r="Z102" s="217">
        <v>1.154044117647059E-6</v>
      </c>
      <c r="AA102" s="216">
        <v>3.3088235294117649E-7</v>
      </c>
      <c r="AB102" s="217">
        <v>7.2463235294117648E-7</v>
      </c>
      <c r="AC102" s="216">
        <v>2.450980392156863E-8</v>
      </c>
      <c r="AD102" s="217">
        <v>5.3676470588235299E-8</v>
      </c>
      <c r="AE102" s="216">
        <v>1.4705882352941176E-9</v>
      </c>
      <c r="AF102" s="217">
        <v>3.2205882352941178E-9</v>
      </c>
      <c r="AG102" s="216">
        <v>1.3480392156862746E-7</v>
      </c>
      <c r="AH102" s="217">
        <v>2.9522058823529414E-7</v>
      </c>
      <c r="AI102" s="216">
        <v>6.8627450980392153E-9</v>
      </c>
      <c r="AJ102" s="217">
        <v>1.5029411764705881E-8</v>
      </c>
      <c r="AK102" s="216">
        <v>1.1642156862745098E-6</v>
      </c>
      <c r="AL102" s="217">
        <v>2.5496323529411762E-6</v>
      </c>
      <c r="AM102" s="216">
        <v>4.6568627450980394E-8</v>
      </c>
      <c r="AN102" s="217">
        <v>1.0198529411764706E-7</v>
      </c>
      <c r="AO102" s="216">
        <v>3.1862745098039213E-8</v>
      </c>
      <c r="AP102" s="217">
        <v>6.9779411764705885E-8</v>
      </c>
      <c r="AQ102" s="216">
        <v>2.5735294117647057E-7</v>
      </c>
      <c r="AR102" s="217">
        <v>5.6360294117647049E-7</v>
      </c>
      <c r="AS102" s="216">
        <v>2.9411764705882352E-9</v>
      </c>
      <c r="AT102" s="217">
        <v>6.4411764705882355E-9</v>
      </c>
      <c r="AU102" s="216">
        <v>3.3333333333333333E-6</v>
      </c>
      <c r="AV102" s="217">
        <v>7.3000000000000004E-6</v>
      </c>
      <c r="AW102" s="216">
        <v>1.0294117647058823E-8</v>
      </c>
      <c r="AX102" s="217">
        <v>2.2544117647058822E-8</v>
      </c>
      <c r="AY102" s="216">
        <v>1.4303431372549018E-5</v>
      </c>
      <c r="AZ102" s="217">
        <v>6.2649029411764707E-5</v>
      </c>
      <c r="BA102" s="91"/>
    </row>
    <row r="103" spans="1:53">
      <c r="A103" s="88"/>
      <c r="B103" s="1090" t="s">
        <v>415</v>
      </c>
      <c r="C103" s="213" t="s">
        <v>206</v>
      </c>
      <c r="D103" s="213" t="s">
        <v>447</v>
      </c>
      <c r="E103" s="213" t="s">
        <v>417</v>
      </c>
      <c r="F103" s="213" t="s">
        <v>435</v>
      </c>
      <c r="G103" s="214" t="s">
        <v>428</v>
      </c>
      <c r="H103" s="213" t="s">
        <v>448</v>
      </c>
      <c r="I103" s="958">
        <v>125</v>
      </c>
      <c r="J103" s="215">
        <v>0.125</v>
      </c>
      <c r="K103" s="216">
        <v>6.1274509803921568E-8</v>
      </c>
      <c r="L103" s="217">
        <v>1.3419117647058823E-7</v>
      </c>
      <c r="M103" s="216">
        <v>9.8039215686274508E-7</v>
      </c>
      <c r="N103" s="217">
        <v>2.1470588235294117E-6</v>
      </c>
      <c r="O103" s="216">
        <v>2.0833333333333334E-6</v>
      </c>
      <c r="P103" s="217">
        <v>4.5625000000000008E-6</v>
      </c>
      <c r="Q103" s="216">
        <v>7.720588235294118E-7</v>
      </c>
      <c r="R103" s="217">
        <v>1.6908088235294118E-6</v>
      </c>
      <c r="S103" s="216">
        <v>4.4852941176470593E-6</v>
      </c>
      <c r="T103" s="217">
        <v>9.8227941176470594E-6</v>
      </c>
      <c r="U103" s="216">
        <v>1.2254901960784315E-8</v>
      </c>
      <c r="V103" s="217">
        <v>2.683823529411765E-8</v>
      </c>
      <c r="W103" s="216">
        <v>3.6764705882352938E-8</v>
      </c>
      <c r="X103" s="217">
        <v>8.0514705882352929E-8</v>
      </c>
      <c r="Y103" s="216">
        <v>5.2696078431372548E-7</v>
      </c>
      <c r="Z103" s="217">
        <v>1.154044117647059E-6</v>
      </c>
      <c r="AA103" s="216">
        <v>3.3088235294117649E-7</v>
      </c>
      <c r="AB103" s="217">
        <v>7.2463235294117648E-7</v>
      </c>
      <c r="AC103" s="216">
        <v>2.450980392156863E-8</v>
      </c>
      <c r="AD103" s="217">
        <v>5.3676470588235299E-8</v>
      </c>
      <c r="AE103" s="216">
        <v>1.4705882352941176E-9</v>
      </c>
      <c r="AF103" s="217">
        <v>3.2205882352941178E-9</v>
      </c>
      <c r="AG103" s="216">
        <v>1.3480392156862746E-7</v>
      </c>
      <c r="AH103" s="217">
        <v>2.9522058823529414E-7</v>
      </c>
      <c r="AI103" s="216">
        <v>6.8627450980392153E-9</v>
      </c>
      <c r="AJ103" s="217">
        <v>1.5029411764705881E-8</v>
      </c>
      <c r="AK103" s="216">
        <v>1.1642156862745098E-6</v>
      </c>
      <c r="AL103" s="217">
        <v>2.5496323529411762E-6</v>
      </c>
      <c r="AM103" s="216">
        <v>4.6568627450980394E-8</v>
      </c>
      <c r="AN103" s="217">
        <v>1.0198529411764706E-7</v>
      </c>
      <c r="AO103" s="216">
        <v>3.1862745098039213E-8</v>
      </c>
      <c r="AP103" s="217">
        <v>6.9779411764705885E-8</v>
      </c>
      <c r="AQ103" s="216">
        <v>2.5735294117647057E-7</v>
      </c>
      <c r="AR103" s="217">
        <v>5.6360294117647049E-7</v>
      </c>
      <c r="AS103" s="216">
        <v>2.9411764705882352E-9</v>
      </c>
      <c r="AT103" s="217">
        <v>6.4411764705882355E-9</v>
      </c>
      <c r="AU103" s="216">
        <v>3.3333333333333333E-6</v>
      </c>
      <c r="AV103" s="217">
        <v>7.3000000000000004E-6</v>
      </c>
      <c r="AW103" s="216">
        <v>1.0294117647058823E-8</v>
      </c>
      <c r="AX103" s="217">
        <v>2.2544117647058822E-8</v>
      </c>
      <c r="AY103" s="216">
        <v>1.4303431372549018E-5</v>
      </c>
      <c r="AZ103" s="217">
        <v>6.2649029411764707E-5</v>
      </c>
      <c r="BA103" s="91"/>
    </row>
    <row r="104" spans="1:53">
      <c r="A104" s="88"/>
      <c r="B104" s="1090" t="s">
        <v>415</v>
      </c>
      <c r="C104" s="213" t="s">
        <v>206</v>
      </c>
      <c r="D104" s="213" t="s">
        <v>447</v>
      </c>
      <c r="E104" s="213" t="s">
        <v>417</v>
      </c>
      <c r="F104" s="213" t="s">
        <v>435</v>
      </c>
      <c r="G104" s="214" t="s">
        <v>428</v>
      </c>
      <c r="H104" s="213" t="s">
        <v>448</v>
      </c>
      <c r="I104" s="958">
        <v>125</v>
      </c>
      <c r="J104" s="215">
        <v>0.125</v>
      </c>
      <c r="K104" s="216">
        <v>6.1274509803921568E-8</v>
      </c>
      <c r="L104" s="217">
        <v>1.3419117647058823E-7</v>
      </c>
      <c r="M104" s="216">
        <v>9.8039215686274508E-7</v>
      </c>
      <c r="N104" s="217">
        <v>2.1470588235294117E-6</v>
      </c>
      <c r="O104" s="216">
        <v>2.0833333333333334E-6</v>
      </c>
      <c r="P104" s="217">
        <v>4.5625000000000008E-6</v>
      </c>
      <c r="Q104" s="216">
        <v>7.720588235294118E-7</v>
      </c>
      <c r="R104" s="217">
        <v>1.6908088235294118E-6</v>
      </c>
      <c r="S104" s="216">
        <v>4.4852941176470593E-6</v>
      </c>
      <c r="T104" s="217">
        <v>9.8227941176470594E-6</v>
      </c>
      <c r="U104" s="216">
        <v>1.2254901960784315E-8</v>
      </c>
      <c r="V104" s="217">
        <v>2.683823529411765E-8</v>
      </c>
      <c r="W104" s="216">
        <v>3.6764705882352938E-8</v>
      </c>
      <c r="X104" s="217">
        <v>8.0514705882352929E-8</v>
      </c>
      <c r="Y104" s="216">
        <v>5.2696078431372548E-7</v>
      </c>
      <c r="Z104" s="217">
        <v>1.154044117647059E-6</v>
      </c>
      <c r="AA104" s="216">
        <v>3.3088235294117649E-7</v>
      </c>
      <c r="AB104" s="217">
        <v>7.2463235294117648E-7</v>
      </c>
      <c r="AC104" s="216">
        <v>2.450980392156863E-8</v>
      </c>
      <c r="AD104" s="217">
        <v>5.3676470588235299E-8</v>
      </c>
      <c r="AE104" s="216">
        <v>1.4705882352941176E-9</v>
      </c>
      <c r="AF104" s="217">
        <v>3.2205882352941178E-9</v>
      </c>
      <c r="AG104" s="216">
        <v>1.3480392156862746E-7</v>
      </c>
      <c r="AH104" s="217">
        <v>2.9522058823529414E-7</v>
      </c>
      <c r="AI104" s="216">
        <v>6.8627450980392153E-9</v>
      </c>
      <c r="AJ104" s="217">
        <v>1.5029411764705881E-8</v>
      </c>
      <c r="AK104" s="216">
        <v>1.1642156862745098E-6</v>
      </c>
      <c r="AL104" s="217">
        <v>2.5496323529411762E-6</v>
      </c>
      <c r="AM104" s="216">
        <v>4.6568627450980394E-8</v>
      </c>
      <c r="AN104" s="217">
        <v>1.0198529411764706E-7</v>
      </c>
      <c r="AO104" s="216">
        <v>3.1862745098039213E-8</v>
      </c>
      <c r="AP104" s="217">
        <v>6.9779411764705885E-8</v>
      </c>
      <c r="AQ104" s="216">
        <v>2.5735294117647057E-7</v>
      </c>
      <c r="AR104" s="217">
        <v>5.6360294117647049E-7</v>
      </c>
      <c r="AS104" s="216">
        <v>2.9411764705882352E-9</v>
      </c>
      <c r="AT104" s="217">
        <v>6.4411764705882355E-9</v>
      </c>
      <c r="AU104" s="216">
        <v>3.3333333333333333E-6</v>
      </c>
      <c r="AV104" s="217">
        <v>7.3000000000000004E-6</v>
      </c>
      <c r="AW104" s="216">
        <v>1.0294117647058823E-8</v>
      </c>
      <c r="AX104" s="217">
        <v>2.2544117647058822E-8</v>
      </c>
      <c r="AY104" s="216">
        <v>1.4303431372549018E-5</v>
      </c>
      <c r="AZ104" s="217">
        <v>6.2649029411764707E-5</v>
      </c>
      <c r="BA104" s="91"/>
    </row>
    <row r="105" spans="1:53">
      <c r="A105" s="88"/>
      <c r="B105" s="1090" t="s">
        <v>415</v>
      </c>
      <c r="C105" s="213" t="s">
        <v>206</v>
      </c>
      <c r="D105" s="213" t="s">
        <v>447</v>
      </c>
      <c r="E105" s="213" t="s">
        <v>417</v>
      </c>
      <c r="F105" s="213" t="s">
        <v>435</v>
      </c>
      <c r="G105" s="214" t="s">
        <v>428</v>
      </c>
      <c r="H105" s="213" t="s">
        <v>448</v>
      </c>
      <c r="I105" s="958">
        <v>125</v>
      </c>
      <c r="J105" s="215">
        <v>0.125</v>
      </c>
      <c r="K105" s="216">
        <v>6.1274509803921568E-8</v>
      </c>
      <c r="L105" s="217">
        <v>1.3419117647058823E-7</v>
      </c>
      <c r="M105" s="216">
        <v>9.8039215686274508E-7</v>
      </c>
      <c r="N105" s="217">
        <v>2.1470588235294117E-6</v>
      </c>
      <c r="O105" s="216">
        <v>2.0833333333333334E-6</v>
      </c>
      <c r="P105" s="217">
        <v>4.5625000000000008E-6</v>
      </c>
      <c r="Q105" s="216">
        <v>7.720588235294118E-7</v>
      </c>
      <c r="R105" s="217">
        <v>1.6908088235294118E-6</v>
      </c>
      <c r="S105" s="216">
        <v>4.4852941176470593E-6</v>
      </c>
      <c r="T105" s="217">
        <v>9.8227941176470594E-6</v>
      </c>
      <c r="U105" s="216">
        <v>1.2254901960784315E-8</v>
      </c>
      <c r="V105" s="217">
        <v>2.683823529411765E-8</v>
      </c>
      <c r="W105" s="216">
        <v>3.6764705882352938E-8</v>
      </c>
      <c r="X105" s="217">
        <v>8.0514705882352929E-8</v>
      </c>
      <c r="Y105" s="216">
        <v>5.2696078431372548E-7</v>
      </c>
      <c r="Z105" s="217">
        <v>1.154044117647059E-6</v>
      </c>
      <c r="AA105" s="216">
        <v>3.3088235294117649E-7</v>
      </c>
      <c r="AB105" s="217">
        <v>7.2463235294117648E-7</v>
      </c>
      <c r="AC105" s="216">
        <v>2.450980392156863E-8</v>
      </c>
      <c r="AD105" s="217">
        <v>5.3676470588235299E-8</v>
      </c>
      <c r="AE105" s="216">
        <v>1.4705882352941176E-9</v>
      </c>
      <c r="AF105" s="217">
        <v>3.2205882352941178E-9</v>
      </c>
      <c r="AG105" s="216">
        <v>1.3480392156862746E-7</v>
      </c>
      <c r="AH105" s="217">
        <v>2.9522058823529414E-7</v>
      </c>
      <c r="AI105" s="216">
        <v>6.8627450980392153E-9</v>
      </c>
      <c r="AJ105" s="217">
        <v>1.5029411764705881E-8</v>
      </c>
      <c r="AK105" s="216">
        <v>1.1642156862745098E-6</v>
      </c>
      <c r="AL105" s="217">
        <v>2.5496323529411762E-6</v>
      </c>
      <c r="AM105" s="216">
        <v>4.6568627450980394E-8</v>
      </c>
      <c r="AN105" s="217">
        <v>1.0198529411764706E-7</v>
      </c>
      <c r="AO105" s="216">
        <v>3.1862745098039213E-8</v>
      </c>
      <c r="AP105" s="217">
        <v>6.9779411764705885E-8</v>
      </c>
      <c r="AQ105" s="216">
        <v>2.5735294117647057E-7</v>
      </c>
      <c r="AR105" s="217">
        <v>5.6360294117647049E-7</v>
      </c>
      <c r="AS105" s="216">
        <v>2.9411764705882352E-9</v>
      </c>
      <c r="AT105" s="217">
        <v>6.4411764705882355E-9</v>
      </c>
      <c r="AU105" s="216">
        <v>3.3333333333333333E-6</v>
      </c>
      <c r="AV105" s="217">
        <v>7.3000000000000004E-6</v>
      </c>
      <c r="AW105" s="216">
        <v>1.0294117647058823E-8</v>
      </c>
      <c r="AX105" s="217">
        <v>2.2544117647058822E-8</v>
      </c>
      <c r="AY105" s="216">
        <v>1.4303431372549018E-5</v>
      </c>
      <c r="AZ105" s="217">
        <v>6.2649029411764707E-5</v>
      </c>
      <c r="BA105" s="91"/>
    </row>
    <row r="106" spans="1:53">
      <c r="A106" s="88"/>
      <c r="B106" s="1090" t="s">
        <v>415</v>
      </c>
      <c r="C106" s="213" t="s">
        <v>206</v>
      </c>
      <c r="D106" s="213" t="s">
        <v>447</v>
      </c>
      <c r="E106" s="213" t="s">
        <v>417</v>
      </c>
      <c r="F106" s="213" t="s">
        <v>435</v>
      </c>
      <c r="G106" s="214" t="s">
        <v>428</v>
      </c>
      <c r="H106" s="213" t="s">
        <v>448</v>
      </c>
      <c r="I106" s="958">
        <v>125</v>
      </c>
      <c r="J106" s="215">
        <v>0.125</v>
      </c>
      <c r="K106" s="216">
        <v>6.1274509803921568E-8</v>
      </c>
      <c r="L106" s="217">
        <v>1.3419117647058823E-7</v>
      </c>
      <c r="M106" s="216">
        <v>9.8039215686274508E-7</v>
      </c>
      <c r="N106" s="217">
        <v>2.1470588235294117E-6</v>
      </c>
      <c r="O106" s="216">
        <v>2.0833333333333334E-6</v>
      </c>
      <c r="P106" s="217">
        <v>4.5625000000000008E-6</v>
      </c>
      <c r="Q106" s="216">
        <v>7.720588235294118E-7</v>
      </c>
      <c r="R106" s="217">
        <v>1.6908088235294118E-6</v>
      </c>
      <c r="S106" s="216">
        <v>4.4852941176470593E-6</v>
      </c>
      <c r="T106" s="217">
        <v>9.8227941176470594E-6</v>
      </c>
      <c r="U106" s="216">
        <v>1.2254901960784315E-8</v>
      </c>
      <c r="V106" s="217">
        <v>2.683823529411765E-8</v>
      </c>
      <c r="W106" s="216">
        <v>3.6764705882352938E-8</v>
      </c>
      <c r="X106" s="217">
        <v>8.0514705882352929E-8</v>
      </c>
      <c r="Y106" s="216">
        <v>5.2696078431372548E-7</v>
      </c>
      <c r="Z106" s="217">
        <v>1.154044117647059E-6</v>
      </c>
      <c r="AA106" s="216">
        <v>3.3088235294117649E-7</v>
      </c>
      <c r="AB106" s="217">
        <v>7.2463235294117648E-7</v>
      </c>
      <c r="AC106" s="216">
        <v>2.450980392156863E-8</v>
      </c>
      <c r="AD106" s="217">
        <v>5.3676470588235299E-8</v>
      </c>
      <c r="AE106" s="216">
        <v>1.4705882352941176E-9</v>
      </c>
      <c r="AF106" s="217">
        <v>3.2205882352941178E-9</v>
      </c>
      <c r="AG106" s="216">
        <v>1.3480392156862746E-7</v>
      </c>
      <c r="AH106" s="217">
        <v>2.9522058823529414E-7</v>
      </c>
      <c r="AI106" s="216">
        <v>6.8627450980392153E-9</v>
      </c>
      <c r="AJ106" s="217">
        <v>1.5029411764705881E-8</v>
      </c>
      <c r="AK106" s="216">
        <v>1.1642156862745098E-6</v>
      </c>
      <c r="AL106" s="217">
        <v>2.5496323529411762E-6</v>
      </c>
      <c r="AM106" s="216">
        <v>4.6568627450980394E-8</v>
      </c>
      <c r="AN106" s="217">
        <v>1.0198529411764706E-7</v>
      </c>
      <c r="AO106" s="216">
        <v>3.1862745098039213E-8</v>
      </c>
      <c r="AP106" s="217">
        <v>6.9779411764705885E-8</v>
      </c>
      <c r="AQ106" s="216">
        <v>2.5735294117647057E-7</v>
      </c>
      <c r="AR106" s="217">
        <v>5.6360294117647049E-7</v>
      </c>
      <c r="AS106" s="216">
        <v>2.9411764705882352E-9</v>
      </c>
      <c r="AT106" s="217">
        <v>6.4411764705882355E-9</v>
      </c>
      <c r="AU106" s="216">
        <v>3.3333333333333333E-6</v>
      </c>
      <c r="AV106" s="217">
        <v>7.3000000000000004E-6</v>
      </c>
      <c r="AW106" s="216">
        <v>1.0294117647058823E-8</v>
      </c>
      <c r="AX106" s="217">
        <v>2.2544117647058822E-8</v>
      </c>
      <c r="AY106" s="216">
        <v>1.4303431372549018E-5</v>
      </c>
      <c r="AZ106" s="217">
        <v>6.2649029411764707E-5</v>
      </c>
      <c r="BA106" s="91"/>
    </row>
    <row r="107" spans="1:53">
      <c r="A107" s="88"/>
      <c r="B107" s="1090" t="s">
        <v>415</v>
      </c>
      <c r="C107" s="213" t="s">
        <v>206</v>
      </c>
      <c r="D107" s="213" t="s">
        <v>447</v>
      </c>
      <c r="E107" s="213" t="s">
        <v>417</v>
      </c>
      <c r="F107" s="213" t="s">
        <v>435</v>
      </c>
      <c r="G107" s="214" t="s">
        <v>428</v>
      </c>
      <c r="H107" s="213" t="s">
        <v>448</v>
      </c>
      <c r="I107" s="958">
        <v>125</v>
      </c>
      <c r="J107" s="215">
        <v>0.125</v>
      </c>
      <c r="K107" s="216">
        <v>6.1274509803921568E-8</v>
      </c>
      <c r="L107" s="217">
        <v>1.3419117647058823E-7</v>
      </c>
      <c r="M107" s="216">
        <v>9.8039215686274508E-7</v>
      </c>
      <c r="N107" s="217">
        <v>2.1470588235294117E-6</v>
      </c>
      <c r="O107" s="216">
        <v>2.0833333333333334E-6</v>
      </c>
      <c r="P107" s="217">
        <v>4.5625000000000008E-6</v>
      </c>
      <c r="Q107" s="216">
        <v>7.720588235294118E-7</v>
      </c>
      <c r="R107" s="217">
        <v>1.6908088235294118E-6</v>
      </c>
      <c r="S107" s="216">
        <v>4.4852941176470593E-6</v>
      </c>
      <c r="T107" s="217">
        <v>9.8227941176470594E-6</v>
      </c>
      <c r="U107" s="216">
        <v>1.2254901960784315E-8</v>
      </c>
      <c r="V107" s="217">
        <v>2.683823529411765E-8</v>
      </c>
      <c r="W107" s="216">
        <v>3.6764705882352938E-8</v>
      </c>
      <c r="X107" s="217">
        <v>8.0514705882352929E-8</v>
      </c>
      <c r="Y107" s="216">
        <v>5.2696078431372548E-7</v>
      </c>
      <c r="Z107" s="217">
        <v>1.154044117647059E-6</v>
      </c>
      <c r="AA107" s="216">
        <v>3.3088235294117649E-7</v>
      </c>
      <c r="AB107" s="217">
        <v>7.2463235294117648E-7</v>
      </c>
      <c r="AC107" s="216">
        <v>2.450980392156863E-8</v>
      </c>
      <c r="AD107" s="217">
        <v>5.3676470588235299E-8</v>
      </c>
      <c r="AE107" s="216">
        <v>1.4705882352941176E-9</v>
      </c>
      <c r="AF107" s="217">
        <v>3.2205882352941178E-9</v>
      </c>
      <c r="AG107" s="216">
        <v>1.3480392156862746E-7</v>
      </c>
      <c r="AH107" s="217">
        <v>2.9522058823529414E-7</v>
      </c>
      <c r="AI107" s="216">
        <v>6.8627450980392153E-9</v>
      </c>
      <c r="AJ107" s="217">
        <v>1.5029411764705881E-8</v>
      </c>
      <c r="AK107" s="216">
        <v>1.1642156862745098E-6</v>
      </c>
      <c r="AL107" s="217">
        <v>2.5496323529411762E-6</v>
      </c>
      <c r="AM107" s="216">
        <v>4.6568627450980394E-8</v>
      </c>
      <c r="AN107" s="217">
        <v>1.0198529411764706E-7</v>
      </c>
      <c r="AO107" s="216">
        <v>3.1862745098039213E-8</v>
      </c>
      <c r="AP107" s="217">
        <v>6.9779411764705885E-8</v>
      </c>
      <c r="AQ107" s="216">
        <v>2.5735294117647057E-7</v>
      </c>
      <c r="AR107" s="217">
        <v>5.6360294117647049E-7</v>
      </c>
      <c r="AS107" s="216">
        <v>2.9411764705882352E-9</v>
      </c>
      <c r="AT107" s="217">
        <v>6.4411764705882355E-9</v>
      </c>
      <c r="AU107" s="216">
        <v>3.3333333333333333E-6</v>
      </c>
      <c r="AV107" s="217">
        <v>7.3000000000000004E-6</v>
      </c>
      <c r="AW107" s="216">
        <v>1.0294117647058823E-8</v>
      </c>
      <c r="AX107" s="217">
        <v>2.2544117647058822E-8</v>
      </c>
      <c r="AY107" s="216">
        <v>1.4303431372549018E-5</v>
      </c>
      <c r="AZ107" s="217">
        <v>6.2649029411764707E-5</v>
      </c>
      <c r="BA107" s="91"/>
    </row>
    <row r="108" spans="1:53">
      <c r="A108" s="88"/>
      <c r="B108" s="1090" t="s">
        <v>415</v>
      </c>
      <c r="C108" s="213" t="s">
        <v>206</v>
      </c>
      <c r="D108" s="213" t="s">
        <v>447</v>
      </c>
      <c r="E108" s="213" t="s">
        <v>417</v>
      </c>
      <c r="F108" s="213" t="s">
        <v>435</v>
      </c>
      <c r="G108" s="214" t="s">
        <v>428</v>
      </c>
      <c r="H108" s="213" t="s">
        <v>448</v>
      </c>
      <c r="I108" s="958">
        <v>125</v>
      </c>
      <c r="J108" s="215">
        <v>0.125</v>
      </c>
      <c r="K108" s="216">
        <v>6.1274509803921568E-8</v>
      </c>
      <c r="L108" s="217">
        <v>1.3419117647058823E-7</v>
      </c>
      <c r="M108" s="216">
        <v>9.8039215686274508E-7</v>
      </c>
      <c r="N108" s="217">
        <v>2.1470588235294117E-6</v>
      </c>
      <c r="O108" s="216">
        <v>2.0833333333333334E-6</v>
      </c>
      <c r="P108" s="217">
        <v>4.5625000000000008E-6</v>
      </c>
      <c r="Q108" s="216">
        <v>7.720588235294118E-7</v>
      </c>
      <c r="R108" s="217">
        <v>1.6908088235294118E-6</v>
      </c>
      <c r="S108" s="216">
        <v>4.4852941176470593E-6</v>
      </c>
      <c r="T108" s="217">
        <v>9.8227941176470594E-6</v>
      </c>
      <c r="U108" s="216">
        <v>1.2254901960784315E-8</v>
      </c>
      <c r="V108" s="217">
        <v>2.683823529411765E-8</v>
      </c>
      <c r="W108" s="216">
        <v>3.6764705882352938E-8</v>
      </c>
      <c r="X108" s="217">
        <v>8.0514705882352929E-8</v>
      </c>
      <c r="Y108" s="216">
        <v>5.2696078431372548E-7</v>
      </c>
      <c r="Z108" s="217">
        <v>1.154044117647059E-6</v>
      </c>
      <c r="AA108" s="216">
        <v>3.3088235294117649E-7</v>
      </c>
      <c r="AB108" s="217">
        <v>7.2463235294117648E-7</v>
      </c>
      <c r="AC108" s="216">
        <v>2.450980392156863E-8</v>
      </c>
      <c r="AD108" s="217">
        <v>5.3676470588235299E-8</v>
      </c>
      <c r="AE108" s="216">
        <v>1.4705882352941176E-9</v>
      </c>
      <c r="AF108" s="217">
        <v>3.2205882352941178E-9</v>
      </c>
      <c r="AG108" s="216">
        <v>1.3480392156862746E-7</v>
      </c>
      <c r="AH108" s="217">
        <v>2.9522058823529414E-7</v>
      </c>
      <c r="AI108" s="216">
        <v>6.8627450980392153E-9</v>
      </c>
      <c r="AJ108" s="217">
        <v>1.5029411764705881E-8</v>
      </c>
      <c r="AK108" s="216">
        <v>1.1642156862745098E-6</v>
      </c>
      <c r="AL108" s="217">
        <v>2.5496323529411762E-6</v>
      </c>
      <c r="AM108" s="216">
        <v>4.6568627450980394E-8</v>
      </c>
      <c r="AN108" s="217">
        <v>1.0198529411764706E-7</v>
      </c>
      <c r="AO108" s="216">
        <v>3.1862745098039213E-8</v>
      </c>
      <c r="AP108" s="217">
        <v>6.9779411764705885E-8</v>
      </c>
      <c r="AQ108" s="216">
        <v>2.5735294117647057E-7</v>
      </c>
      <c r="AR108" s="217">
        <v>5.6360294117647049E-7</v>
      </c>
      <c r="AS108" s="216">
        <v>2.9411764705882352E-9</v>
      </c>
      <c r="AT108" s="217">
        <v>6.4411764705882355E-9</v>
      </c>
      <c r="AU108" s="216">
        <v>3.3333333333333333E-6</v>
      </c>
      <c r="AV108" s="217">
        <v>7.3000000000000004E-6</v>
      </c>
      <c r="AW108" s="216">
        <v>1.0294117647058823E-8</v>
      </c>
      <c r="AX108" s="217">
        <v>2.2544117647058822E-8</v>
      </c>
      <c r="AY108" s="216">
        <v>1.4303431372549018E-5</v>
      </c>
      <c r="AZ108" s="217">
        <v>6.2649029411764707E-5</v>
      </c>
      <c r="BA108" s="91"/>
    </row>
    <row r="109" spans="1:53">
      <c r="A109" s="88"/>
      <c r="B109" s="1090" t="s">
        <v>415</v>
      </c>
      <c r="C109" s="213" t="s">
        <v>206</v>
      </c>
      <c r="D109" s="213" t="s">
        <v>447</v>
      </c>
      <c r="E109" s="213" t="s">
        <v>417</v>
      </c>
      <c r="F109" s="213" t="s">
        <v>435</v>
      </c>
      <c r="G109" s="214" t="s">
        <v>428</v>
      </c>
      <c r="H109" s="213" t="s">
        <v>448</v>
      </c>
      <c r="I109" s="958">
        <v>125</v>
      </c>
      <c r="J109" s="215">
        <v>0.125</v>
      </c>
      <c r="K109" s="216">
        <v>6.1274509803921568E-8</v>
      </c>
      <c r="L109" s="217">
        <v>1.3419117647058823E-7</v>
      </c>
      <c r="M109" s="216">
        <v>9.8039215686274508E-7</v>
      </c>
      <c r="N109" s="217">
        <v>2.1470588235294117E-6</v>
      </c>
      <c r="O109" s="216">
        <v>2.0833333333333334E-6</v>
      </c>
      <c r="P109" s="217">
        <v>4.5625000000000008E-6</v>
      </c>
      <c r="Q109" s="216">
        <v>7.720588235294118E-7</v>
      </c>
      <c r="R109" s="217">
        <v>1.6908088235294118E-6</v>
      </c>
      <c r="S109" s="216">
        <v>4.4852941176470593E-6</v>
      </c>
      <c r="T109" s="217">
        <v>9.8227941176470594E-6</v>
      </c>
      <c r="U109" s="216">
        <v>1.2254901960784315E-8</v>
      </c>
      <c r="V109" s="217">
        <v>2.683823529411765E-8</v>
      </c>
      <c r="W109" s="216">
        <v>3.6764705882352938E-8</v>
      </c>
      <c r="X109" s="217">
        <v>8.0514705882352929E-8</v>
      </c>
      <c r="Y109" s="216">
        <v>5.2696078431372548E-7</v>
      </c>
      <c r="Z109" s="217">
        <v>1.154044117647059E-6</v>
      </c>
      <c r="AA109" s="216">
        <v>3.3088235294117649E-7</v>
      </c>
      <c r="AB109" s="217">
        <v>7.2463235294117648E-7</v>
      </c>
      <c r="AC109" s="216">
        <v>2.450980392156863E-8</v>
      </c>
      <c r="AD109" s="217">
        <v>5.3676470588235299E-8</v>
      </c>
      <c r="AE109" s="216">
        <v>1.4705882352941176E-9</v>
      </c>
      <c r="AF109" s="217">
        <v>3.2205882352941178E-9</v>
      </c>
      <c r="AG109" s="216">
        <v>1.3480392156862746E-7</v>
      </c>
      <c r="AH109" s="217">
        <v>2.9522058823529414E-7</v>
      </c>
      <c r="AI109" s="216">
        <v>6.8627450980392153E-9</v>
      </c>
      <c r="AJ109" s="217">
        <v>1.5029411764705881E-8</v>
      </c>
      <c r="AK109" s="216">
        <v>1.1642156862745098E-6</v>
      </c>
      <c r="AL109" s="217">
        <v>2.5496323529411762E-6</v>
      </c>
      <c r="AM109" s="216">
        <v>4.6568627450980394E-8</v>
      </c>
      <c r="AN109" s="217">
        <v>1.0198529411764706E-7</v>
      </c>
      <c r="AO109" s="216">
        <v>3.1862745098039213E-8</v>
      </c>
      <c r="AP109" s="217">
        <v>6.9779411764705885E-8</v>
      </c>
      <c r="AQ109" s="216">
        <v>2.5735294117647057E-7</v>
      </c>
      <c r="AR109" s="217">
        <v>5.6360294117647049E-7</v>
      </c>
      <c r="AS109" s="216">
        <v>2.9411764705882352E-9</v>
      </c>
      <c r="AT109" s="217">
        <v>6.4411764705882355E-9</v>
      </c>
      <c r="AU109" s="216">
        <v>3.3333333333333333E-6</v>
      </c>
      <c r="AV109" s="217">
        <v>7.3000000000000004E-6</v>
      </c>
      <c r="AW109" s="216">
        <v>1.0294117647058823E-8</v>
      </c>
      <c r="AX109" s="217">
        <v>2.2544117647058822E-8</v>
      </c>
      <c r="AY109" s="216">
        <v>1.4303431372549018E-5</v>
      </c>
      <c r="AZ109" s="217">
        <v>6.2649029411764707E-5</v>
      </c>
      <c r="BA109" s="91"/>
    </row>
    <row r="110" spans="1:53">
      <c r="A110" s="88"/>
      <c r="B110" s="1090" t="s">
        <v>415</v>
      </c>
      <c r="C110" s="213" t="s">
        <v>206</v>
      </c>
      <c r="D110" s="213" t="s">
        <v>447</v>
      </c>
      <c r="E110" s="213" t="s">
        <v>417</v>
      </c>
      <c r="F110" s="213" t="s">
        <v>435</v>
      </c>
      <c r="G110" s="214" t="s">
        <v>428</v>
      </c>
      <c r="H110" s="213" t="s">
        <v>448</v>
      </c>
      <c r="I110" s="958">
        <v>80</v>
      </c>
      <c r="J110" s="215">
        <v>0.08</v>
      </c>
      <c r="K110" s="216">
        <v>3.9215686274509804E-8</v>
      </c>
      <c r="L110" s="217">
        <v>8.5882352941176458E-8</v>
      </c>
      <c r="M110" s="216">
        <v>6.2745098039215686E-7</v>
      </c>
      <c r="N110" s="217">
        <v>1.3741176470588233E-6</v>
      </c>
      <c r="O110" s="216">
        <v>1.3333333333333334E-6</v>
      </c>
      <c r="P110" s="217">
        <v>2.9200000000000004E-6</v>
      </c>
      <c r="Q110" s="216">
        <v>4.941176470588236E-7</v>
      </c>
      <c r="R110" s="217">
        <v>1.0821176470588236E-6</v>
      </c>
      <c r="S110" s="216">
        <v>2.8705882352941181E-6</v>
      </c>
      <c r="T110" s="217">
        <v>6.2865882352941185E-6</v>
      </c>
      <c r="U110" s="216">
        <v>7.843137254901961E-9</v>
      </c>
      <c r="V110" s="217">
        <v>1.7176470588235294E-8</v>
      </c>
      <c r="W110" s="216">
        <v>2.3529411764705881E-8</v>
      </c>
      <c r="X110" s="217">
        <v>5.1529411764705884E-8</v>
      </c>
      <c r="Y110" s="216">
        <v>3.3725490196078431E-7</v>
      </c>
      <c r="Z110" s="217">
        <v>7.3858823529411758E-7</v>
      </c>
      <c r="AA110" s="216">
        <v>2.1176470588235296E-7</v>
      </c>
      <c r="AB110" s="217">
        <v>4.6376470588235299E-7</v>
      </c>
      <c r="AC110" s="216">
        <v>1.5686274509803922E-8</v>
      </c>
      <c r="AD110" s="217">
        <v>3.4352941176470587E-8</v>
      </c>
      <c r="AE110" s="216">
        <v>9.4117647058823527E-10</v>
      </c>
      <c r="AF110" s="217">
        <v>2.0611764705882353E-9</v>
      </c>
      <c r="AG110" s="216">
        <v>8.627450980392158E-8</v>
      </c>
      <c r="AH110" s="217">
        <v>1.8894117647058827E-7</v>
      </c>
      <c r="AI110" s="216">
        <v>4.3921568627450981E-9</v>
      </c>
      <c r="AJ110" s="217">
        <v>9.6188235294117649E-9</v>
      </c>
      <c r="AK110" s="216">
        <v>7.450980392156863E-7</v>
      </c>
      <c r="AL110" s="217">
        <v>1.6317647058823529E-6</v>
      </c>
      <c r="AM110" s="216">
        <v>2.980392156862745E-8</v>
      </c>
      <c r="AN110" s="217">
        <v>6.527058823529411E-8</v>
      </c>
      <c r="AO110" s="216">
        <v>2.0392156862745096E-8</v>
      </c>
      <c r="AP110" s="217">
        <v>4.4658823529411755E-8</v>
      </c>
      <c r="AQ110" s="216">
        <v>1.6470588235294117E-7</v>
      </c>
      <c r="AR110" s="217">
        <v>3.6070588235294116E-7</v>
      </c>
      <c r="AS110" s="216">
        <v>1.8823529411764705E-9</v>
      </c>
      <c r="AT110" s="217">
        <v>4.1223529411764707E-9</v>
      </c>
      <c r="AU110" s="216">
        <v>2.1333333333333334E-6</v>
      </c>
      <c r="AV110" s="217">
        <v>4.6720000000000003E-6</v>
      </c>
      <c r="AW110" s="216">
        <v>6.5882352941176471E-9</v>
      </c>
      <c r="AX110" s="217">
        <v>1.4428235294117646E-8</v>
      </c>
      <c r="AY110" s="216">
        <v>9.1541960784313735E-6</v>
      </c>
      <c r="AZ110" s="217">
        <v>4.0095378823529418E-5</v>
      </c>
      <c r="BA110" s="91"/>
    </row>
    <row r="111" spans="1:53">
      <c r="A111" s="88"/>
      <c r="B111" s="1090" t="s">
        <v>415</v>
      </c>
      <c r="C111" s="213" t="s">
        <v>206</v>
      </c>
      <c r="D111" s="213" t="s">
        <v>447</v>
      </c>
      <c r="E111" s="213" t="s">
        <v>417</v>
      </c>
      <c r="F111" s="213" t="s">
        <v>435</v>
      </c>
      <c r="G111" s="214" t="s">
        <v>428</v>
      </c>
      <c r="H111" s="213" t="s">
        <v>448</v>
      </c>
      <c r="I111" s="958">
        <v>80</v>
      </c>
      <c r="J111" s="215">
        <v>0.08</v>
      </c>
      <c r="K111" s="216">
        <v>3.9215686274509804E-8</v>
      </c>
      <c r="L111" s="217">
        <v>8.5882352941176458E-8</v>
      </c>
      <c r="M111" s="216">
        <v>6.2745098039215686E-7</v>
      </c>
      <c r="N111" s="217">
        <v>1.3741176470588233E-6</v>
      </c>
      <c r="O111" s="216">
        <v>1.3333333333333334E-6</v>
      </c>
      <c r="P111" s="217">
        <v>2.9200000000000004E-6</v>
      </c>
      <c r="Q111" s="216">
        <v>4.941176470588236E-7</v>
      </c>
      <c r="R111" s="217">
        <v>1.0821176470588236E-6</v>
      </c>
      <c r="S111" s="216">
        <v>2.8705882352941181E-6</v>
      </c>
      <c r="T111" s="217">
        <v>6.2865882352941185E-6</v>
      </c>
      <c r="U111" s="216">
        <v>7.843137254901961E-9</v>
      </c>
      <c r="V111" s="217">
        <v>1.7176470588235294E-8</v>
      </c>
      <c r="W111" s="216">
        <v>2.3529411764705881E-8</v>
      </c>
      <c r="X111" s="217">
        <v>5.1529411764705884E-8</v>
      </c>
      <c r="Y111" s="216">
        <v>3.3725490196078431E-7</v>
      </c>
      <c r="Z111" s="217">
        <v>7.3858823529411758E-7</v>
      </c>
      <c r="AA111" s="216">
        <v>2.1176470588235296E-7</v>
      </c>
      <c r="AB111" s="217">
        <v>4.6376470588235299E-7</v>
      </c>
      <c r="AC111" s="216">
        <v>1.5686274509803922E-8</v>
      </c>
      <c r="AD111" s="217">
        <v>3.4352941176470587E-8</v>
      </c>
      <c r="AE111" s="216">
        <v>9.4117647058823527E-10</v>
      </c>
      <c r="AF111" s="217">
        <v>2.0611764705882353E-9</v>
      </c>
      <c r="AG111" s="216">
        <v>8.627450980392158E-8</v>
      </c>
      <c r="AH111" s="217">
        <v>1.8894117647058827E-7</v>
      </c>
      <c r="AI111" s="216">
        <v>4.3921568627450981E-9</v>
      </c>
      <c r="AJ111" s="217">
        <v>9.6188235294117649E-9</v>
      </c>
      <c r="AK111" s="216">
        <v>7.450980392156863E-7</v>
      </c>
      <c r="AL111" s="217">
        <v>1.6317647058823529E-6</v>
      </c>
      <c r="AM111" s="216">
        <v>2.980392156862745E-8</v>
      </c>
      <c r="AN111" s="217">
        <v>6.527058823529411E-8</v>
      </c>
      <c r="AO111" s="216">
        <v>2.0392156862745096E-8</v>
      </c>
      <c r="AP111" s="217">
        <v>4.4658823529411755E-8</v>
      </c>
      <c r="AQ111" s="216">
        <v>1.6470588235294117E-7</v>
      </c>
      <c r="AR111" s="217">
        <v>3.6070588235294116E-7</v>
      </c>
      <c r="AS111" s="216">
        <v>1.8823529411764705E-9</v>
      </c>
      <c r="AT111" s="217">
        <v>4.1223529411764707E-9</v>
      </c>
      <c r="AU111" s="216">
        <v>2.1333333333333334E-6</v>
      </c>
      <c r="AV111" s="217">
        <v>4.6720000000000003E-6</v>
      </c>
      <c r="AW111" s="216">
        <v>6.5882352941176471E-9</v>
      </c>
      <c r="AX111" s="217">
        <v>1.4428235294117646E-8</v>
      </c>
      <c r="AY111" s="216">
        <v>9.1541960784313735E-6</v>
      </c>
      <c r="AZ111" s="217">
        <v>4.0095378823529418E-5</v>
      </c>
      <c r="BA111" s="91"/>
    </row>
    <row r="112" spans="1:53">
      <c r="A112" s="88"/>
      <c r="B112" s="1090" t="s">
        <v>415</v>
      </c>
      <c r="C112" s="213" t="s">
        <v>206</v>
      </c>
      <c r="D112" s="213" t="s">
        <v>447</v>
      </c>
      <c r="E112" s="213" t="s">
        <v>417</v>
      </c>
      <c r="F112" s="213" t="s">
        <v>435</v>
      </c>
      <c r="G112" s="214" t="s">
        <v>428</v>
      </c>
      <c r="H112" s="213" t="s">
        <v>448</v>
      </c>
      <c r="I112" s="958">
        <v>80</v>
      </c>
      <c r="J112" s="215">
        <v>0.08</v>
      </c>
      <c r="K112" s="216">
        <v>3.9215686274509804E-8</v>
      </c>
      <c r="L112" s="217">
        <v>8.5882352941176458E-8</v>
      </c>
      <c r="M112" s="216">
        <v>6.2745098039215686E-7</v>
      </c>
      <c r="N112" s="217">
        <v>1.3741176470588233E-6</v>
      </c>
      <c r="O112" s="216">
        <v>1.3333333333333334E-6</v>
      </c>
      <c r="P112" s="217">
        <v>2.9200000000000004E-6</v>
      </c>
      <c r="Q112" s="216">
        <v>4.941176470588236E-7</v>
      </c>
      <c r="R112" s="217">
        <v>1.0821176470588236E-6</v>
      </c>
      <c r="S112" s="216">
        <v>2.8705882352941181E-6</v>
      </c>
      <c r="T112" s="217">
        <v>6.2865882352941185E-6</v>
      </c>
      <c r="U112" s="216">
        <v>7.843137254901961E-9</v>
      </c>
      <c r="V112" s="217">
        <v>1.7176470588235294E-8</v>
      </c>
      <c r="W112" s="216">
        <v>2.3529411764705881E-8</v>
      </c>
      <c r="X112" s="217">
        <v>5.1529411764705884E-8</v>
      </c>
      <c r="Y112" s="216">
        <v>3.3725490196078431E-7</v>
      </c>
      <c r="Z112" s="217">
        <v>7.3858823529411758E-7</v>
      </c>
      <c r="AA112" s="216">
        <v>2.1176470588235296E-7</v>
      </c>
      <c r="AB112" s="217">
        <v>4.6376470588235299E-7</v>
      </c>
      <c r="AC112" s="216">
        <v>1.5686274509803922E-8</v>
      </c>
      <c r="AD112" s="217">
        <v>3.4352941176470587E-8</v>
      </c>
      <c r="AE112" s="216">
        <v>9.4117647058823527E-10</v>
      </c>
      <c r="AF112" s="217">
        <v>2.0611764705882353E-9</v>
      </c>
      <c r="AG112" s="216">
        <v>8.627450980392158E-8</v>
      </c>
      <c r="AH112" s="217">
        <v>1.8894117647058827E-7</v>
      </c>
      <c r="AI112" s="216">
        <v>4.3921568627450981E-9</v>
      </c>
      <c r="AJ112" s="217">
        <v>9.6188235294117649E-9</v>
      </c>
      <c r="AK112" s="216">
        <v>7.450980392156863E-7</v>
      </c>
      <c r="AL112" s="217">
        <v>1.6317647058823529E-6</v>
      </c>
      <c r="AM112" s="216">
        <v>2.980392156862745E-8</v>
      </c>
      <c r="AN112" s="217">
        <v>6.527058823529411E-8</v>
      </c>
      <c r="AO112" s="216">
        <v>2.0392156862745096E-8</v>
      </c>
      <c r="AP112" s="217">
        <v>4.4658823529411755E-8</v>
      </c>
      <c r="AQ112" s="216">
        <v>1.6470588235294117E-7</v>
      </c>
      <c r="AR112" s="217">
        <v>3.6070588235294116E-7</v>
      </c>
      <c r="AS112" s="216">
        <v>1.8823529411764705E-9</v>
      </c>
      <c r="AT112" s="217">
        <v>4.1223529411764707E-9</v>
      </c>
      <c r="AU112" s="216">
        <v>2.1333333333333334E-6</v>
      </c>
      <c r="AV112" s="217">
        <v>4.6720000000000003E-6</v>
      </c>
      <c r="AW112" s="216">
        <v>6.5882352941176471E-9</v>
      </c>
      <c r="AX112" s="217">
        <v>1.4428235294117646E-8</v>
      </c>
      <c r="AY112" s="216">
        <v>9.1541960784313735E-6</v>
      </c>
      <c r="AZ112" s="217">
        <v>4.0095378823529418E-5</v>
      </c>
      <c r="BA112" s="91"/>
    </row>
    <row r="113" spans="1:53">
      <c r="A113" s="88"/>
      <c r="B113" s="1090" t="s">
        <v>415</v>
      </c>
      <c r="C113" s="213" t="s">
        <v>317</v>
      </c>
      <c r="D113" s="213" t="s">
        <v>449</v>
      </c>
      <c r="E113" s="213" t="s">
        <v>417</v>
      </c>
      <c r="F113" s="213" t="s">
        <v>435</v>
      </c>
      <c r="G113" s="214" t="s">
        <v>428</v>
      </c>
      <c r="H113" s="213" t="s">
        <v>450</v>
      </c>
      <c r="I113" s="958">
        <v>120</v>
      </c>
      <c r="J113" s="215">
        <v>0.12</v>
      </c>
      <c r="K113" s="216">
        <v>5.8823529411764702E-8</v>
      </c>
      <c r="L113" s="217">
        <v>1.2882352941176469E-7</v>
      </c>
      <c r="M113" s="216">
        <v>9.4117647058823523E-7</v>
      </c>
      <c r="N113" s="217">
        <v>2.061176470588235E-6</v>
      </c>
      <c r="O113" s="216">
        <v>1.9999999999999999E-6</v>
      </c>
      <c r="P113" s="217">
        <v>4.3800000000000004E-6</v>
      </c>
      <c r="Q113" s="216">
        <v>7.4117647058823535E-7</v>
      </c>
      <c r="R113" s="217">
        <v>1.6231764705882353E-6</v>
      </c>
      <c r="S113" s="216">
        <v>4.3058823529411765E-6</v>
      </c>
      <c r="T113" s="217">
        <v>9.4298823529411769E-6</v>
      </c>
      <c r="U113" s="216">
        <v>1.1764705882352942E-8</v>
      </c>
      <c r="V113" s="217">
        <v>2.5764705882352945E-8</v>
      </c>
      <c r="W113" s="216">
        <v>3.5294117647058817E-8</v>
      </c>
      <c r="X113" s="217">
        <v>7.729411764705881E-8</v>
      </c>
      <c r="Y113" s="216">
        <v>5.0588235294117646E-7</v>
      </c>
      <c r="Z113" s="217">
        <v>1.1078823529411764E-6</v>
      </c>
      <c r="AA113" s="216">
        <v>3.1764705882352943E-7</v>
      </c>
      <c r="AB113" s="217">
        <v>6.9564705882352946E-7</v>
      </c>
      <c r="AC113" s="216">
        <v>2.3529411764705885E-8</v>
      </c>
      <c r="AD113" s="217">
        <v>5.1529411764705891E-8</v>
      </c>
      <c r="AE113" s="216">
        <v>1.4117647058823528E-9</v>
      </c>
      <c r="AF113" s="217">
        <v>3.0917647058823526E-9</v>
      </c>
      <c r="AG113" s="216">
        <v>1.2941176470588236E-7</v>
      </c>
      <c r="AH113" s="217">
        <v>2.8341176470588233E-7</v>
      </c>
      <c r="AI113" s="216">
        <v>6.5882352941176463E-9</v>
      </c>
      <c r="AJ113" s="217">
        <v>1.4428235294117645E-8</v>
      </c>
      <c r="AK113" s="216">
        <v>1.1176470588235294E-6</v>
      </c>
      <c r="AL113" s="217">
        <v>2.4476470588235294E-6</v>
      </c>
      <c r="AM113" s="216">
        <v>4.4705882352941178E-8</v>
      </c>
      <c r="AN113" s="217">
        <v>9.7905882352941184E-8</v>
      </c>
      <c r="AO113" s="216">
        <v>3.0588235294117647E-8</v>
      </c>
      <c r="AP113" s="217">
        <v>6.6988235294117642E-8</v>
      </c>
      <c r="AQ113" s="216">
        <v>2.4705882352941175E-7</v>
      </c>
      <c r="AR113" s="217">
        <v>5.4105882352941171E-7</v>
      </c>
      <c r="AS113" s="216">
        <v>2.8235294117647056E-9</v>
      </c>
      <c r="AT113" s="217">
        <v>6.1835294117647052E-9</v>
      </c>
      <c r="AU113" s="216">
        <v>3.1999999999999999E-6</v>
      </c>
      <c r="AV113" s="217">
        <v>7.0079999999999996E-6</v>
      </c>
      <c r="AW113" s="216">
        <v>9.8823529411764706E-9</v>
      </c>
      <c r="AX113" s="217">
        <v>2.1642352941176473E-8</v>
      </c>
      <c r="AY113" s="216">
        <v>1.3731294117647061E-5</v>
      </c>
      <c r="AZ113" s="217">
        <v>6.0143068235294127E-5</v>
      </c>
      <c r="BA113" s="91"/>
    </row>
    <row r="114" spans="1:53">
      <c r="A114" s="88"/>
      <c r="B114" s="1090" t="s">
        <v>415</v>
      </c>
      <c r="C114" s="213" t="s">
        <v>317</v>
      </c>
      <c r="D114" s="213" t="s">
        <v>451</v>
      </c>
      <c r="E114" s="213" t="s">
        <v>417</v>
      </c>
      <c r="F114" s="213" t="s">
        <v>435</v>
      </c>
      <c r="G114" s="214" t="s">
        <v>428</v>
      </c>
      <c r="H114" s="213" t="s">
        <v>450</v>
      </c>
      <c r="I114" s="958">
        <v>125</v>
      </c>
      <c r="J114" s="215">
        <v>0.125</v>
      </c>
      <c r="K114" s="216">
        <v>6.1274509803921568E-8</v>
      </c>
      <c r="L114" s="217">
        <v>1.3419117647058823E-7</v>
      </c>
      <c r="M114" s="216">
        <v>9.8039215686274508E-7</v>
      </c>
      <c r="N114" s="217">
        <v>2.1470588235294117E-6</v>
      </c>
      <c r="O114" s="216">
        <v>2.0833333333333334E-6</v>
      </c>
      <c r="P114" s="217">
        <v>4.5625000000000008E-6</v>
      </c>
      <c r="Q114" s="216">
        <v>7.720588235294118E-7</v>
      </c>
      <c r="R114" s="217">
        <v>1.6908088235294118E-6</v>
      </c>
      <c r="S114" s="216">
        <v>4.4852941176470593E-6</v>
      </c>
      <c r="T114" s="217">
        <v>9.8227941176470594E-6</v>
      </c>
      <c r="U114" s="216">
        <v>1.2254901960784315E-8</v>
      </c>
      <c r="V114" s="217">
        <v>2.683823529411765E-8</v>
      </c>
      <c r="W114" s="216">
        <v>3.6764705882352938E-8</v>
      </c>
      <c r="X114" s="217">
        <v>8.0514705882352929E-8</v>
      </c>
      <c r="Y114" s="216">
        <v>5.2696078431372548E-7</v>
      </c>
      <c r="Z114" s="217">
        <v>1.154044117647059E-6</v>
      </c>
      <c r="AA114" s="216">
        <v>3.3088235294117649E-7</v>
      </c>
      <c r="AB114" s="217">
        <v>7.2463235294117648E-7</v>
      </c>
      <c r="AC114" s="216">
        <v>2.450980392156863E-8</v>
      </c>
      <c r="AD114" s="217">
        <v>5.3676470588235299E-8</v>
      </c>
      <c r="AE114" s="216">
        <v>1.4705882352941176E-9</v>
      </c>
      <c r="AF114" s="217">
        <v>3.2205882352941178E-9</v>
      </c>
      <c r="AG114" s="216">
        <v>1.3480392156862746E-7</v>
      </c>
      <c r="AH114" s="217">
        <v>2.9522058823529414E-7</v>
      </c>
      <c r="AI114" s="216">
        <v>6.8627450980392153E-9</v>
      </c>
      <c r="AJ114" s="217">
        <v>1.5029411764705881E-8</v>
      </c>
      <c r="AK114" s="216">
        <v>1.1642156862745098E-6</v>
      </c>
      <c r="AL114" s="217">
        <v>2.5496323529411762E-6</v>
      </c>
      <c r="AM114" s="216">
        <v>4.6568627450980394E-8</v>
      </c>
      <c r="AN114" s="217">
        <v>1.0198529411764706E-7</v>
      </c>
      <c r="AO114" s="216">
        <v>3.1862745098039213E-8</v>
      </c>
      <c r="AP114" s="217">
        <v>6.9779411764705885E-8</v>
      </c>
      <c r="AQ114" s="216">
        <v>2.5735294117647057E-7</v>
      </c>
      <c r="AR114" s="217">
        <v>5.6360294117647049E-7</v>
      </c>
      <c r="AS114" s="216">
        <v>2.9411764705882352E-9</v>
      </c>
      <c r="AT114" s="217">
        <v>6.4411764705882355E-9</v>
      </c>
      <c r="AU114" s="216">
        <v>3.3333333333333333E-6</v>
      </c>
      <c r="AV114" s="217">
        <v>7.3000000000000004E-6</v>
      </c>
      <c r="AW114" s="216">
        <v>1.0294117647058823E-8</v>
      </c>
      <c r="AX114" s="217">
        <v>2.2544117647058822E-8</v>
      </c>
      <c r="AY114" s="216">
        <v>1.4303431372549018E-5</v>
      </c>
      <c r="AZ114" s="217">
        <v>6.2649029411764707E-5</v>
      </c>
      <c r="BA114" s="91"/>
    </row>
    <row r="115" spans="1:53">
      <c r="A115" s="88"/>
      <c r="B115" s="1090" t="s">
        <v>415</v>
      </c>
      <c r="C115" s="213" t="s">
        <v>317</v>
      </c>
      <c r="D115" s="213" t="s">
        <v>452</v>
      </c>
      <c r="E115" s="213" t="s">
        <v>417</v>
      </c>
      <c r="F115" s="213" t="s">
        <v>435</v>
      </c>
      <c r="G115" s="214" t="s">
        <v>428</v>
      </c>
      <c r="H115" s="213" t="s">
        <v>450</v>
      </c>
      <c r="I115" s="958">
        <v>132</v>
      </c>
      <c r="J115" s="215">
        <v>0.13200000000000001</v>
      </c>
      <c r="K115" s="216">
        <v>6.4705882352941178E-8</v>
      </c>
      <c r="L115" s="217">
        <v>1.4170588235294117E-7</v>
      </c>
      <c r="M115" s="216">
        <v>1.0352941176470589E-6</v>
      </c>
      <c r="N115" s="217">
        <v>2.2672941176470587E-6</v>
      </c>
      <c r="O115" s="216">
        <v>2.2000000000000001E-6</v>
      </c>
      <c r="P115" s="217">
        <v>4.8180000000000003E-6</v>
      </c>
      <c r="Q115" s="216">
        <v>8.1529411764705895E-7</v>
      </c>
      <c r="R115" s="217">
        <v>1.7854941176470591E-6</v>
      </c>
      <c r="S115" s="216">
        <v>4.7364705882352947E-6</v>
      </c>
      <c r="T115" s="217">
        <v>1.0372870588235295E-5</v>
      </c>
      <c r="U115" s="216">
        <v>1.2941176470588237E-8</v>
      </c>
      <c r="V115" s="217">
        <v>2.8341176470588241E-8</v>
      </c>
      <c r="W115" s="216">
        <v>3.8823529411764702E-8</v>
      </c>
      <c r="X115" s="217">
        <v>8.5023529411764705E-8</v>
      </c>
      <c r="Y115" s="216">
        <v>5.5647058823529413E-7</v>
      </c>
      <c r="Z115" s="217">
        <v>1.218670588235294E-6</v>
      </c>
      <c r="AA115" s="216">
        <v>3.4941176470588242E-7</v>
      </c>
      <c r="AB115" s="217">
        <v>7.6521176470588253E-7</v>
      </c>
      <c r="AC115" s="216">
        <v>2.5882352941176473E-8</v>
      </c>
      <c r="AD115" s="217">
        <v>5.6682352941176481E-8</v>
      </c>
      <c r="AE115" s="216">
        <v>1.5529411764705883E-9</v>
      </c>
      <c r="AF115" s="217">
        <v>3.4009411764705886E-9</v>
      </c>
      <c r="AG115" s="216">
        <v>1.4235294117647061E-7</v>
      </c>
      <c r="AH115" s="217">
        <v>3.1175294117647063E-7</v>
      </c>
      <c r="AI115" s="216">
        <v>7.2470588235294115E-9</v>
      </c>
      <c r="AJ115" s="217">
        <v>1.5871058823529413E-8</v>
      </c>
      <c r="AK115" s="216">
        <v>1.2294117647058825E-6</v>
      </c>
      <c r="AL115" s="217">
        <v>2.6924117647058823E-6</v>
      </c>
      <c r="AM115" s="216">
        <v>4.9176470588235299E-8</v>
      </c>
      <c r="AN115" s="217">
        <v>1.0769647058823532E-7</v>
      </c>
      <c r="AO115" s="216">
        <v>3.3647058823529413E-8</v>
      </c>
      <c r="AP115" s="217">
        <v>7.3687058823529413E-8</v>
      </c>
      <c r="AQ115" s="216">
        <v>2.7176470588235291E-7</v>
      </c>
      <c r="AR115" s="217">
        <v>5.9516470588235296E-7</v>
      </c>
      <c r="AS115" s="216">
        <v>3.1058823529411767E-9</v>
      </c>
      <c r="AT115" s="217">
        <v>6.8018823529411772E-9</v>
      </c>
      <c r="AU115" s="216">
        <v>3.5200000000000002E-6</v>
      </c>
      <c r="AV115" s="217">
        <v>7.7087999999999998E-6</v>
      </c>
      <c r="AW115" s="216">
        <v>1.0870588235294117E-8</v>
      </c>
      <c r="AX115" s="217">
        <v>2.3806588235294116E-8</v>
      </c>
      <c r="AY115" s="216">
        <v>1.5104423529411767E-5</v>
      </c>
      <c r="AZ115" s="217">
        <v>6.6157375058823527E-5</v>
      </c>
      <c r="BA115" s="91"/>
    </row>
    <row r="116" spans="1:53">
      <c r="A116" s="88"/>
      <c r="B116" s="1090" t="s">
        <v>415</v>
      </c>
      <c r="C116" s="213" t="s">
        <v>317</v>
      </c>
      <c r="D116" s="213" t="s">
        <v>453</v>
      </c>
      <c r="E116" s="213" t="s">
        <v>417</v>
      </c>
      <c r="F116" s="213" t="s">
        <v>435</v>
      </c>
      <c r="G116" s="214" t="s">
        <v>428</v>
      </c>
      <c r="H116" s="213" t="s">
        <v>450</v>
      </c>
      <c r="I116" s="958">
        <v>132</v>
      </c>
      <c r="J116" s="215">
        <v>0.13200000000000001</v>
      </c>
      <c r="K116" s="216">
        <v>6.4705882352941178E-8</v>
      </c>
      <c r="L116" s="217">
        <v>1.4170588235294117E-7</v>
      </c>
      <c r="M116" s="216">
        <v>1.0352941176470589E-6</v>
      </c>
      <c r="N116" s="217">
        <v>2.2672941176470587E-6</v>
      </c>
      <c r="O116" s="216">
        <v>2.2000000000000001E-6</v>
      </c>
      <c r="P116" s="217">
        <v>4.8180000000000003E-6</v>
      </c>
      <c r="Q116" s="216">
        <v>8.1529411764705895E-7</v>
      </c>
      <c r="R116" s="217">
        <v>1.7854941176470591E-6</v>
      </c>
      <c r="S116" s="216">
        <v>4.7364705882352947E-6</v>
      </c>
      <c r="T116" s="217">
        <v>1.0372870588235295E-5</v>
      </c>
      <c r="U116" s="216">
        <v>1.2941176470588237E-8</v>
      </c>
      <c r="V116" s="217">
        <v>2.8341176470588241E-8</v>
      </c>
      <c r="W116" s="216">
        <v>3.8823529411764702E-8</v>
      </c>
      <c r="X116" s="217">
        <v>8.5023529411764705E-8</v>
      </c>
      <c r="Y116" s="216">
        <v>5.5647058823529413E-7</v>
      </c>
      <c r="Z116" s="217">
        <v>1.218670588235294E-6</v>
      </c>
      <c r="AA116" s="216">
        <v>3.4941176470588242E-7</v>
      </c>
      <c r="AB116" s="217">
        <v>7.6521176470588253E-7</v>
      </c>
      <c r="AC116" s="216">
        <v>2.5882352941176473E-8</v>
      </c>
      <c r="AD116" s="217">
        <v>5.6682352941176481E-8</v>
      </c>
      <c r="AE116" s="216">
        <v>1.5529411764705883E-9</v>
      </c>
      <c r="AF116" s="217">
        <v>3.4009411764705886E-9</v>
      </c>
      <c r="AG116" s="216">
        <v>1.4235294117647061E-7</v>
      </c>
      <c r="AH116" s="217">
        <v>3.1175294117647063E-7</v>
      </c>
      <c r="AI116" s="216">
        <v>7.2470588235294115E-9</v>
      </c>
      <c r="AJ116" s="217">
        <v>1.5871058823529413E-8</v>
      </c>
      <c r="AK116" s="216">
        <v>1.2294117647058825E-6</v>
      </c>
      <c r="AL116" s="217">
        <v>2.6924117647058823E-6</v>
      </c>
      <c r="AM116" s="216">
        <v>4.9176470588235299E-8</v>
      </c>
      <c r="AN116" s="217">
        <v>1.0769647058823532E-7</v>
      </c>
      <c r="AO116" s="216">
        <v>3.3647058823529413E-8</v>
      </c>
      <c r="AP116" s="217">
        <v>7.3687058823529413E-8</v>
      </c>
      <c r="AQ116" s="216">
        <v>2.7176470588235291E-7</v>
      </c>
      <c r="AR116" s="217">
        <v>5.9516470588235296E-7</v>
      </c>
      <c r="AS116" s="216">
        <v>3.1058823529411767E-9</v>
      </c>
      <c r="AT116" s="217">
        <v>6.8018823529411772E-9</v>
      </c>
      <c r="AU116" s="216">
        <v>3.5200000000000002E-6</v>
      </c>
      <c r="AV116" s="217">
        <v>7.7087999999999998E-6</v>
      </c>
      <c r="AW116" s="216">
        <v>1.0870588235294117E-8</v>
      </c>
      <c r="AX116" s="217">
        <v>2.3806588235294116E-8</v>
      </c>
      <c r="AY116" s="216">
        <v>1.5104423529411767E-5</v>
      </c>
      <c r="AZ116" s="217">
        <v>6.6157375058823527E-5</v>
      </c>
      <c r="BA116" s="91"/>
    </row>
    <row r="117" spans="1:53">
      <c r="A117" s="88"/>
      <c r="B117" s="1090" t="s">
        <v>415</v>
      </c>
      <c r="C117" s="213" t="s">
        <v>317</v>
      </c>
      <c r="D117" s="213" t="s">
        <v>454</v>
      </c>
      <c r="E117" s="213" t="s">
        <v>417</v>
      </c>
      <c r="F117" s="213" t="s">
        <v>435</v>
      </c>
      <c r="G117" s="214" t="s">
        <v>428</v>
      </c>
      <c r="H117" s="213" t="s">
        <v>450</v>
      </c>
      <c r="I117" s="958">
        <v>132</v>
      </c>
      <c r="J117" s="215">
        <v>0.13200000000000001</v>
      </c>
      <c r="K117" s="216">
        <v>6.4705882352941178E-8</v>
      </c>
      <c r="L117" s="217">
        <v>1.4170588235294117E-7</v>
      </c>
      <c r="M117" s="216">
        <v>1.0352941176470589E-6</v>
      </c>
      <c r="N117" s="217">
        <v>2.2672941176470587E-6</v>
      </c>
      <c r="O117" s="216">
        <v>2.2000000000000001E-6</v>
      </c>
      <c r="P117" s="217">
        <v>4.8180000000000003E-6</v>
      </c>
      <c r="Q117" s="216">
        <v>8.1529411764705895E-7</v>
      </c>
      <c r="R117" s="217">
        <v>1.7854941176470591E-6</v>
      </c>
      <c r="S117" s="216">
        <v>4.7364705882352947E-6</v>
      </c>
      <c r="T117" s="217">
        <v>1.0372870588235295E-5</v>
      </c>
      <c r="U117" s="216">
        <v>1.2941176470588237E-8</v>
      </c>
      <c r="V117" s="217">
        <v>2.8341176470588241E-8</v>
      </c>
      <c r="W117" s="216">
        <v>3.8823529411764702E-8</v>
      </c>
      <c r="X117" s="217">
        <v>8.5023529411764705E-8</v>
      </c>
      <c r="Y117" s="216">
        <v>5.5647058823529413E-7</v>
      </c>
      <c r="Z117" s="217">
        <v>1.218670588235294E-6</v>
      </c>
      <c r="AA117" s="216">
        <v>3.4941176470588242E-7</v>
      </c>
      <c r="AB117" s="217">
        <v>7.6521176470588253E-7</v>
      </c>
      <c r="AC117" s="216">
        <v>2.5882352941176473E-8</v>
      </c>
      <c r="AD117" s="217">
        <v>5.6682352941176481E-8</v>
      </c>
      <c r="AE117" s="216">
        <v>1.5529411764705883E-9</v>
      </c>
      <c r="AF117" s="217">
        <v>3.4009411764705886E-9</v>
      </c>
      <c r="AG117" s="216">
        <v>1.4235294117647061E-7</v>
      </c>
      <c r="AH117" s="217">
        <v>3.1175294117647063E-7</v>
      </c>
      <c r="AI117" s="216">
        <v>7.2470588235294115E-9</v>
      </c>
      <c r="AJ117" s="217">
        <v>1.5871058823529413E-8</v>
      </c>
      <c r="AK117" s="216">
        <v>1.2294117647058825E-6</v>
      </c>
      <c r="AL117" s="217">
        <v>2.6924117647058823E-6</v>
      </c>
      <c r="AM117" s="216">
        <v>4.9176470588235299E-8</v>
      </c>
      <c r="AN117" s="217">
        <v>1.0769647058823532E-7</v>
      </c>
      <c r="AO117" s="216">
        <v>3.3647058823529413E-8</v>
      </c>
      <c r="AP117" s="217">
        <v>7.3687058823529413E-8</v>
      </c>
      <c r="AQ117" s="216">
        <v>2.7176470588235291E-7</v>
      </c>
      <c r="AR117" s="217">
        <v>5.9516470588235296E-7</v>
      </c>
      <c r="AS117" s="216">
        <v>3.1058823529411767E-9</v>
      </c>
      <c r="AT117" s="217">
        <v>6.8018823529411772E-9</v>
      </c>
      <c r="AU117" s="216">
        <v>3.5200000000000002E-6</v>
      </c>
      <c r="AV117" s="217">
        <v>7.7087999999999998E-6</v>
      </c>
      <c r="AW117" s="216">
        <v>1.0870588235294117E-8</v>
      </c>
      <c r="AX117" s="217">
        <v>2.3806588235294116E-8</v>
      </c>
      <c r="AY117" s="216">
        <v>1.5104423529411767E-5</v>
      </c>
      <c r="AZ117" s="217">
        <v>6.6157375058823527E-5</v>
      </c>
      <c r="BA117" s="91"/>
    </row>
    <row r="118" spans="1:53">
      <c r="A118" s="88"/>
      <c r="B118" s="1090" t="s">
        <v>415</v>
      </c>
      <c r="C118" s="213" t="s">
        <v>317</v>
      </c>
      <c r="D118" s="213" t="s">
        <v>455</v>
      </c>
      <c r="E118" s="213" t="s">
        <v>417</v>
      </c>
      <c r="F118" s="213" t="s">
        <v>435</v>
      </c>
      <c r="G118" s="214" t="s">
        <v>428</v>
      </c>
      <c r="H118" s="213" t="s">
        <v>450</v>
      </c>
      <c r="I118" s="958">
        <v>110</v>
      </c>
      <c r="J118" s="215">
        <v>0.11</v>
      </c>
      <c r="K118" s="216">
        <v>5.3921568627450977E-8</v>
      </c>
      <c r="L118" s="217">
        <v>1.1808823529411764E-7</v>
      </c>
      <c r="M118" s="216">
        <v>8.6274509803921564E-7</v>
      </c>
      <c r="N118" s="217">
        <v>1.8894117647058823E-6</v>
      </c>
      <c r="O118" s="216">
        <v>1.8333333333333335E-6</v>
      </c>
      <c r="P118" s="217">
        <v>4.0150000000000005E-6</v>
      </c>
      <c r="Q118" s="216">
        <v>6.7941176470588244E-7</v>
      </c>
      <c r="R118" s="217">
        <v>1.4879117647058826E-6</v>
      </c>
      <c r="S118" s="216">
        <v>3.9470588235294118E-6</v>
      </c>
      <c r="T118" s="217">
        <v>8.6440588235294119E-6</v>
      </c>
      <c r="U118" s="216">
        <v>1.0784313725490197E-8</v>
      </c>
      <c r="V118" s="217">
        <v>2.3617647058823533E-8</v>
      </c>
      <c r="W118" s="216">
        <v>3.2352941176470582E-8</v>
      </c>
      <c r="X118" s="217">
        <v>7.085294117647057E-8</v>
      </c>
      <c r="Y118" s="216">
        <v>4.6372549019607842E-7</v>
      </c>
      <c r="Z118" s="217">
        <v>1.0155588235294118E-6</v>
      </c>
      <c r="AA118" s="216">
        <v>2.9117647058823532E-7</v>
      </c>
      <c r="AB118" s="217">
        <v>6.3767647058823541E-7</v>
      </c>
      <c r="AC118" s="216">
        <v>2.1568627450980395E-8</v>
      </c>
      <c r="AD118" s="217">
        <v>4.7235294117647066E-8</v>
      </c>
      <c r="AE118" s="216">
        <v>1.2941176470588234E-9</v>
      </c>
      <c r="AF118" s="217">
        <v>2.8341176470588235E-9</v>
      </c>
      <c r="AG118" s="216">
        <v>1.1862745098039217E-7</v>
      </c>
      <c r="AH118" s="217">
        <v>2.5979411764705888E-7</v>
      </c>
      <c r="AI118" s="216">
        <v>6.0392156862745098E-9</v>
      </c>
      <c r="AJ118" s="217">
        <v>1.3225882352941176E-8</v>
      </c>
      <c r="AK118" s="216">
        <v>1.0245098039215687E-6</v>
      </c>
      <c r="AL118" s="217">
        <v>2.2436764705882354E-6</v>
      </c>
      <c r="AM118" s="216">
        <v>4.0980392156862746E-8</v>
      </c>
      <c r="AN118" s="217">
        <v>8.9747058823529412E-8</v>
      </c>
      <c r="AO118" s="216">
        <v>2.8039215686274507E-8</v>
      </c>
      <c r="AP118" s="217">
        <v>6.1405882352941169E-8</v>
      </c>
      <c r="AQ118" s="216">
        <v>2.2647058823529411E-7</v>
      </c>
      <c r="AR118" s="217">
        <v>4.9597058823529413E-7</v>
      </c>
      <c r="AS118" s="216">
        <v>2.5882352941176468E-9</v>
      </c>
      <c r="AT118" s="217">
        <v>5.6682352941176469E-9</v>
      </c>
      <c r="AU118" s="216">
        <v>2.9333333333333333E-6</v>
      </c>
      <c r="AV118" s="217">
        <v>6.4239999999999998E-6</v>
      </c>
      <c r="AW118" s="216">
        <v>9.0588235294117651E-9</v>
      </c>
      <c r="AX118" s="217">
        <v>1.9838823529411768E-8</v>
      </c>
      <c r="AY118" s="216">
        <v>1.2587019607843135E-5</v>
      </c>
      <c r="AZ118" s="217">
        <v>5.5131145882352935E-5</v>
      </c>
      <c r="BA118" s="91"/>
    </row>
    <row r="119" spans="1:53">
      <c r="A119" s="88"/>
      <c r="B119" s="1090" t="s">
        <v>415</v>
      </c>
      <c r="C119" s="213" t="s">
        <v>206</v>
      </c>
      <c r="D119" s="213" t="s">
        <v>456</v>
      </c>
      <c r="E119" s="213" t="s">
        <v>417</v>
      </c>
      <c r="F119" s="213" t="s">
        <v>435</v>
      </c>
      <c r="G119" s="214" t="s">
        <v>428</v>
      </c>
      <c r="H119" s="213" t="s">
        <v>457</v>
      </c>
      <c r="I119" s="958">
        <v>200</v>
      </c>
      <c r="J119" s="215">
        <v>0.2</v>
      </c>
      <c r="K119" s="216">
        <v>9.8039215686274519E-8</v>
      </c>
      <c r="L119" s="217">
        <v>2.147058823529412E-7</v>
      </c>
      <c r="M119" s="216">
        <v>1.5686274509803923E-6</v>
      </c>
      <c r="N119" s="217">
        <v>3.4352941176470592E-6</v>
      </c>
      <c r="O119" s="216">
        <v>3.3333333333333337E-6</v>
      </c>
      <c r="P119" s="217">
        <v>7.3000000000000013E-6</v>
      </c>
      <c r="Q119" s="216">
        <v>1.2352941176470591E-6</v>
      </c>
      <c r="R119" s="217">
        <v>2.7052941176470594E-6</v>
      </c>
      <c r="S119" s="216">
        <v>7.176470588235295E-6</v>
      </c>
      <c r="T119" s="217">
        <v>1.5716470588235297E-5</v>
      </c>
      <c r="U119" s="216">
        <v>1.9607843137254905E-8</v>
      </c>
      <c r="V119" s="217">
        <v>4.2941176470588242E-8</v>
      </c>
      <c r="W119" s="216">
        <v>5.8823529411764702E-8</v>
      </c>
      <c r="X119" s="217">
        <v>1.2882352941176469E-7</v>
      </c>
      <c r="Y119" s="216">
        <v>8.4313725490196077E-7</v>
      </c>
      <c r="Z119" s="217">
        <v>1.846470588235294E-6</v>
      </c>
      <c r="AA119" s="216">
        <v>5.2941176470588239E-7</v>
      </c>
      <c r="AB119" s="217">
        <v>1.1594117647058823E-6</v>
      </c>
      <c r="AC119" s="216">
        <v>3.921568627450981E-8</v>
      </c>
      <c r="AD119" s="217">
        <v>8.5882352941176484E-8</v>
      </c>
      <c r="AE119" s="216">
        <v>2.3529411764705885E-9</v>
      </c>
      <c r="AF119" s="217">
        <v>5.1529411764705896E-9</v>
      </c>
      <c r="AG119" s="216">
        <v>2.1568627450980394E-7</v>
      </c>
      <c r="AH119" s="217">
        <v>4.7235294117647062E-7</v>
      </c>
      <c r="AI119" s="216">
        <v>1.0980392156862745E-8</v>
      </c>
      <c r="AJ119" s="217">
        <v>2.4047058823529413E-8</v>
      </c>
      <c r="AK119" s="216">
        <v>1.8627450980392158E-6</v>
      </c>
      <c r="AL119" s="217">
        <v>4.0794117647058827E-6</v>
      </c>
      <c r="AM119" s="216">
        <v>7.4509803921568641E-8</v>
      </c>
      <c r="AN119" s="217">
        <v>1.6317647058823533E-7</v>
      </c>
      <c r="AO119" s="216">
        <v>5.0980392156862743E-8</v>
      </c>
      <c r="AP119" s="217">
        <v>1.116470588235294E-7</v>
      </c>
      <c r="AQ119" s="216">
        <v>4.1176470588235295E-7</v>
      </c>
      <c r="AR119" s="217">
        <v>9.0176470588235302E-7</v>
      </c>
      <c r="AS119" s="216">
        <v>4.705882352941177E-9</v>
      </c>
      <c r="AT119" s="217">
        <v>1.0305882352941179E-8</v>
      </c>
      <c r="AU119" s="216">
        <v>5.3333333333333337E-6</v>
      </c>
      <c r="AV119" s="217">
        <v>1.1680000000000002E-5</v>
      </c>
      <c r="AW119" s="216">
        <v>1.6470588235294119E-8</v>
      </c>
      <c r="AX119" s="217">
        <v>3.6070588235294119E-8</v>
      </c>
      <c r="AY119" s="216">
        <v>2.2885490196078433E-5</v>
      </c>
      <c r="AZ119" s="217">
        <v>1.0023844705882354E-4</v>
      </c>
      <c r="BA119" s="91"/>
    </row>
    <row r="120" spans="1:53">
      <c r="A120" s="88"/>
      <c r="B120" s="1090" t="s">
        <v>415</v>
      </c>
      <c r="C120" s="213" t="s">
        <v>206</v>
      </c>
      <c r="D120" s="213" t="s">
        <v>456</v>
      </c>
      <c r="E120" s="213" t="s">
        <v>417</v>
      </c>
      <c r="F120" s="213" t="s">
        <v>435</v>
      </c>
      <c r="G120" s="214" t="s">
        <v>428</v>
      </c>
      <c r="H120" s="213" t="s">
        <v>457</v>
      </c>
      <c r="I120" s="958">
        <v>200</v>
      </c>
      <c r="J120" s="215">
        <v>0.2</v>
      </c>
      <c r="K120" s="216">
        <v>9.8039215686274519E-8</v>
      </c>
      <c r="L120" s="217">
        <v>2.147058823529412E-7</v>
      </c>
      <c r="M120" s="216">
        <v>1.5686274509803923E-6</v>
      </c>
      <c r="N120" s="217">
        <v>3.4352941176470592E-6</v>
      </c>
      <c r="O120" s="216">
        <v>3.3333333333333337E-6</v>
      </c>
      <c r="P120" s="217">
        <v>7.3000000000000013E-6</v>
      </c>
      <c r="Q120" s="216">
        <v>1.2352941176470591E-6</v>
      </c>
      <c r="R120" s="217">
        <v>2.7052941176470594E-6</v>
      </c>
      <c r="S120" s="216">
        <v>7.176470588235295E-6</v>
      </c>
      <c r="T120" s="217">
        <v>1.5716470588235297E-5</v>
      </c>
      <c r="U120" s="216">
        <v>1.9607843137254905E-8</v>
      </c>
      <c r="V120" s="217">
        <v>4.2941176470588242E-8</v>
      </c>
      <c r="W120" s="216">
        <v>5.8823529411764702E-8</v>
      </c>
      <c r="X120" s="217">
        <v>1.2882352941176469E-7</v>
      </c>
      <c r="Y120" s="216">
        <v>8.4313725490196077E-7</v>
      </c>
      <c r="Z120" s="217">
        <v>1.846470588235294E-6</v>
      </c>
      <c r="AA120" s="216">
        <v>5.2941176470588239E-7</v>
      </c>
      <c r="AB120" s="217">
        <v>1.1594117647058823E-6</v>
      </c>
      <c r="AC120" s="216">
        <v>3.921568627450981E-8</v>
      </c>
      <c r="AD120" s="217">
        <v>8.5882352941176484E-8</v>
      </c>
      <c r="AE120" s="216">
        <v>2.3529411764705885E-9</v>
      </c>
      <c r="AF120" s="217">
        <v>5.1529411764705896E-9</v>
      </c>
      <c r="AG120" s="216">
        <v>2.1568627450980394E-7</v>
      </c>
      <c r="AH120" s="217">
        <v>4.7235294117647062E-7</v>
      </c>
      <c r="AI120" s="216">
        <v>1.0980392156862745E-8</v>
      </c>
      <c r="AJ120" s="217">
        <v>2.4047058823529413E-8</v>
      </c>
      <c r="AK120" s="216">
        <v>1.8627450980392158E-6</v>
      </c>
      <c r="AL120" s="217">
        <v>4.0794117647058827E-6</v>
      </c>
      <c r="AM120" s="216">
        <v>7.4509803921568641E-8</v>
      </c>
      <c r="AN120" s="217">
        <v>1.6317647058823533E-7</v>
      </c>
      <c r="AO120" s="216">
        <v>5.0980392156862743E-8</v>
      </c>
      <c r="AP120" s="217">
        <v>1.116470588235294E-7</v>
      </c>
      <c r="AQ120" s="216">
        <v>4.1176470588235295E-7</v>
      </c>
      <c r="AR120" s="217">
        <v>9.0176470588235302E-7</v>
      </c>
      <c r="AS120" s="216">
        <v>4.705882352941177E-9</v>
      </c>
      <c r="AT120" s="217">
        <v>1.0305882352941179E-8</v>
      </c>
      <c r="AU120" s="216">
        <v>5.3333333333333337E-6</v>
      </c>
      <c r="AV120" s="217">
        <v>1.1680000000000002E-5</v>
      </c>
      <c r="AW120" s="216">
        <v>1.6470588235294119E-8</v>
      </c>
      <c r="AX120" s="217">
        <v>3.6070588235294119E-8</v>
      </c>
      <c r="AY120" s="216">
        <v>2.2885490196078433E-5</v>
      </c>
      <c r="AZ120" s="217">
        <v>1.0023844705882354E-4</v>
      </c>
      <c r="BA120" s="91"/>
    </row>
    <row r="121" spans="1:53">
      <c r="A121" s="88"/>
      <c r="B121" s="1090" t="s">
        <v>415</v>
      </c>
      <c r="C121" s="213" t="s">
        <v>206</v>
      </c>
      <c r="D121" s="213" t="s">
        <v>456</v>
      </c>
      <c r="E121" s="213" t="s">
        <v>417</v>
      </c>
      <c r="F121" s="213" t="s">
        <v>435</v>
      </c>
      <c r="G121" s="214" t="s">
        <v>428</v>
      </c>
      <c r="H121" s="213" t="s">
        <v>457</v>
      </c>
      <c r="I121" s="958">
        <v>200</v>
      </c>
      <c r="J121" s="215">
        <v>0.2</v>
      </c>
      <c r="K121" s="216">
        <v>9.8039215686274519E-8</v>
      </c>
      <c r="L121" s="217">
        <v>2.147058823529412E-7</v>
      </c>
      <c r="M121" s="216">
        <v>1.5686274509803923E-6</v>
      </c>
      <c r="N121" s="217">
        <v>3.4352941176470592E-6</v>
      </c>
      <c r="O121" s="216">
        <v>3.3333333333333337E-6</v>
      </c>
      <c r="P121" s="217">
        <v>7.3000000000000013E-6</v>
      </c>
      <c r="Q121" s="216">
        <v>1.2352941176470591E-6</v>
      </c>
      <c r="R121" s="217">
        <v>2.7052941176470594E-6</v>
      </c>
      <c r="S121" s="216">
        <v>7.176470588235295E-6</v>
      </c>
      <c r="T121" s="217">
        <v>1.5716470588235297E-5</v>
      </c>
      <c r="U121" s="216">
        <v>1.9607843137254905E-8</v>
      </c>
      <c r="V121" s="217">
        <v>4.2941176470588242E-8</v>
      </c>
      <c r="W121" s="216">
        <v>5.8823529411764702E-8</v>
      </c>
      <c r="X121" s="217">
        <v>1.2882352941176469E-7</v>
      </c>
      <c r="Y121" s="216">
        <v>8.4313725490196077E-7</v>
      </c>
      <c r="Z121" s="217">
        <v>1.846470588235294E-6</v>
      </c>
      <c r="AA121" s="216">
        <v>5.2941176470588239E-7</v>
      </c>
      <c r="AB121" s="217">
        <v>1.1594117647058823E-6</v>
      </c>
      <c r="AC121" s="216">
        <v>3.921568627450981E-8</v>
      </c>
      <c r="AD121" s="217">
        <v>8.5882352941176484E-8</v>
      </c>
      <c r="AE121" s="216">
        <v>2.3529411764705885E-9</v>
      </c>
      <c r="AF121" s="217">
        <v>5.1529411764705896E-9</v>
      </c>
      <c r="AG121" s="216">
        <v>2.1568627450980394E-7</v>
      </c>
      <c r="AH121" s="217">
        <v>4.7235294117647062E-7</v>
      </c>
      <c r="AI121" s="216">
        <v>1.0980392156862745E-8</v>
      </c>
      <c r="AJ121" s="217">
        <v>2.4047058823529413E-8</v>
      </c>
      <c r="AK121" s="216">
        <v>1.8627450980392158E-6</v>
      </c>
      <c r="AL121" s="217">
        <v>4.0794117647058827E-6</v>
      </c>
      <c r="AM121" s="216">
        <v>7.4509803921568641E-8</v>
      </c>
      <c r="AN121" s="217">
        <v>1.6317647058823533E-7</v>
      </c>
      <c r="AO121" s="216">
        <v>5.0980392156862743E-8</v>
      </c>
      <c r="AP121" s="217">
        <v>1.116470588235294E-7</v>
      </c>
      <c r="AQ121" s="216">
        <v>4.1176470588235295E-7</v>
      </c>
      <c r="AR121" s="217">
        <v>9.0176470588235302E-7</v>
      </c>
      <c r="AS121" s="216">
        <v>4.705882352941177E-9</v>
      </c>
      <c r="AT121" s="217">
        <v>1.0305882352941179E-8</v>
      </c>
      <c r="AU121" s="216">
        <v>5.3333333333333337E-6</v>
      </c>
      <c r="AV121" s="217">
        <v>1.1680000000000002E-5</v>
      </c>
      <c r="AW121" s="216">
        <v>1.6470588235294119E-8</v>
      </c>
      <c r="AX121" s="217">
        <v>3.6070588235294119E-8</v>
      </c>
      <c r="AY121" s="216">
        <v>2.2885490196078433E-5</v>
      </c>
      <c r="AZ121" s="217">
        <v>1.0023844705882354E-4</v>
      </c>
      <c r="BA121" s="91"/>
    </row>
    <row r="122" spans="1:53">
      <c r="A122" s="88"/>
      <c r="B122" s="1090" t="s">
        <v>415</v>
      </c>
      <c r="C122" s="213" t="s">
        <v>206</v>
      </c>
      <c r="D122" s="213" t="s">
        <v>456</v>
      </c>
      <c r="E122" s="213" t="s">
        <v>417</v>
      </c>
      <c r="F122" s="213" t="s">
        <v>435</v>
      </c>
      <c r="G122" s="214" t="s">
        <v>428</v>
      </c>
      <c r="H122" s="213" t="s">
        <v>457</v>
      </c>
      <c r="I122" s="958">
        <v>200</v>
      </c>
      <c r="J122" s="215">
        <v>0.2</v>
      </c>
      <c r="K122" s="216">
        <v>9.8039215686274519E-8</v>
      </c>
      <c r="L122" s="217">
        <v>2.147058823529412E-7</v>
      </c>
      <c r="M122" s="216">
        <v>1.5686274509803923E-6</v>
      </c>
      <c r="N122" s="217">
        <v>3.4352941176470592E-6</v>
      </c>
      <c r="O122" s="216">
        <v>3.3333333333333337E-6</v>
      </c>
      <c r="P122" s="217">
        <v>7.3000000000000013E-6</v>
      </c>
      <c r="Q122" s="216">
        <v>1.2352941176470591E-6</v>
      </c>
      <c r="R122" s="217">
        <v>2.7052941176470594E-6</v>
      </c>
      <c r="S122" s="216">
        <v>7.176470588235295E-6</v>
      </c>
      <c r="T122" s="217">
        <v>1.5716470588235297E-5</v>
      </c>
      <c r="U122" s="216">
        <v>1.9607843137254905E-8</v>
      </c>
      <c r="V122" s="217">
        <v>4.2941176470588242E-8</v>
      </c>
      <c r="W122" s="216">
        <v>5.8823529411764702E-8</v>
      </c>
      <c r="X122" s="217">
        <v>1.2882352941176469E-7</v>
      </c>
      <c r="Y122" s="216">
        <v>8.4313725490196077E-7</v>
      </c>
      <c r="Z122" s="217">
        <v>1.846470588235294E-6</v>
      </c>
      <c r="AA122" s="216">
        <v>5.2941176470588239E-7</v>
      </c>
      <c r="AB122" s="217">
        <v>1.1594117647058823E-6</v>
      </c>
      <c r="AC122" s="216">
        <v>3.921568627450981E-8</v>
      </c>
      <c r="AD122" s="217">
        <v>8.5882352941176484E-8</v>
      </c>
      <c r="AE122" s="216">
        <v>2.3529411764705885E-9</v>
      </c>
      <c r="AF122" s="217">
        <v>5.1529411764705896E-9</v>
      </c>
      <c r="AG122" s="216">
        <v>2.1568627450980394E-7</v>
      </c>
      <c r="AH122" s="217">
        <v>4.7235294117647062E-7</v>
      </c>
      <c r="AI122" s="216">
        <v>1.0980392156862745E-8</v>
      </c>
      <c r="AJ122" s="217">
        <v>2.4047058823529413E-8</v>
      </c>
      <c r="AK122" s="216">
        <v>1.8627450980392158E-6</v>
      </c>
      <c r="AL122" s="217">
        <v>4.0794117647058827E-6</v>
      </c>
      <c r="AM122" s="216">
        <v>7.4509803921568641E-8</v>
      </c>
      <c r="AN122" s="217">
        <v>1.6317647058823533E-7</v>
      </c>
      <c r="AO122" s="216">
        <v>5.0980392156862743E-8</v>
      </c>
      <c r="AP122" s="217">
        <v>1.116470588235294E-7</v>
      </c>
      <c r="AQ122" s="216">
        <v>4.1176470588235295E-7</v>
      </c>
      <c r="AR122" s="217">
        <v>9.0176470588235302E-7</v>
      </c>
      <c r="AS122" s="216">
        <v>4.705882352941177E-9</v>
      </c>
      <c r="AT122" s="217">
        <v>1.0305882352941179E-8</v>
      </c>
      <c r="AU122" s="216">
        <v>5.3333333333333337E-6</v>
      </c>
      <c r="AV122" s="217">
        <v>1.1680000000000002E-5</v>
      </c>
      <c r="AW122" s="216">
        <v>1.6470588235294119E-8</v>
      </c>
      <c r="AX122" s="217">
        <v>3.6070588235294119E-8</v>
      </c>
      <c r="AY122" s="216">
        <v>2.2885490196078433E-5</v>
      </c>
      <c r="AZ122" s="217">
        <v>1.0023844705882354E-4</v>
      </c>
      <c r="BA122" s="91"/>
    </row>
    <row r="123" spans="1:53">
      <c r="A123" s="88"/>
      <c r="B123" s="1090" t="s">
        <v>415</v>
      </c>
      <c r="C123" s="213" t="s">
        <v>206</v>
      </c>
      <c r="D123" s="213" t="s">
        <v>456</v>
      </c>
      <c r="E123" s="213" t="s">
        <v>417</v>
      </c>
      <c r="F123" s="213" t="s">
        <v>435</v>
      </c>
      <c r="G123" s="214" t="s">
        <v>428</v>
      </c>
      <c r="H123" s="213" t="s">
        <v>457</v>
      </c>
      <c r="I123" s="958">
        <v>200</v>
      </c>
      <c r="J123" s="215">
        <v>0.2</v>
      </c>
      <c r="K123" s="216">
        <v>9.8039215686274519E-8</v>
      </c>
      <c r="L123" s="217">
        <v>2.147058823529412E-7</v>
      </c>
      <c r="M123" s="216">
        <v>1.5686274509803923E-6</v>
      </c>
      <c r="N123" s="217">
        <v>3.4352941176470592E-6</v>
      </c>
      <c r="O123" s="216">
        <v>3.3333333333333337E-6</v>
      </c>
      <c r="P123" s="217">
        <v>7.3000000000000013E-6</v>
      </c>
      <c r="Q123" s="216">
        <v>1.2352941176470591E-6</v>
      </c>
      <c r="R123" s="217">
        <v>2.7052941176470594E-6</v>
      </c>
      <c r="S123" s="216">
        <v>7.176470588235295E-6</v>
      </c>
      <c r="T123" s="217">
        <v>1.5716470588235297E-5</v>
      </c>
      <c r="U123" s="216">
        <v>1.9607843137254905E-8</v>
      </c>
      <c r="V123" s="217">
        <v>4.2941176470588242E-8</v>
      </c>
      <c r="W123" s="216">
        <v>5.8823529411764702E-8</v>
      </c>
      <c r="X123" s="217">
        <v>1.2882352941176469E-7</v>
      </c>
      <c r="Y123" s="216">
        <v>8.4313725490196077E-7</v>
      </c>
      <c r="Z123" s="217">
        <v>1.846470588235294E-6</v>
      </c>
      <c r="AA123" s="216">
        <v>5.2941176470588239E-7</v>
      </c>
      <c r="AB123" s="217">
        <v>1.1594117647058823E-6</v>
      </c>
      <c r="AC123" s="216">
        <v>3.921568627450981E-8</v>
      </c>
      <c r="AD123" s="217">
        <v>8.5882352941176484E-8</v>
      </c>
      <c r="AE123" s="216">
        <v>2.3529411764705885E-9</v>
      </c>
      <c r="AF123" s="217">
        <v>5.1529411764705896E-9</v>
      </c>
      <c r="AG123" s="216">
        <v>2.1568627450980394E-7</v>
      </c>
      <c r="AH123" s="217">
        <v>4.7235294117647062E-7</v>
      </c>
      <c r="AI123" s="216">
        <v>1.0980392156862745E-8</v>
      </c>
      <c r="AJ123" s="217">
        <v>2.4047058823529413E-8</v>
      </c>
      <c r="AK123" s="216">
        <v>1.8627450980392158E-6</v>
      </c>
      <c r="AL123" s="217">
        <v>4.0794117647058827E-6</v>
      </c>
      <c r="AM123" s="216">
        <v>7.4509803921568641E-8</v>
      </c>
      <c r="AN123" s="217">
        <v>1.6317647058823533E-7</v>
      </c>
      <c r="AO123" s="216">
        <v>5.0980392156862743E-8</v>
      </c>
      <c r="AP123" s="217">
        <v>1.116470588235294E-7</v>
      </c>
      <c r="AQ123" s="216">
        <v>4.1176470588235295E-7</v>
      </c>
      <c r="AR123" s="217">
        <v>9.0176470588235302E-7</v>
      </c>
      <c r="AS123" s="216">
        <v>4.705882352941177E-9</v>
      </c>
      <c r="AT123" s="217">
        <v>1.0305882352941179E-8</v>
      </c>
      <c r="AU123" s="216">
        <v>5.3333333333333337E-6</v>
      </c>
      <c r="AV123" s="217">
        <v>1.1680000000000002E-5</v>
      </c>
      <c r="AW123" s="216">
        <v>1.6470588235294119E-8</v>
      </c>
      <c r="AX123" s="217">
        <v>3.6070588235294119E-8</v>
      </c>
      <c r="AY123" s="216">
        <v>2.2885490196078433E-5</v>
      </c>
      <c r="AZ123" s="217">
        <v>1.0023844705882354E-4</v>
      </c>
      <c r="BA123" s="91"/>
    </row>
    <row r="124" spans="1:53">
      <c r="A124" s="88"/>
      <c r="B124" s="1090" t="s">
        <v>415</v>
      </c>
      <c r="C124" s="213" t="s">
        <v>206</v>
      </c>
      <c r="D124" s="213" t="s">
        <v>456</v>
      </c>
      <c r="E124" s="213" t="s">
        <v>417</v>
      </c>
      <c r="F124" s="213" t="s">
        <v>435</v>
      </c>
      <c r="G124" s="214" t="s">
        <v>428</v>
      </c>
      <c r="H124" s="213" t="s">
        <v>457</v>
      </c>
      <c r="I124" s="958">
        <v>200</v>
      </c>
      <c r="J124" s="215">
        <v>0.2</v>
      </c>
      <c r="K124" s="216">
        <v>9.8039215686274519E-8</v>
      </c>
      <c r="L124" s="217">
        <v>2.147058823529412E-7</v>
      </c>
      <c r="M124" s="216">
        <v>1.5686274509803923E-6</v>
      </c>
      <c r="N124" s="217">
        <v>3.4352941176470592E-6</v>
      </c>
      <c r="O124" s="216">
        <v>3.3333333333333337E-6</v>
      </c>
      <c r="P124" s="217">
        <v>7.3000000000000013E-6</v>
      </c>
      <c r="Q124" s="216">
        <v>1.2352941176470591E-6</v>
      </c>
      <c r="R124" s="217">
        <v>2.7052941176470594E-6</v>
      </c>
      <c r="S124" s="216">
        <v>7.176470588235295E-6</v>
      </c>
      <c r="T124" s="217">
        <v>1.5716470588235297E-5</v>
      </c>
      <c r="U124" s="216">
        <v>1.9607843137254905E-8</v>
      </c>
      <c r="V124" s="217">
        <v>4.2941176470588242E-8</v>
      </c>
      <c r="W124" s="216">
        <v>5.8823529411764702E-8</v>
      </c>
      <c r="X124" s="217">
        <v>1.2882352941176469E-7</v>
      </c>
      <c r="Y124" s="216">
        <v>8.4313725490196077E-7</v>
      </c>
      <c r="Z124" s="217">
        <v>1.846470588235294E-6</v>
      </c>
      <c r="AA124" s="216">
        <v>5.2941176470588239E-7</v>
      </c>
      <c r="AB124" s="217">
        <v>1.1594117647058823E-6</v>
      </c>
      <c r="AC124" s="216">
        <v>3.921568627450981E-8</v>
      </c>
      <c r="AD124" s="217">
        <v>8.5882352941176484E-8</v>
      </c>
      <c r="AE124" s="216">
        <v>2.3529411764705885E-9</v>
      </c>
      <c r="AF124" s="217">
        <v>5.1529411764705896E-9</v>
      </c>
      <c r="AG124" s="216">
        <v>2.1568627450980394E-7</v>
      </c>
      <c r="AH124" s="217">
        <v>4.7235294117647062E-7</v>
      </c>
      <c r="AI124" s="216">
        <v>1.0980392156862745E-8</v>
      </c>
      <c r="AJ124" s="217">
        <v>2.4047058823529413E-8</v>
      </c>
      <c r="AK124" s="216">
        <v>1.8627450980392158E-6</v>
      </c>
      <c r="AL124" s="217">
        <v>4.0794117647058827E-6</v>
      </c>
      <c r="AM124" s="216">
        <v>7.4509803921568641E-8</v>
      </c>
      <c r="AN124" s="217">
        <v>1.6317647058823533E-7</v>
      </c>
      <c r="AO124" s="216">
        <v>5.0980392156862743E-8</v>
      </c>
      <c r="AP124" s="217">
        <v>1.116470588235294E-7</v>
      </c>
      <c r="AQ124" s="216">
        <v>4.1176470588235295E-7</v>
      </c>
      <c r="AR124" s="217">
        <v>9.0176470588235302E-7</v>
      </c>
      <c r="AS124" s="216">
        <v>4.705882352941177E-9</v>
      </c>
      <c r="AT124" s="217">
        <v>1.0305882352941179E-8</v>
      </c>
      <c r="AU124" s="216">
        <v>5.3333333333333337E-6</v>
      </c>
      <c r="AV124" s="217">
        <v>1.1680000000000002E-5</v>
      </c>
      <c r="AW124" s="216">
        <v>1.6470588235294119E-8</v>
      </c>
      <c r="AX124" s="217">
        <v>3.6070588235294119E-8</v>
      </c>
      <c r="AY124" s="216">
        <v>2.2885490196078433E-5</v>
      </c>
      <c r="AZ124" s="217">
        <v>1.0023844705882354E-4</v>
      </c>
      <c r="BA124" s="91"/>
    </row>
    <row r="125" spans="1:53">
      <c r="A125" s="88"/>
      <c r="B125" s="1090" t="s">
        <v>415</v>
      </c>
      <c r="C125" s="213" t="s">
        <v>206</v>
      </c>
      <c r="D125" s="213" t="s">
        <v>456</v>
      </c>
      <c r="E125" s="213" t="s">
        <v>417</v>
      </c>
      <c r="F125" s="213" t="s">
        <v>435</v>
      </c>
      <c r="G125" s="214" t="s">
        <v>428</v>
      </c>
      <c r="H125" s="213" t="s">
        <v>457</v>
      </c>
      <c r="I125" s="958">
        <v>200</v>
      </c>
      <c r="J125" s="215">
        <v>0.2</v>
      </c>
      <c r="K125" s="216">
        <v>9.8039215686274519E-8</v>
      </c>
      <c r="L125" s="217">
        <v>2.147058823529412E-7</v>
      </c>
      <c r="M125" s="216">
        <v>1.5686274509803923E-6</v>
      </c>
      <c r="N125" s="217">
        <v>3.4352941176470592E-6</v>
      </c>
      <c r="O125" s="216">
        <v>3.3333333333333337E-6</v>
      </c>
      <c r="P125" s="217">
        <v>7.3000000000000013E-6</v>
      </c>
      <c r="Q125" s="216">
        <v>1.2352941176470591E-6</v>
      </c>
      <c r="R125" s="217">
        <v>2.7052941176470594E-6</v>
      </c>
      <c r="S125" s="216">
        <v>7.176470588235295E-6</v>
      </c>
      <c r="T125" s="217">
        <v>1.5716470588235297E-5</v>
      </c>
      <c r="U125" s="216">
        <v>1.9607843137254905E-8</v>
      </c>
      <c r="V125" s="217">
        <v>4.2941176470588242E-8</v>
      </c>
      <c r="W125" s="216">
        <v>5.8823529411764702E-8</v>
      </c>
      <c r="X125" s="217">
        <v>1.2882352941176469E-7</v>
      </c>
      <c r="Y125" s="216">
        <v>8.4313725490196077E-7</v>
      </c>
      <c r="Z125" s="217">
        <v>1.846470588235294E-6</v>
      </c>
      <c r="AA125" s="216">
        <v>5.2941176470588239E-7</v>
      </c>
      <c r="AB125" s="217">
        <v>1.1594117647058823E-6</v>
      </c>
      <c r="AC125" s="216">
        <v>3.921568627450981E-8</v>
      </c>
      <c r="AD125" s="217">
        <v>8.5882352941176484E-8</v>
      </c>
      <c r="AE125" s="216">
        <v>2.3529411764705885E-9</v>
      </c>
      <c r="AF125" s="217">
        <v>5.1529411764705896E-9</v>
      </c>
      <c r="AG125" s="216">
        <v>2.1568627450980394E-7</v>
      </c>
      <c r="AH125" s="217">
        <v>4.7235294117647062E-7</v>
      </c>
      <c r="AI125" s="216">
        <v>1.0980392156862745E-8</v>
      </c>
      <c r="AJ125" s="217">
        <v>2.4047058823529413E-8</v>
      </c>
      <c r="AK125" s="216">
        <v>1.8627450980392158E-6</v>
      </c>
      <c r="AL125" s="217">
        <v>4.0794117647058827E-6</v>
      </c>
      <c r="AM125" s="216">
        <v>7.4509803921568641E-8</v>
      </c>
      <c r="AN125" s="217">
        <v>1.6317647058823533E-7</v>
      </c>
      <c r="AO125" s="216">
        <v>5.0980392156862743E-8</v>
      </c>
      <c r="AP125" s="217">
        <v>1.116470588235294E-7</v>
      </c>
      <c r="AQ125" s="216">
        <v>4.1176470588235295E-7</v>
      </c>
      <c r="AR125" s="217">
        <v>9.0176470588235302E-7</v>
      </c>
      <c r="AS125" s="216">
        <v>4.705882352941177E-9</v>
      </c>
      <c r="AT125" s="217">
        <v>1.0305882352941179E-8</v>
      </c>
      <c r="AU125" s="216">
        <v>5.3333333333333337E-6</v>
      </c>
      <c r="AV125" s="217">
        <v>1.1680000000000002E-5</v>
      </c>
      <c r="AW125" s="216">
        <v>1.6470588235294119E-8</v>
      </c>
      <c r="AX125" s="217">
        <v>3.6070588235294119E-8</v>
      </c>
      <c r="AY125" s="216">
        <v>2.2885490196078433E-5</v>
      </c>
      <c r="AZ125" s="217">
        <v>1.0023844705882354E-4</v>
      </c>
      <c r="BA125" s="91"/>
    </row>
    <row r="126" spans="1:53">
      <c r="A126" s="88"/>
      <c r="B126" s="1090" t="s">
        <v>415</v>
      </c>
      <c r="C126" s="213" t="s">
        <v>206</v>
      </c>
      <c r="D126" s="213" t="s">
        <v>456</v>
      </c>
      <c r="E126" s="213" t="s">
        <v>417</v>
      </c>
      <c r="F126" s="213" t="s">
        <v>435</v>
      </c>
      <c r="G126" s="214" t="s">
        <v>428</v>
      </c>
      <c r="H126" s="213" t="s">
        <v>457</v>
      </c>
      <c r="I126" s="958">
        <v>200</v>
      </c>
      <c r="J126" s="215">
        <v>0.2</v>
      </c>
      <c r="K126" s="216">
        <v>9.8039215686274519E-8</v>
      </c>
      <c r="L126" s="217">
        <v>2.147058823529412E-7</v>
      </c>
      <c r="M126" s="216">
        <v>1.5686274509803923E-6</v>
      </c>
      <c r="N126" s="217">
        <v>3.4352941176470592E-6</v>
      </c>
      <c r="O126" s="216">
        <v>3.3333333333333337E-6</v>
      </c>
      <c r="P126" s="217">
        <v>7.3000000000000013E-6</v>
      </c>
      <c r="Q126" s="216">
        <v>1.2352941176470591E-6</v>
      </c>
      <c r="R126" s="217">
        <v>2.7052941176470594E-6</v>
      </c>
      <c r="S126" s="216">
        <v>7.176470588235295E-6</v>
      </c>
      <c r="T126" s="217">
        <v>1.5716470588235297E-5</v>
      </c>
      <c r="U126" s="216">
        <v>1.9607843137254905E-8</v>
      </c>
      <c r="V126" s="217">
        <v>4.2941176470588242E-8</v>
      </c>
      <c r="W126" s="216">
        <v>5.8823529411764702E-8</v>
      </c>
      <c r="X126" s="217">
        <v>1.2882352941176469E-7</v>
      </c>
      <c r="Y126" s="216">
        <v>8.4313725490196077E-7</v>
      </c>
      <c r="Z126" s="217">
        <v>1.846470588235294E-6</v>
      </c>
      <c r="AA126" s="216">
        <v>5.2941176470588239E-7</v>
      </c>
      <c r="AB126" s="217">
        <v>1.1594117647058823E-6</v>
      </c>
      <c r="AC126" s="216">
        <v>3.921568627450981E-8</v>
      </c>
      <c r="AD126" s="217">
        <v>8.5882352941176484E-8</v>
      </c>
      <c r="AE126" s="216">
        <v>2.3529411764705885E-9</v>
      </c>
      <c r="AF126" s="217">
        <v>5.1529411764705896E-9</v>
      </c>
      <c r="AG126" s="216">
        <v>2.1568627450980394E-7</v>
      </c>
      <c r="AH126" s="217">
        <v>4.7235294117647062E-7</v>
      </c>
      <c r="AI126" s="216">
        <v>1.0980392156862745E-8</v>
      </c>
      <c r="AJ126" s="217">
        <v>2.4047058823529413E-8</v>
      </c>
      <c r="AK126" s="216">
        <v>1.8627450980392158E-6</v>
      </c>
      <c r="AL126" s="217">
        <v>4.0794117647058827E-6</v>
      </c>
      <c r="AM126" s="216">
        <v>7.4509803921568641E-8</v>
      </c>
      <c r="AN126" s="217">
        <v>1.6317647058823533E-7</v>
      </c>
      <c r="AO126" s="216">
        <v>5.0980392156862743E-8</v>
      </c>
      <c r="AP126" s="217">
        <v>1.116470588235294E-7</v>
      </c>
      <c r="AQ126" s="216">
        <v>4.1176470588235295E-7</v>
      </c>
      <c r="AR126" s="217">
        <v>9.0176470588235302E-7</v>
      </c>
      <c r="AS126" s="216">
        <v>4.705882352941177E-9</v>
      </c>
      <c r="AT126" s="217">
        <v>1.0305882352941179E-8</v>
      </c>
      <c r="AU126" s="216">
        <v>5.3333333333333337E-6</v>
      </c>
      <c r="AV126" s="217">
        <v>1.1680000000000002E-5</v>
      </c>
      <c r="AW126" s="216">
        <v>1.6470588235294119E-8</v>
      </c>
      <c r="AX126" s="217">
        <v>3.6070588235294119E-8</v>
      </c>
      <c r="AY126" s="216">
        <v>2.2885490196078433E-5</v>
      </c>
      <c r="AZ126" s="217">
        <v>1.0023844705882354E-4</v>
      </c>
      <c r="BA126" s="91"/>
    </row>
    <row r="127" spans="1:53">
      <c r="A127" s="88"/>
      <c r="B127" s="1090" t="s">
        <v>415</v>
      </c>
      <c r="C127" s="213" t="s">
        <v>206</v>
      </c>
      <c r="D127" s="213" t="s">
        <v>456</v>
      </c>
      <c r="E127" s="213" t="s">
        <v>417</v>
      </c>
      <c r="F127" s="213" t="s">
        <v>435</v>
      </c>
      <c r="G127" s="214" t="s">
        <v>428</v>
      </c>
      <c r="H127" s="213" t="s">
        <v>457</v>
      </c>
      <c r="I127" s="958">
        <v>200</v>
      </c>
      <c r="J127" s="215">
        <v>0.2</v>
      </c>
      <c r="K127" s="216">
        <v>9.8039215686274519E-8</v>
      </c>
      <c r="L127" s="217">
        <v>2.147058823529412E-7</v>
      </c>
      <c r="M127" s="216">
        <v>1.5686274509803923E-6</v>
      </c>
      <c r="N127" s="217">
        <v>3.4352941176470592E-6</v>
      </c>
      <c r="O127" s="216">
        <v>3.3333333333333337E-6</v>
      </c>
      <c r="P127" s="217">
        <v>7.3000000000000013E-6</v>
      </c>
      <c r="Q127" s="216">
        <v>1.2352941176470591E-6</v>
      </c>
      <c r="R127" s="217">
        <v>2.7052941176470594E-6</v>
      </c>
      <c r="S127" s="216">
        <v>7.176470588235295E-6</v>
      </c>
      <c r="T127" s="217">
        <v>1.5716470588235297E-5</v>
      </c>
      <c r="U127" s="216">
        <v>1.9607843137254905E-8</v>
      </c>
      <c r="V127" s="217">
        <v>4.2941176470588242E-8</v>
      </c>
      <c r="W127" s="216">
        <v>5.8823529411764702E-8</v>
      </c>
      <c r="X127" s="217">
        <v>1.2882352941176469E-7</v>
      </c>
      <c r="Y127" s="216">
        <v>8.4313725490196077E-7</v>
      </c>
      <c r="Z127" s="217">
        <v>1.846470588235294E-6</v>
      </c>
      <c r="AA127" s="216">
        <v>5.2941176470588239E-7</v>
      </c>
      <c r="AB127" s="217">
        <v>1.1594117647058823E-6</v>
      </c>
      <c r="AC127" s="216">
        <v>3.921568627450981E-8</v>
      </c>
      <c r="AD127" s="217">
        <v>8.5882352941176484E-8</v>
      </c>
      <c r="AE127" s="216">
        <v>2.3529411764705885E-9</v>
      </c>
      <c r="AF127" s="217">
        <v>5.1529411764705896E-9</v>
      </c>
      <c r="AG127" s="216">
        <v>2.1568627450980394E-7</v>
      </c>
      <c r="AH127" s="217">
        <v>4.7235294117647062E-7</v>
      </c>
      <c r="AI127" s="216">
        <v>1.0980392156862745E-8</v>
      </c>
      <c r="AJ127" s="217">
        <v>2.4047058823529413E-8</v>
      </c>
      <c r="AK127" s="216">
        <v>1.8627450980392158E-6</v>
      </c>
      <c r="AL127" s="217">
        <v>4.0794117647058827E-6</v>
      </c>
      <c r="AM127" s="216">
        <v>7.4509803921568641E-8</v>
      </c>
      <c r="AN127" s="217">
        <v>1.6317647058823533E-7</v>
      </c>
      <c r="AO127" s="216">
        <v>5.0980392156862743E-8</v>
      </c>
      <c r="AP127" s="217">
        <v>1.116470588235294E-7</v>
      </c>
      <c r="AQ127" s="216">
        <v>4.1176470588235295E-7</v>
      </c>
      <c r="AR127" s="217">
        <v>9.0176470588235302E-7</v>
      </c>
      <c r="AS127" s="216">
        <v>4.705882352941177E-9</v>
      </c>
      <c r="AT127" s="217">
        <v>1.0305882352941179E-8</v>
      </c>
      <c r="AU127" s="216">
        <v>5.3333333333333337E-6</v>
      </c>
      <c r="AV127" s="217">
        <v>1.1680000000000002E-5</v>
      </c>
      <c r="AW127" s="216">
        <v>1.6470588235294119E-8</v>
      </c>
      <c r="AX127" s="217">
        <v>3.6070588235294119E-8</v>
      </c>
      <c r="AY127" s="216">
        <v>2.2885490196078433E-5</v>
      </c>
      <c r="AZ127" s="217">
        <v>1.0023844705882354E-4</v>
      </c>
      <c r="BA127" s="91"/>
    </row>
    <row r="128" spans="1:53">
      <c r="A128" s="88"/>
      <c r="B128" s="1090" t="s">
        <v>415</v>
      </c>
      <c r="C128" s="213" t="s">
        <v>206</v>
      </c>
      <c r="D128" s="213" t="s">
        <v>456</v>
      </c>
      <c r="E128" s="213" t="s">
        <v>417</v>
      </c>
      <c r="F128" s="213" t="s">
        <v>435</v>
      </c>
      <c r="G128" s="214" t="s">
        <v>428</v>
      </c>
      <c r="H128" s="213" t="s">
        <v>457</v>
      </c>
      <c r="I128" s="958">
        <v>200</v>
      </c>
      <c r="J128" s="215">
        <v>0.2</v>
      </c>
      <c r="K128" s="216">
        <v>9.8039215686274519E-8</v>
      </c>
      <c r="L128" s="217">
        <v>2.147058823529412E-7</v>
      </c>
      <c r="M128" s="216">
        <v>1.5686274509803923E-6</v>
      </c>
      <c r="N128" s="217">
        <v>3.4352941176470592E-6</v>
      </c>
      <c r="O128" s="216">
        <v>3.3333333333333337E-6</v>
      </c>
      <c r="P128" s="217">
        <v>7.3000000000000013E-6</v>
      </c>
      <c r="Q128" s="216">
        <v>1.2352941176470591E-6</v>
      </c>
      <c r="R128" s="217">
        <v>2.7052941176470594E-6</v>
      </c>
      <c r="S128" s="216">
        <v>7.176470588235295E-6</v>
      </c>
      <c r="T128" s="217">
        <v>1.5716470588235297E-5</v>
      </c>
      <c r="U128" s="216">
        <v>1.9607843137254905E-8</v>
      </c>
      <c r="V128" s="217">
        <v>4.2941176470588242E-8</v>
      </c>
      <c r="W128" s="216">
        <v>5.8823529411764702E-8</v>
      </c>
      <c r="X128" s="217">
        <v>1.2882352941176469E-7</v>
      </c>
      <c r="Y128" s="216">
        <v>8.4313725490196077E-7</v>
      </c>
      <c r="Z128" s="217">
        <v>1.846470588235294E-6</v>
      </c>
      <c r="AA128" s="216">
        <v>5.2941176470588239E-7</v>
      </c>
      <c r="AB128" s="217">
        <v>1.1594117647058823E-6</v>
      </c>
      <c r="AC128" s="216">
        <v>3.921568627450981E-8</v>
      </c>
      <c r="AD128" s="217">
        <v>8.5882352941176484E-8</v>
      </c>
      <c r="AE128" s="216">
        <v>2.3529411764705885E-9</v>
      </c>
      <c r="AF128" s="217">
        <v>5.1529411764705896E-9</v>
      </c>
      <c r="AG128" s="216">
        <v>2.1568627450980394E-7</v>
      </c>
      <c r="AH128" s="217">
        <v>4.7235294117647062E-7</v>
      </c>
      <c r="AI128" s="216">
        <v>1.0980392156862745E-8</v>
      </c>
      <c r="AJ128" s="217">
        <v>2.4047058823529413E-8</v>
      </c>
      <c r="AK128" s="216">
        <v>1.8627450980392158E-6</v>
      </c>
      <c r="AL128" s="217">
        <v>4.0794117647058827E-6</v>
      </c>
      <c r="AM128" s="216">
        <v>7.4509803921568641E-8</v>
      </c>
      <c r="AN128" s="217">
        <v>1.6317647058823533E-7</v>
      </c>
      <c r="AO128" s="216">
        <v>5.0980392156862743E-8</v>
      </c>
      <c r="AP128" s="217">
        <v>1.116470588235294E-7</v>
      </c>
      <c r="AQ128" s="216">
        <v>4.1176470588235295E-7</v>
      </c>
      <c r="AR128" s="217">
        <v>9.0176470588235302E-7</v>
      </c>
      <c r="AS128" s="216">
        <v>4.705882352941177E-9</v>
      </c>
      <c r="AT128" s="217">
        <v>1.0305882352941179E-8</v>
      </c>
      <c r="AU128" s="216">
        <v>5.3333333333333337E-6</v>
      </c>
      <c r="AV128" s="217">
        <v>1.1680000000000002E-5</v>
      </c>
      <c r="AW128" s="216">
        <v>1.6470588235294119E-8</v>
      </c>
      <c r="AX128" s="217">
        <v>3.6070588235294119E-8</v>
      </c>
      <c r="AY128" s="216">
        <v>2.2885490196078433E-5</v>
      </c>
      <c r="AZ128" s="217">
        <v>1.0023844705882354E-4</v>
      </c>
      <c r="BA128" s="91"/>
    </row>
    <row r="129" spans="1:53">
      <c r="A129" s="88"/>
      <c r="B129" s="1090" t="s">
        <v>415</v>
      </c>
      <c r="C129" s="213" t="s">
        <v>206</v>
      </c>
      <c r="D129" s="213" t="s">
        <v>456</v>
      </c>
      <c r="E129" s="213" t="s">
        <v>417</v>
      </c>
      <c r="F129" s="213" t="s">
        <v>435</v>
      </c>
      <c r="G129" s="214" t="s">
        <v>428</v>
      </c>
      <c r="H129" s="213" t="s">
        <v>457</v>
      </c>
      <c r="I129" s="958">
        <v>200</v>
      </c>
      <c r="J129" s="215">
        <v>0.2</v>
      </c>
      <c r="K129" s="216">
        <v>9.8039215686274519E-8</v>
      </c>
      <c r="L129" s="217">
        <v>2.147058823529412E-7</v>
      </c>
      <c r="M129" s="216">
        <v>1.5686274509803923E-6</v>
      </c>
      <c r="N129" s="217">
        <v>3.4352941176470592E-6</v>
      </c>
      <c r="O129" s="216">
        <v>3.3333333333333337E-6</v>
      </c>
      <c r="P129" s="217">
        <v>7.3000000000000013E-6</v>
      </c>
      <c r="Q129" s="216">
        <v>1.2352941176470591E-6</v>
      </c>
      <c r="R129" s="217">
        <v>2.7052941176470594E-6</v>
      </c>
      <c r="S129" s="216">
        <v>7.176470588235295E-6</v>
      </c>
      <c r="T129" s="217">
        <v>1.5716470588235297E-5</v>
      </c>
      <c r="U129" s="216">
        <v>1.9607843137254905E-8</v>
      </c>
      <c r="V129" s="217">
        <v>4.2941176470588242E-8</v>
      </c>
      <c r="W129" s="216">
        <v>5.8823529411764702E-8</v>
      </c>
      <c r="X129" s="217">
        <v>1.2882352941176469E-7</v>
      </c>
      <c r="Y129" s="216">
        <v>8.4313725490196077E-7</v>
      </c>
      <c r="Z129" s="217">
        <v>1.846470588235294E-6</v>
      </c>
      <c r="AA129" s="216">
        <v>5.2941176470588239E-7</v>
      </c>
      <c r="AB129" s="217">
        <v>1.1594117647058823E-6</v>
      </c>
      <c r="AC129" s="216">
        <v>3.921568627450981E-8</v>
      </c>
      <c r="AD129" s="217">
        <v>8.5882352941176484E-8</v>
      </c>
      <c r="AE129" s="216">
        <v>2.3529411764705885E-9</v>
      </c>
      <c r="AF129" s="217">
        <v>5.1529411764705896E-9</v>
      </c>
      <c r="AG129" s="216">
        <v>2.1568627450980394E-7</v>
      </c>
      <c r="AH129" s="217">
        <v>4.7235294117647062E-7</v>
      </c>
      <c r="AI129" s="216">
        <v>1.0980392156862745E-8</v>
      </c>
      <c r="AJ129" s="217">
        <v>2.4047058823529413E-8</v>
      </c>
      <c r="AK129" s="216">
        <v>1.8627450980392158E-6</v>
      </c>
      <c r="AL129" s="217">
        <v>4.0794117647058827E-6</v>
      </c>
      <c r="AM129" s="216">
        <v>7.4509803921568641E-8</v>
      </c>
      <c r="AN129" s="217">
        <v>1.6317647058823533E-7</v>
      </c>
      <c r="AO129" s="216">
        <v>5.0980392156862743E-8</v>
      </c>
      <c r="AP129" s="217">
        <v>1.116470588235294E-7</v>
      </c>
      <c r="AQ129" s="216">
        <v>4.1176470588235295E-7</v>
      </c>
      <c r="AR129" s="217">
        <v>9.0176470588235302E-7</v>
      </c>
      <c r="AS129" s="216">
        <v>4.705882352941177E-9</v>
      </c>
      <c r="AT129" s="217">
        <v>1.0305882352941179E-8</v>
      </c>
      <c r="AU129" s="216">
        <v>5.3333333333333337E-6</v>
      </c>
      <c r="AV129" s="217">
        <v>1.1680000000000002E-5</v>
      </c>
      <c r="AW129" s="216">
        <v>1.6470588235294119E-8</v>
      </c>
      <c r="AX129" s="217">
        <v>3.6070588235294119E-8</v>
      </c>
      <c r="AY129" s="216">
        <v>2.2885490196078433E-5</v>
      </c>
      <c r="AZ129" s="217">
        <v>1.0023844705882354E-4</v>
      </c>
      <c r="BA129" s="91"/>
    </row>
    <row r="130" spans="1:53">
      <c r="A130" s="88"/>
      <c r="B130" s="1090" t="s">
        <v>415</v>
      </c>
      <c r="C130" s="213" t="s">
        <v>206</v>
      </c>
      <c r="D130" s="213" t="s">
        <v>456</v>
      </c>
      <c r="E130" s="213" t="s">
        <v>417</v>
      </c>
      <c r="F130" s="213" t="s">
        <v>435</v>
      </c>
      <c r="G130" s="214" t="s">
        <v>428</v>
      </c>
      <c r="H130" s="213" t="s">
        <v>457</v>
      </c>
      <c r="I130" s="958">
        <v>200</v>
      </c>
      <c r="J130" s="215">
        <v>0.2</v>
      </c>
      <c r="K130" s="216">
        <v>9.8039215686274519E-8</v>
      </c>
      <c r="L130" s="217">
        <v>2.147058823529412E-7</v>
      </c>
      <c r="M130" s="216">
        <v>1.5686274509803923E-6</v>
      </c>
      <c r="N130" s="217">
        <v>3.4352941176470592E-6</v>
      </c>
      <c r="O130" s="216">
        <v>3.3333333333333337E-6</v>
      </c>
      <c r="P130" s="217">
        <v>7.3000000000000013E-6</v>
      </c>
      <c r="Q130" s="216">
        <v>1.2352941176470591E-6</v>
      </c>
      <c r="R130" s="217">
        <v>2.7052941176470594E-6</v>
      </c>
      <c r="S130" s="216">
        <v>7.176470588235295E-6</v>
      </c>
      <c r="T130" s="217">
        <v>1.5716470588235297E-5</v>
      </c>
      <c r="U130" s="216">
        <v>1.9607843137254905E-8</v>
      </c>
      <c r="V130" s="217">
        <v>4.2941176470588242E-8</v>
      </c>
      <c r="W130" s="216">
        <v>5.8823529411764702E-8</v>
      </c>
      <c r="X130" s="217">
        <v>1.2882352941176469E-7</v>
      </c>
      <c r="Y130" s="216">
        <v>8.4313725490196077E-7</v>
      </c>
      <c r="Z130" s="217">
        <v>1.846470588235294E-6</v>
      </c>
      <c r="AA130" s="216">
        <v>5.2941176470588239E-7</v>
      </c>
      <c r="AB130" s="217">
        <v>1.1594117647058823E-6</v>
      </c>
      <c r="AC130" s="216">
        <v>3.921568627450981E-8</v>
      </c>
      <c r="AD130" s="217">
        <v>8.5882352941176484E-8</v>
      </c>
      <c r="AE130" s="216">
        <v>2.3529411764705885E-9</v>
      </c>
      <c r="AF130" s="217">
        <v>5.1529411764705896E-9</v>
      </c>
      <c r="AG130" s="216">
        <v>2.1568627450980394E-7</v>
      </c>
      <c r="AH130" s="217">
        <v>4.7235294117647062E-7</v>
      </c>
      <c r="AI130" s="216">
        <v>1.0980392156862745E-8</v>
      </c>
      <c r="AJ130" s="217">
        <v>2.4047058823529413E-8</v>
      </c>
      <c r="AK130" s="216">
        <v>1.8627450980392158E-6</v>
      </c>
      <c r="AL130" s="217">
        <v>4.0794117647058827E-6</v>
      </c>
      <c r="AM130" s="216">
        <v>7.4509803921568641E-8</v>
      </c>
      <c r="AN130" s="217">
        <v>1.6317647058823533E-7</v>
      </c>
      <c r="AO130" s="216">
        <v>5.0980392156862743E-8</v>
      </c>
      <c r="AP130" s="217">
        <v>1.116470588235294E-7</v>
      </c>
      <c r="AQ130" s="216">
        <v>4.1176470588235295E-7</v>
      </c>
      <c r="AR130" s="217">
        <v>9.0176470588235302E-7</v>
      </c>
      <c r="AS130" s="216">
        <v>4.705882352941177E-9</v>
      </c>
      <c r="AT130" s="217">
        <v>1.0305882352941179E-8</v>
      </c>
      <c r="AU130" s="216">
        <v>5.3333333333333337E-6</v>
      </c>
      <c r="AV130" s="217">
        <v>1.1680000000000002E-5</v>
      </c>
      <c r="AW130" s="216">
        <v>1.6470588235294119E-8</v>
      </c>
      <c r="AX130" s="217">
        <v>3.6070588235294119E-8</v>
      </c>
      <c r="AY130" s="216">
        <v>2.2885490196078433E-5</v>
      </c>
      <c r="AZ130" s="217">
        <v>1.0023844705882354E-4</v>
      </c>
      <c r="BA130" s="91"/>
    </row>
    <row r="131" spans="1:53">
      <c r="A131" s="88"/>
      <c r="B131" s="1090" t="s">
        <v>415</v>
      </c>
      <c r="C131" s="213" t="s">
        <v>206</v>
      </c>
      <c r="D131" s="213" t="s">
        <v>456</v>
      </c>
      <c r="E131" s="213" t="s">
        <v>417</v>
      </c>
      <c r="F131" s="213" t="s">
        <v>435</v>
      </c>
      <c r="G131" s="214" t="s">
        <v>428</v>
      </c>
      <c r="H131" s="213" t="s">
        <v>457</v>
      </c>
      <c r="I131" s="958">
        <v>200</v>
      </c>
      <c r="J131" s="215">
        <v>0.2</v>
      </c>
      <c r="K131" s="216">
        <v>9.8039215686274519E-8</v>
      </c>
      <c r="L131" s="217">
        <v>2.147058823529412E-7</v>
      </c>
      <c r="M131" s="216">
        <v>1.5686274509803923E-6</v>
      </c>
      <c r="N131" s="217">
        <v>3.4352941176470592E-6</v>
      </c>
      <c r="O131" s="216">
        <v>3.3333333333333337E-6</v>
      </c>
      <c r="P131" s="217">
        <v>7.3000000000000013E-6</v>
      </c>
      <c r="Q131" s="216">
        <v>1.2352941176470591E-6</v>
      </c>
      <c r="R131" s="217">
        <v>2.7052941176470594E-6</v>
      </c>
      <c r="S131" s="216">
        <v>7.176470588235295E-6</v>
      </c>
      <c r="T131" s="217">
        <v>1.5716470588235297E-5</v>
      </c>
      <c r="U131" s="216">
        <v>1.9607843137254905E-8</v>
      </c>
      <c r="V131" s="217">
        <v>4.2941176470588242E-8</v>
      </c>
      <c r="W131" s="216">
        <v>5.8823529411764702E-8</v>
      </c>
      <c r="X131" s="217">
        <v>1.2882352941176469E-7</v>
      </c>
      <c r="Y131" s="216">
        <v>8.4313725490196077E-7</v>
      </c>
      <c r="Z131" s="217">
        <v>1.846470588235294E-6</v>
      </c>
      <c r="AA131" s="216">
        <v>5.2941176470588239E-7</v>
      </c>
      <c r="AB131" s="217">
        <v>1.1594117647058823E-6</v>
      </c>
      <c r="AC131" s="216">
        <v>3.921568627450981E-8</v>
      </c>
      <c r="AD131" s="217">
        <v>8.5882352941176484E-8</v>
      </c>
      <c r="AE131" s="216">
        <v>2.3529411764705885E-9</v>
      </c>
      <c r="AF131" s="217">
        <v>5.1529411764705896E-9</v>
      </c>
      <c r="AG131" s="216">
        <v>2.1568627450980394E-7</v>
      </c>
      <c r="AH131" s="217">
        <v>4.7235294117647062E-7</v>
      </c>
      <c r="AI131" s="216">
        <v>1.0980392156862745E-8</v>
      </c>
      <c r="AJ131" s="217">
        <v>2.4047058823529413E-8</v>
      </c>
      <c r="AK131" s="216">
        <v>1.8627450980392158E-6</v>
      </c>
      <c r="AL131" s="217">
        <v>4.0794117647058827E-6</v>
      </c>
      <c r="AM131" s="216">
        <v>7.4509803921568641E-8</v>
      </c>
      <c r="AN131" s="217">
        <v>1.6317647058823533E-7</v>
      </c>
      <c r="AO131" s="216">
        <v>5.0980392156862743E-8</v>
      </c>
      <c r="AP131" s="217">
        <v>1.116470588235294E-7</v>
      </c>
      <c r="AQ131" s="216">
        <v>4.1176470588235295E-7</v>
      </c>
      <c r="AR131" s="217">
        <v>9.0176470588235302E-7</v>
      </c>
      <c r="AS131" s="216">
        <v>4.705882352941177E-9</v>
      </c>
      <c r="AT131" s="217">
        <v>1.0305882352941179E-8</v>
      </c>
      <c r="AU131" s="216">
        <v>5.3333333333333337E-6</v>
      </c>
      <c r="AV131" s="217">
        <v>1.1680000000000002E-5</v>
      </c>
      <c r="AW131" s="216">
        <v>1.6470588235294119E-8</v>
      </c>
      <c r="AX131" s="217">
        <v>3.6070588235294119E-8</v>
      </c>
      <c r="AY131" s="216">
        <v>2.2885490196078433E-5</v>
      </c>
      <c r="AZ131" s="217">
        <v>1.0023844705882354E-4</v>
      </c>
      <c r="BA131" s="91"/>
    </row>
    <row r="132" spans="1:53">
      <c r="A132" s="88"/>
      <c r="B132" s="1090" t="s">
        <v>415</v>
      </c>
      <c r="C132" s="213" t="s">
        <v>206</v>
      </c>
      <c r="D132" s="213" t="s">
        <v>456</v>
      </c>
      <c r="E132" s="213" t="s">
        <v>417</v>
      </c>
      <c r="F132" s="213" t="s">
        <v>435</v>
      </c>
      <c r="G132" s="214" t="s">
        <v>428</v>
      </c>
      <c r="H132" s="213" t="s">
        <v>457</v>
      </c>
      <c r="I132" s="958">
        <v>200</v>
      </c>
      <c r="J132" s="215">
        <v>0.2</v>
      </c>
      <c r="K132" s="216">
        <v>9.8039215686274519E-8</v>
      </c>
      <c r="L132" s="217">
        <v>2.147058823529412E-7</v>
      </c>
      <c r="M132" s="216">
        <v>1.5686274509803923E-6</v>
      </c>
      <c r="N132" s="217">
        <v>3.4352941176470592E-6</v>
      </c>
      <c r="O132" s="216">
        <v>3.3333333333333337E-6</v>
      </c>
      <c r="P132" s="217">
        <v>7.3000000000000013E-6</v>
      </c>
      <c r="Q132" s="216">
        <v>1.2352941176470591E-6</v>
      </c>
      <c r="R132" s="217">
        <v>2.7052941176470594E-6</v>
      </c>
      <c r="S132" s="216">
        <v>7.176470588235295E-6</v>
      </c>
      <c r="T132" s="217">
        <v>1.5716470588235297E-5</v>
      </c>
      <c r="U132" s="216">
        <v>1.9607843137254905E-8</v>
      </c>
      <c r="V132" s="217">
        <v>4.2941176470588242E-8</v>
      </c>
      <c r="W132" s="216">
        <v>5.8823529411764702E-8</v>
      </c>
      <c r="X132" s="217">
        <v>1.2882352941176469E-7</v>
      </c>
      <c r="Y132" s="216">
        <v>8.4313725490196077E-7</v>
      </c>
      <c r="Z132" s="217">
        <v>1.846470588235294E-6</v>
      </c>
      <c r="AA132" s="216">
        <v>5.2941176470588239E-7</v>
      </c>
      <c r="AB132" s="217">
        <v>1.1594117647058823E-6</v>
      </c>
      <c r="AC132" s="216">
        <v>3.921568627450981E-8</v>
      </c>
      <c r="AD132" s="217">
        <v>8.5882352941176484E-8</v>
      </c>
      <c r="AE132" s="216">
        <v>2.3529411764705885E-9</v>
      </c>
      <c r="AF132" s="217">
        <v>5.1529411764705896E-9</v>
      </c>
      <c r="AG132" s="216">
        <v>2.1568627450980394E-7</v>
      </c>
      <c r="AH132" s="217">
        <v>4.7235294117647062E-7</v>
      </c>
      <c r="AI132" s="216">
        <v>1.0980392156862745E-8</v>
      </c>
      <c r="AJ132" s="217">
        <v>2.4047058823529413E-8</v>
      </c>
      <c r="AK132" s="216">
        <v>1.8627450980392158E-6</v>
      </c>
      <c r="AL132" s="217">
        <v>4.0794117647058827E-6</v>
      </c>
      <c r="AM132" s="216">
        <v>7.4509803921568641E-8</v>
      </c>
      <c r="AN132" s="217">
        <v>1.6317647058823533E-7</v>
      </c>
      <c r="AO132" s="216">
        <v>5.0980392156862743E-8</v>
      </c>
      <c r="AP132" s="217">
        <v>1.116470588235294E-7</v>
      </c>
      <c r="AQ132" s="216">
        <v>4.1176470588235295E-7</v>
      </c>
      <c r="AR132" s="217">
        <v>9.0176470588235302E-7</v>
      </c>
      <c r="AS132" s="216">
        <v>4.705882352941177E-9</v>
      </c>
      <c r="AT132" s="217">
        <v>1.0305882352941179E-8</v>
      </c>
      <c r="AU132" s="216">
        <v>5.3333333333333337E-6</v>
      </c>
      <c r="AV132" s="217">
        <v>1.1680000000000002E-5</v>
      </c>
      <c r="AW132" s="216">
        <v>1.6470588235294119E-8</v>
      </c>
      <c r="AX132" s="217">
        <v>3.6070588235294119E-8</v>
      </c>
      <c r="AY132" s="216">
        <v>2.2885490196078433E-5</v>
      </c>
      <c r="AZ132" s="217">
        <v>1.0023844705882354E-4</v>
      </c>
      <c r="BA132" s="91"/>
    </row>
    <row r="133" spans="1:53">
      <c r="A133" s="88"/>
      <c r="B133" s="1090" t="s">
        <v>415</v>
      </c>
      <c r="C133" s="213" t="s">
        <v>206</v>
      </c>
      <c r="D133" s="213" t="s">
        <v>456</v>
      </c>
      <c r="E133" s="213" t="s">
        <v>417</v>
      </c>
      <c r="F133" s="213" t="s">
        <v>435</v>
      </c>
      <c r="G133" s="214" t="s">
        <v>428</v>
      </c>
      <c r="H133" s="213" t="s">
        <v>457</v>
      </c>
      <c r="I133" s="958">
        <v>200</v>
      </c>
      <c r="J133" s="215">
        <v>0.2</v>
      </c>
      <c r="K133" s="216">
        <v>9.8039215686274519E-8</v>
      </c>
      <c r="L133" s="217">
        <v>2.147058823529412E-7</v>
      </c>
      <c r="M133" s="216">
        <v>1.5686274509803923E-6</v>
      </c>
      <c r="N133" s="217">
        <v>3.4352941176470592E-6</v>
      </c>
      <c r="O133" s="216">
        <v>3.3333333333333337E-6</v>
      </c>
      <c r="P133" s="217">
        <v>7.3000000000000013E-6</v>
      </c>
      <c r="Q133" s="216">
        <v>1.2352941176470591E-6</v>
      </c>
      <c r="R133" s="217">
        <v>2.7052941176470594E-6</v>
      </c>
      <c r="S133" s="216">
        <v>7.176470588235295E-6</v>
      </c>
      <c r="T133" s="217">
        <v>1.5716470588235297E-5</v>
      </c>
      <c r="U133" s="216">
        <v>1.9607843137254905E-8</v>
      </c>
      <c r="V133" s="217">
        <v>4.2941176470588242E-8</v>
      </c>
      <c r="W133" s="216">
        <v>5.8823529411764702E-8</v>
      </c>
      <c r="X133" s="217">
        <v>1.2882352941176469E-7</v>
      </c>
      <c r="Y133" s="216">
        <v>8.4313725490196077E-7</v>
      </c>
      <c r="Z133" s="217">
        <v>1.846470588235294E-6</v>
      </c>
      <c r="AA133" s="216">
        <v>5.2941176470588239E-7</v>
      </c>
      <c r="AB133" s="217">
        <v>1.1594117647058823E-6</v>
      </c>
      <c r="AC133" s="216">
        <v>3.921568627450981E-8</v>
      </c>
      <c r="AD133" s="217">
        <v>8.5882352941176484E-8</v>
      </c>
      <c r="AE133" s="216">
        <v>2.3529411764705885E-9</v>
      </c>
      <c r="AF133" s="217">
        <v>5.1529411764705896E-9</v>
      </c>
      <c r="AG133" s="216">
        <v>2.1568627450980394E-7</v>
      </c>
      <c r="AH133" s="217">
        <v>4.7235294117647062E-7</v>
      </c>
      <c r="AI133" s="216">
        <v>1.0980392156862745E-8</v>
      </c>
      <c r="AJ133" s="217">
        <v>2.4047058823529413E-8</v>
      </c>
      <c r="AK133" s="216">
        <v>1.8627450980392158E-6</v>
      </c>
      <c r="AL133" s="217">
        <v>4.0794117647058827E-6</v>
      </c>
      <c r="AM133" s="216">
        <v>7.4509803921568641E-8</v>
      </c>
      <c r="AN133" s="217">
        <v>1.6317647058823533E-7</v>
      </c>
      <c r="AO133" s="216">
        <v>5.0980392156862743E-8</v>
      </c>
      <c r="AP133" s="217">
        <v>1.116470588235294E-7</v>
      </c>
      <c r="AQ133" s="216">
        <v>4.1176470588235295E-7</v>
      </c>
      <c r="AR133" s="217">
        <v>9.0176470588235302E-7</v>
      </c>
      <c r="AS133" s="216">
        <v>4.705882352941177E-9</v>
      </c>
      <c r="AT133" s="217">
        <v>1.0305882352941179E-8</v>
      </c>
      <c r="AU133" s="216">
        <v>5.3333333333333337E-6</v>
      </c>
      <c r="AV133" s="217">
        <v>1.1680000000000002E-5</v>
      </c>
      <c r="AW133" s="216">
        <v>1.6470588235294119E-8</v>
      </c>
      <c r="AX133" s="217">
        <v>3.6070588235294119E-8</v>
      </c>
      <c r="AY133" s="216">
        <v>2.2885490196078433E-5</v>
      </c>
      <c r="AZ133" s="217">
        <v>1.0023844705882354E-4</v>
      </c>
      <c r="BA133" s="91"/>
    </row>
    <row r="134" spans="1:53">
      <c r="A134" s="88"/>
      <c r="B134" s="1090" t="s">
        <v>415</v>
      </c>
      <c r="C134" s="213" t="s">
        <v>206</v>
      </c>
      <c r="D134" s="213" t="s">
        <v>456</v>
      </c>
      <c r="E134" s="213" t="s">
        <v>417</v>
      </c>
      <c r="F134" s="213" t="s">
        <v>435</v>
      </c>
      <c r="G134" s="214" t="s">
        <v>428</v>
      </c>
      <c r="H134" s="213" t="s">
        <v>457</v>
      </c>
      <c r="I134" s="958">
        <v>200</v>
      </c>
      <c r="J134" s="215">
        <v>0.2</v>
      </c>
      <c r="K134" s="216">
        <v>9.8039215686274519E-8</v>
      </c>
      <c r="L134" s="217">
        <v>2.147058823529412E-7</v>
      </c>
      <c r="M134" s="216">
        <v>1.5686274509803923E-6</v>
      </c>
      <c r="N134" s="217">
        <v>3.4352941176470592E-6</v>
      </c>
      <c r="O134" s="216">
        <v>3.3333333333333337E-6</v>
      </c>
      <c r="P134" s="217">
        <v>7.3000000000000013E-6</v>
      </c>
      <c r="Q134" s="216">
        <v>1.2352941176470591E-6</v>
      </c>
      <c r="R134" s="217">
        <v>2.7052941176470594E-6</v>
      </c>
      <c r="S134" s="216">
        <v>7.176470588235295E-6</v>
      </c>
      <c r="T134" s="217">
        <v>1.5716470588235297E-5</v>
      </c>
      <c r="U134" s="216">
        <v>1.9607843137254905E-8</v>
      </c>
      <c r="V134" s="217">
        <v>4.2941176470588242E-8</v>
      </c>
      <c r="W134" s="216">
        <v>5.8823529411764702E-8</v>
      </c>
      <c r="X134" s="217">
        <v>1.2882352941176469E-7</v>
      </c>
      <c r="Y134" s="216">
        <v>8.4313725490196077E-7</v>
      </c>
      <c r="Z134" s="217">
        <v>1.846470588235294E-6</v>
      </c>
      <c r="AA134" s="216">
        <v>5.2941176470588239E-7</v>
      </c>
      <c r="AB134" s="217">
        <v>1.1594117647058823E-6</v>
      </c>
      <c r="AC134" s="216">
        <v>3.921568627450981E-8</v>
      </c>
      <c r="AD134" s="217">
        <v>8.5882352941176484E-8</v>
      </c>
      <c r="AE134" s="216">
        <v>2.3529411764705885E-9</v>
      </c>
      <c r="AF134" s="217">
        <v>5.1529411764705896E-9</v>
      </c>
      <c r="AG134" s="216">
        <v>2.1568627450980394E-7</v>
      </c>
      <c r="AH134" s="217">
        <v>4.7235294117647062E-7</v>
      </c>
      <c r="AI134" s="216">
        <v>1.0980392156862745E-8</v>
      </c>
      <c r="AJ134" s="217">
        <v>2.4047058823529413E-8</v>
      </c>
      <c r="AK134" s="216">
        <v>1.8627450980392158E-6</v>
      </c>
      <c r="AL134" s="217">
        <v>4.0794117647058827E-6</v>
      </c>
      <c r="AM134" s="216">
        <v>7.4509803921568641E-8</v>
      </c>
      <c r="AN134" s="217">
        <v>1.6317647058823533E-7</v>
      </c>
      <c r="AO134" s="216">
        <v>5.0980392156862743E-8</v>
      </c>
      <c r="AP134" s="217">
        <v>1.116470588235294E-7</v>
      </c>
      <c r="AQ134" s="216">
        <v>4.1176470588235295E-7</v>
      </c>
      <c r="AR134" s="217">
        <v>9.0176470588235302E-7</v>
      </c>
      <c r="AS134" s="216">
        <v>4.705882352941177E-9</v>
      </c>
      <c r="AT134" s="217">
        <v>1.0305882352941179E-8</v>
      </c>
      <c r="AU134" s="216">
        <v>5.3333333333333337E-6</v>
      </c>
      <c r="AV134" s="217">
        <v>1.1680000000000002E-5</v>
      </c>
      <c r="AW134" s="216">
        <v>1.6470588235294119E-8</v>
      </c>
      <c r="AX134" s="217">
        <v>3.6070588235294119E-8</v>
      </c>
      <c r="AY134" s="216">
        <v>2.2885490196078433E-5</v>
      </c>
      <c r="AZ134" s="217">
        <v>1.0023844705882354E-4</v>
      </c>
      <c r="BA134" s="91"/>
    </row>
    <row r="135" spans="1:53">
      <c r="A135" s="88"/>
      <c r="B135" s="1090" t="s">
        <v>415</v>
      </c>
      <c r="C135" s="213" t="s">
        <v>206</v>
      </c>
      <c r="D135" s="213" t="s">
        <v>220</v>
      </c>
      <c r="E135" s="213" t="s">
        <v>417</v>
      </c>
      <c r="F135" s="213" t="s">
        <v>435</v>
      </c>
      <c r="G135" s="214" t="s">
        <v>428</v>
      </c>
      <c r="H135" s="213" t="s">
        <v>458</v>
      </c>
      <c r="I135" s="958">
        <v>75</v>
      </c>
      <c r="J135" s="215">
        <v>7.4999999999999997E-2</v>
      </c>
      <c r="K135" s="216">
        <v>3.6764705882352938E-8</v>
      </c>
      <c r="L135" s="217">
        <v>8.0514705882352929E-8</v>
      </c>
      <c r="M135" s="216">
        <v>5.8823529411764701E-7</v>
      </c>
      <c r="N135" s="217">
        <v>1.2882352941176469E-6</v>
      </c>
      <c r="O135" s="216">
        <v>1.2500000000000001E-6</v>
      </c>
      <c r="P135" s="217">
        <v>2.7375000000000005E-6</v>
      </c>
      <c r="Q135" s="216">
        <v>4.6323529411764704E-7</v>
      </c>
      <c r="R135" s="217">
        <v>1.0144852941176469E-6</v>
      </c>
      <c r="S135" s="216">
        <v>2.6911764705882353E-6</v>
      </c>
      <c r="T135" s="217">
        <v>5.8936764705882351E-6</v>
      </c>
      <c r="U135" s="216">
        <v>7.3529411764705886E-9</v>
      </c>
      <c r="V135" s="217">
        <v>1.6102941176470589E-8</v>
      </c>
      <c r="W135" s="216">
        <v>2.2058823529411761E-8</v>
      </c>
      <c r="X135" s="217">
        <v>4.8308823529411758E-8</v>
      </c>
      <c r="Y135" s="216">
        <v>3.1617647058823529E-7</v>
      </c>
      <c r="Z135" s="217">
        <v>6.9242647058823529E-7</v>
      </c>
      <c r="AA135" s="216">
        <v>1.985294117647059E-7</v>
      </c>
      <c r="AB135" s="217">
        <v>4.3477941176470591E-7</v>
      </c>
      <c r="AC135" s="216">
        <v>1.4705882352941177E-8</v>
      </c>
      <c r="AD135" s="217">
        <v>3.2205882352941178E-8</v>
      </c>
      <c r="AE135" s="216">
        <v>8.8235294117647047E-10</v>
      </c>
      <c r="AF135" s="217">
        <v>1.9323529411764702E-9</v>
      </c>
      <c r="AG135" s="216">
        <v>8.0882352941176466E-8</v>
      </c>
      <c r="AH135" s="217">
        <v>1.7713235294117646E-7</v>
      </c>
      <c r="AI135" s="216">
        <v>4.117647058823529E-9</v>
      </c>
      <c r="AJ135" s="217">
        <v>9.0176470588235282E-9</v>
      </c>
      <c r="AK135" s="216">
        <v>6.9852941176470582E-7</v>
      </c>
      <c r="AL135" s="217">
        <v>1.5297794117647057E-6</v>
      </c>
      <c r="AM135" s="216">
        <v>2.7941176470588234E-8</v>
      </c>
      <c r="AN135" s="217">
        <v>6.1191176470588224E-8</v>
      </c>
      <c r="AO135" s="216">
        <v>1.9117647058823526E-8</v>
      </c>
      <c r="AP135" s="217">
        <v>4.1867647058823525E-8</v>
      </c>
      <c r="AQ135" s="216">
        <v>1.5441176470588233E-7</v>
      </c>
      <c r="AR135" s="217">
        <v>3.3816176470588232E-7</v>
      </c>
      <c r="AS135" s="216">
        <v>1.7647058823529409E-9</v>
      </c>
      <c r="AT135" s="217">
        <v>3.8647058823529403E-9</v>
      </c>
      <c r="AU135" s="216">
        <v>1.9999999999999999E-6</v>
      </c>
      <c r="AV135" s="217">
        <v>4.3800000000000004E-6</v>
      </c>
      <c r="AW135" s="216">
        <v>6.1764705882352935E-9</v>
      </c>
      <c r="AX135" s="217">
        <v>1.3526470588235292E-8</v>
      </c>
      <c r="AY135" s="216">
        <v>8.5820588235294115E-6</v>
      </c>
      <c r="AZ135" s="217">
        <v>3.7589417647058825E-5</v>
      </c>
      <c r="BA135" s="91"/>
    </row>
    <row r="136" spans="1:53">
      <c r="A136" s="88"/>
      <c r="B136" s="1090" t="s">
        <v>415</v>
      </c>
      <c r="C136" s="213" t="s">
        <v>206</v>
      </c>
      <c r="D136" s="213" t="s">
        <v>220</v>
      </c>
      <c r="E136" s="213" t="s">
        <v>417</v>
      </c>
      <c r="F136" s="213" t="s">
        <v>435</v>
      </c>
      <c r="G136" s="214" t="s">
        <v>428</v>
      </c>
      <c r="H136" s="213" t="s">
        <v>458</v>
      </c>
      <c r="I136" s="958">
        <v>75</v>
      </c>
      <c r="J136" s="215">
        <v>7.4999999999999997E-2</v>
      </c>
      <c r="K136" s="216">
        <v>3.6764705882352938E-8</v>
      </c>
      <c r="L136" s="217">
        <v>8.0514705882352929E-8</v>
      </c>
      <c r="M136" s="216">
        <v>5.8823529411764701E-7</v>
      </c>
      <c r="N136" s="217">
        <v>1.2882352941176469E-6</v>
      </c>
      <c r="O136" s="216">
        <v>1.2500000000000001E-6</v>
      </c>
      <c r="P136" s="217">
        <v>2.7375000000000005E-6</v>
      </c>
      <c r="Q136" s="216">
        <v>4.6323529411764704E-7</v>
      </c>
      <c r="R136" s="217">
        <v>1.0144852941176469E-6</v>
      </c>
      <c r="S136" s="216">
        <v>2.6911764705882353E-6</v>
      </c>
      <c r="T136" s="217">
        <v>5.8936764705882351E-6</v>
      </c>
      <c r="U136" s="216">
        <v>7.3529411764705886E-9</v>
      </c>
      <c r="V136" s="217">
        <v>1.6102941176470589E-8</v>
      </c>
      <c r="W136" s="216">
        <v>2.2058823529411761E-8</v>
      </c>
      <c r="X136" s="217">
        <v>4.8308823529411758E-8</v>
      </c>
      <c r="Y136" s="216">
        <v>3.1617647058823529E-7</v>
      </c>
      <c r="Z136" s="217">
        <v>6.9242647058823529E-7</v>
      </c>
      <c r="AA136" s="216">
        <v>1.985294117647059E-7</v>
      </c>
      <c r="AB136" s="217">
        <v>4.3477941176470591E-7</v>
      </c>
      <c r="AC136" s="216">
        <v>1.4705882352941177E-8</v>
      </c>
      <c r="AD136" s="217">
        <v>3.2205882352941178E-8</v>
      </c>
      <c r="AE136" s="216">
        <v>8.8235294117647047E-10</v>
      </c>
      <c r="AF136" s="217">
        <v>1.9323529411764702E-9</v>
      </c>
      <c r="AG136" s="216">
        <v>8.0882352941176466E-8</v>
      </c>
      <c r="AH136" s="217">
        <v>1.7713235294117646E-7</v>
      </c>
      <c r="AI136" s="216">
        <v>4.117647058823529E-9</v>
      </c>
      <c r="AJ136" s="217">
        <v>9.0176470588235282E-9</v>
      </c>
      <c r="AK136" s="216">
        <v>6.9852941176470582E-7</v>
      </c>
      <c r="AL136" s="217">
        <v>1.5297794117647057E-6</v>
      </c>
      <c r="AM136" s="216">
        <v>2.7941176470588234E-8</v>
      </c>
      <c r="AN136" s="217">
        <v>6.1191176470588224E-8</v>
      </c>
      <c r="AO136" s="216">
        <v>1.9117647058823526E-8</v>
      </c>
      <c r="AP136" s="217">
        <v>4.1867647058823525E-8</v>
      </c>
      <c r="AQ136" s="216">
        <v>1.5441176470588233E-7</v>
      </c>
      <c r="AR136" s="217">
        <v>3.3816176470588232E-7</v>
      </c>
      <c r="AS136" s="216">
        <v>1.7647058823529409E-9</v>
      </c>
      <c r="AT136" s="217">
        <v>3.8647058823529403E-9</v>
      </c>
      <c r="AU136" s="216">
        <v>1.9999999999999999E-6</v>
      </c>
      <c r="AV136" s="217">
        <v>4.3800000000000004E-6</v>
      </c>
      <c r="AW136" s="216">
        <v>6.1764705882352935E-9</v>
      </c>
      <c r="AX136" s="217">
        <v>1.3526470588235292E-8</v>
      </c>
      <c r="AY136" s="216">
        <v>8.5820588235294115E-6</v>
      </c>
      <c r="AZ136" s="217">
        <v>3.7589417647058825E-5</v>
      </c>
      <c r="BA136" s="91"/>
    </row>
    <row r="137" spans="1:53">
      <c r="A137" s="88"/>
      <c r="B137" s="1090" t="s">
        <v>415</v>
      </c>
      <c r="C137" s="213" t="s">
        <v>206</v>
      </c>
      <c r="D137" s="213" t="s">
        <v>273</v>
      </c>
      <c r="E137" s="213" t="s">
        <v>417</v>
      </c>
      <c r="F137" s="213" t="s">
        <v>435</v>
      </c>
      <c r="G137" s="214" t="s">
        <v>428</v>
      </c>
      <c r="H137" s="213" t="s">
        <v>459</v>
      </c>
      <c r="I137" s="958">
        <v>300</v>
      </c>
      <c r="J137" s="215">
        <v>0.3</v>
      </c>
      <c r="K137" s="216">
        <v>1.4705882352941175E-7</v>
      </c>
      <c r="L137" s="217">
        <v>3.2205882352941172E-7</v>
      </c>
      <c r="M137" s="216">
        <v>2.352941176470588E-6</v>
      </c>
      <c r="N137" s="217">
        <v>5.1529411764705875E-6</v>
      </c>
      <c r="O137" s="216">
        <v>5.0000000000000004E-6</v>
      </c>
      <c r="P137" s="217">
        <v>1.0950000000000002E-5</v>
      </c>
      <c r="Q137" s="216">
        <v>1.8529411764705882E-6</v>
      </c>
      <c r="R137" s="217">
        <v>4.0579411764705878E-6</v>
      </c>
      <c r="S137" s="216">
        <v>1.0764705882352941E-5</v>
      </c>
      <c r="T137" s="217">
        <v>2.3574705882352941E-5</v>
      </c>
      <c r="U137" s="216">
        <v>2.9411764705882354E-8</v>
      </c>
      <c r="V137" s="217">
        <v>6.4411764705882357E-8</v>
      </c>
      <c r="W137" s="216">
        <v>8.8235294117647043E-8</v>
      </c>
      <c r="X137" s="217">
        <v>1.9323529411764703E-7</v>
      </c>
      <c r="Y137" s="216">
        <v>1.2647058823529412E-6</v>
      </c>
      <c r="Z137" s="217">
        <v>2.7697058823529411E-6</v>
      </c>
      <c r="AA137" s="216">
        <v>7.9411764705882359E-7</v>
      </c>
      <c r="AB137" s="217">
        <v>1.7391176470588236E-6</v>
      </c>
      <c r="AC137" s="216">
        <v>5.8823529411764709E-8</v>
      </c>
      <c r="AD137" s="217">
        <v>1.2882352941176471E-7</v>
      </c>
      <c r="AE137" s="216">
        <v>3.5294117647058819E-9</v>
      </c>
      <c r="AF137" s="217">
        <v>7.7294117647058806E-9</v>
      </c>
      <c r="AG137" s="216">
        <v>3.2352941176470586E-7</v>
      </c>
      <c r="AH137" s="217">
        <v>7.0852941176470583E-7</v>
      </c>
      <c r="AI137" s="216">
        <v>1.6470588235294116E-8</v>
      </c>
      <c r="AJ137" s="217">
        <v>3.6070588235294113E-8</v>
      </c>
      <c r="AK137" s="216">
        <v>2.7941176470588233E-6</v>
      </c>
      <c r="AL137" s="217">
        <v>6.1191176470588228E-6</v>
      </c>
      <c r="AM137" s="216">
        <v>1.1176470588235293E-7</v>
      </c>
      <c r="AN137" s="217">
        <v>2.4476470588235289E-7</v>
      </c>
      <c r="AO137" s="216">
        <v>7.6470588235294104E-8</v>
      </c>
      <c r="AP137" s="217">
        <v>1.674705882352941E-7</v>
      </c>
      <c r="AQ137" s="216">
        <v>6.1764705882352932E-7</v>
      </c>
      <c r="AR137" s="217">
        <v>1.3526470588235293E-6</v>
      </c>
      <c r="AS137" s="216">
        <v>7.0588235294117638E-9</v>
      </c>
      <c r="AT137" s="217">
        <v>1.5458823529411761E-8</v>
      </c>
      <c r="AU137" s="216">
        <v>7.9999999999999996E-6</v>
      </c>
      <c r="AV137" s="217">
        <v>1.7520000000000002E-5</v>
      </c>
      <c r="AW137" s="216">
        <v>2.4705882352941174E-8</v>
      </c>
      <c r="AX137" s="217">
        <v>5.4105882352941169E-8</v>
      </c>
      <c r="AY137" s="216">
        <v>3.4328235294117646E-5</v>
      </c>
      <c r="AZ137" s="217">
        <v>1.503576705882353E-4</v>
      </c>
      <c r="BA137" s="91"/>
    </row>
    <row r="138" spans="1:53">
      <c r="A138" s="88"/>
      <c r="B138" s="1090" t="s">
        <v>415</v>
      </c>
      <c r="C138" s="213" t="s">
        <v>206</v>
      </c>
      <c r="D138" s="213" t="s">
        <v>460</v>
      </c>
      <c r="E138" s="213" t="s">
        <v>417</v>
      </c>
      <c r="F138" s="213" t="s">
        <v>435</v>
      </c>
      <c r="G138" s="214" t="s">
        <v>428</v>
      </c>
      <c r="H138" s="213" t="s">
        <v>461</v>
      </c>
      <c r="I138" s="958">
        <v>300</v>
      </c>
      <c r="J138" s="215">
        <v>0.3</v>
      </c>
      <c r="K138" s="216">
        <v>1.4705882352941175E-7</v>
      </c>
      <c r="L138" s="217">
        <v>3.2205882352941172E-7</v>
      </c>
      <c r="M138" s="216">
        <v>2.352941176470588E-6</v>
      </c>
      <c r="N138" s="217">
        <v>5.1529411764705875E-6</v>
      </c>
      <c r="O138" s="216">
        <v>5.0000000000000004E-6</v>
      </c>
      <c r="P138" s="217">
        <v>1.0950000000000002E-5</v>
      </c>
      <c r="Q138" s="216">
        <v>1.8529411764705882E-6</v>
      </c>
      <c r="R138" s="217">
        <v>4.0579411764705878E-6</v>
      </c>
      <c r="S138" s="216">
        <v>1.0764705882352941E-5</v>
      </c>
      <c r="T138" s="217">
        <v>2.3574705882352941E-5</v>
      </c>
      <c r="U138" s="216">
        <v>2.9411764705882354E-8</v>
      </c>
      <c r="V138" s="217">
        <v>6.4411764705882357E-8</v>
      </c>
      <c r="W138" s="216">
        <v>8.8235294117647043E-8</v>
      </c>
      <c r="X138" s="217">
        <v>1.9323529411764703E-7</v>
      </c>
      <c r="Y138" s="216">
        <v>1.2647058823529412E-6</v>
      </c>
      <c r="Z138" s="217">
        <v>2.7697058823529411E-6</v>
      </c>
      <c r="AA138" s="216">
        <v>7.9411764705882359E-7</v>
      </c>
      <c r="AB138" s="217">
        <v>1.7391176470588236E-6</v>
      </c>
      <c r="AC138" s="216">
        <v>5.8823529411764709E-8</v>
      </c>
      <c r="AD138" s="217">
        <v>1.2882352941176471E-7</v>
      </c>
      <c r="AE138" s="216">
        <v>3.5294117647058819E-9</v>
      </c>
      <c r="AF138" s="217">
        <v>7.7294117647058806E-9</v>
      </c>
      <c r="AG138" s="216">
        <v>3.2352941176470586E-7</v>
      </c>
      <c r="AH138" s="217">
        <v>7.0852941176470583E-7</v>
      </c>
      <c r="AI138" s="216">
        <v>1.6470588235294116E-8</v>
      </c>
      <c r="AJ138" s="217">
        <v>3.6070588235294113E-8</v>
      </c>
      <c r="AK138" s="216">
        <v>2.7941176470588233E-6</v>
      </c>
      <c r="AL138" s="217">
        <v>6.1191176470588228E-6</v>
      </c>
      <c r="AM138" s="216">
        <v>1.1176470588235293E-7</v>
      </c>
      <c r="AN138" s="217">
        <v>2.4476470588235289E-7</v>
      </c>
      <c r="AO138" s="216">
        <v>7.6470588235294104E-8</v>
      </c>
      <c r="AP138" s="217">
        <v>1.674705882352941E-7</v>
      </c>
      <c r="AQ138" s="216">
        <v>6.1764705882352932E-7</v>
      </c>
      <c r="AR138" s="217">
        <v>1.3526470588235293E-6</v>
      </c>
      <c r="AS138" s="216">
        <v>7.0588235294117638E-9</v>
      </c>
      <c r="AT138" s="217">
        <v>1.5458823529411761E-8</v>
      </c>
      <c r="AU138" s="216">
        <v>7.9999999999999996E-6</v>
      </c>
      <c r="AV138" s="217">
        <v>1.7520000000000002E-5</v>
      </c>
      <c r="AW138" s="216">
        <v>2.4705882352941174E-8</v>
      </c>
      <c r="AX138" s="217">
        <v>5.4105882352941169E-8</v>
      </c>
      <c r="AY138" s="216">
        <v>3.4328235294117646E-5</v>
      </c>
      <c r="AZ138" s="217">
        <v>1.503576705882353E-4</v>
      </c>
      <c r="BA138" s="91"/>
    </row>
    <row r="139" spans="1:53">
      <c r="A139" s="88"/>
      <c r="B139" s="1090" t="s">
        <v>415</v>
      </c>
      <c r="C139" s="213" t="s">
        <v>206</v>
      </c>
      <c r="D139" s="213" t="s">
        <v>289</v>
      </c>
      <c r="E139" s="213" t="s">
        <v>417</v>
      </c>
      <c r="F139" s="213" t="s">
        <v>435</v>
      </c>
      <c r="G139" s="214" t="s">
        <v>218</v>
      </c>
      <c r="H139" s="213" t="s">
        <v>462</v>
      </c>
      <c r="I139" s="958">
        <v>300</v>
      </c>
      <c r="J139" s="215">
        <v>0.3</v>
      </c>
      <c r="K139" s="216">
        <v>1.4705882352941175E-7</v>
      </c>
      <c r="L139" s="217">
        <v>3.2205882352941172E-7</v>
      </c>
      <c r="M139" s="216">
        <v>2.352941176470588E-6</v>
      </c>
      <c r="N139" s="217">
        <v>5.1529411764705875E-6</v>
      </c>
      <c r="O139" s="216">
        <v>5.0000000000000004E-6</v>
      </c>
      <c r="P139" s="217">
        <v>1.0950000000000002E-5</v>
      </c>
      <c r="Q139" s="216">
        <v>1.8529411764705882E-6</v>
      </c>
      <c r="R139" s="217">
        <v>4.0579411764705878E-6</v>
      </c>
      <c r="S139" s="216">
        <v>1.0764705882352941E-5</v>
      </c>
      <c r="T139" s="217">
        <v>2.3574705882352941E-5</v>
      </c>
      <c r="U139" s="216">
        <v>2.9411764705882354E-8</v>
      </c>
      <c r="V139" s="217">
        <v>6.4411764705882357E-8</v>
      </c>
      <c r="W139" s="216">
        <v>8.8235294117647043E-8</v>
      </c>
      <c r="X139" s="217">
        <v>1.9323529411764703E-7</v>
      </c>
      <c r="Y139" s="216">
        <v>1.2647058823529412E-6</v>
      </c>
      <c r="Z139" s="217">
        <v>2.7697058823529411E-6</v>
      </c>
      <c r="AA139" s="216">
        <v>7.9411764705882359E-7</v>
      </c>
      <c r="AB139" s="217">
        <v>1.7391176470588236E-6</v>
      </c>
      <c r="AC139" s="216">
        <v>5.8823529411764709E-8</v>
      </c>
      <c r="AD139" s="217">
        <v>1.2882352941176471E-7</v>
      </c>
      <c r="AE139" s="216">
        <v>3.5294117647058819E-9</v>
      </c>
      <c r="AF139" s="217">
        <v>7.7294117647058806E-9</v>
      </c>
      <c r="AG139" s="216">
        <v>3.2352941176470586E-7</v>
      </c>
      <c r="AH139" s="217">
        <v>7.0852941176470583E-7</v>
      </c>
      <c r="AI139" s="216">
        <v>1.6470588235294116E-8</v>
      </c>
      <c r="AJ139" s="217">
        <v>3.6070588235294113E-8</v>
      </c>
      <c r="AK139" s="216">
        <v>2.7941176470588233E-6</v>
      </c>
      <c r="AL139" s="217">
        <v>6.1191176470588228E-6</v>
      </c>
      <c r="AM139" s="216">
        <v>1.1176470588235293E-7</v>
      </c>
      <c r="AN139" s="217">
        <v>2.4476470588235289E-7</v>
      </c>
      <c r="AO139" s="216">
        <v>7.6470588235294104E-8</v>
      </c>
      <c r="AP139" s="217">
        <v>1.674705882352941E-7</v>
      </c>
      <c r="AQ139" s="216">
        <v>6.1764705882352932E-7</v>
      </c>
      <c r="AR139" s="217">
        <v>1.3526470588235293E-6</v>
      </c>
      <c r="AS139" s="216">
        <v>7.0588235294117638E-9</v>
      </c>
      <c r="AT139" s="217">
        <v>1.5458823529411761E-8</v>
      </c>
      <c r="AU139" s="216">
        <v>7.9999999999999996E-6</v>
      </c>
      <c r="AV139" s="217">
        <v>1.7520000000000002E-5</v>
      </c>
      <c r="AW139" s="216">
        <v>2.4705882352941174E-8</v>
      </c>
      <c r="AX139" s="217">
        <v>5.4105882352941169E-8</v>
      </c>
      <c r="AY139" s="216">
        <v>3.4328235294117646E-5</v>
      </c>
      <c r="AZ139" s="217">
        <v>1.503576705882353E-4</v>
      </c>
      <c r="BA139" s="91"/>
    </row>
    <row r="140" spans="1:53">
      <c r="A140" s="88"/>
      <c r="B140" s="1090" t="s">
        <v>415</v>
      </c>
      <c r="C140" s="213" t="s">
        <v>206</v>
      </c>
      <c r="D140" s="213" t="s">
        <v>463</v>
      </c>
      <c r="E140" s="213" t="s">
        <v>417</v>
      </c>
      <c r="F140" s="213" t="s">
        <v>435</v>
      </c>
      <c r="G140" s="214" t="s">
        <v>218</v>
      </c>
      <c r="H140" s="213" t="s">
        <v>464</v>
      </c>
      <c r="I140" s="958">
        <v>720</v>
      </c>
      <c r="J140" s="215">
        <v>0.72</v>
      </c>
      <c r="K140" s="216">
        <v>3.5294117647058823E-7</v>
      </c>
      <c r="L140" s="217">
        <v>7.7294117647058823E-7</v>
      </c>
      <c r="M140" s="216">
        <v>5.6470588235294116E-6</v>
      </c>
      <c r="N140" s="217">
        <v>1.2367058823529412E-5</v>
      </c>
      <c r="O140" s="216">
        <v>1.2E-5</v>
      </c>
      <c r="P140" s="217">
        <v>2.6280000000000002E-5</v>
      </c>
      <c r="Q140" s="216">
        <v>4.4470588235294121E-6</v>
      </c>
      <c r="R140" s="217">
        <v>9.7390588235294124E-6</v>
      </c>
      <c r="S140" s="216">
        <v>2.5835294117647059E-5</v>
      </c>
      <c r="T140" s="217">
        <v>5.6579294117647061E-5</v>
      </c>
      <c r="U140" s="216">
        <v>7.0588235294117648E-8</v>
      </c>
      <c r="V140" s="217">
        <v>1.5458823529411765E-7</v>
      </c>
      <c r="W140" s="216">
        <v>2.117647058823529E-7</v>
      </c>
      <c r="X140" s="217">
        <v>4.6376470588235288E-7</v>
      </c>
      <c r="Y140" s="216">
        <v>3.0352941176470588E-6</v>
      </c>
      <c r="Z140" s="217">
        <v>6.6472941176470582E-6</v>
      </c>
      <c r="AA140" s="216">
        <v>1.9058823529411766E-6</v>
      </c>
      <c r="AB140" s="217">
        <v>4.1738823529411767E-6</v>
      </c>
      <c r="AC140" s="216">
        <v>1.411764705882353E-7</v>
      </c>
      <c r="AD140" s="217">
        <v>3.0917647058823529E-7</v>
      </c>
      <c r="AE140" s="216">
        <v>8.4705882352941172E-9</v>
      </c>
      <c r="AF140" s="217">
        <v>1.8550588235294115E-8</v>
      </c>
      <c r="AG140" s="216">
        <v>7.7647058823529414E-7</v>
      </c>
      <c r="AH140" s="217">
        <v>1.7004705882352942E-6</v>
      </c>
      <c r="AI140" s="216">
        <v>3.9529411764705876E-8</v>
      </c>
      <c r="AJ140" s="217">
        <v>8.6569411764705879E-8</v>
      </c>
      <c r="AK140" s="216">
        <v>6.7058823529411764E-6</v>
      </c>
      <c r="AL140" s="217">
        <v>1.4685882352941177E-5</v>
      </c>
      <c r="AM140" s="216">
        <v>2.6823529411764705E-7</v>
      </c>
      <c r="AN140" s="217">
        <v>5.8743529411764705E-7</v>
      </c>
      <c r="AO140" s="216">
        <v>1.8352941176470586E-7</v>
      </c>
      <c r="AP140" s="217">
        <v>4.0192941176470583E-7</v>
      </c>
      <c r="AQ140" s="216">
        <v>1.4823529411764705E-6</v>
      </c>
      <c r="AR140" s="217">
        <v>3.2463529411764702E-6</v>
      </c>
      <c r="AS140" s="216">
        <v>1.6941176470588234E-8</v>
      </c>
      <c r="AT140" s="217">
        <v>3.7101176470588231E-8</v>
      </c>
      <c r="AU140" s="216">
        <v>1.9199999999999999E-5</v>
      </c>
      <c r="AV140" s="217">
        <v>4.2047999999999995E-5</v>
      </c>
      <c r="AW140" s="216">
        <v>5.929411764705882E-8</v>
      </c>
      <c r="AX140" s="217">
        <v>1.2985411764705881E-7</v>
      </c>
      <c r="AY140" s="216">
        <v>8.2387764705882353E-5</v>
      </c>
      <c r="AZ140" s="217">
        <v>3.6085840941176472E-4</v>
      </c>
      <c r="BA140" s="91"/>
    </row>
    <row r="141" spans="1:53">
      <c r="A141" s="88"/>
      <c r="B141" s="1090" t="s">
        <v>415</v>
      </c>
      <c r="C141" s="213" t="s">
        <v>206</v>
      </c>
      <c r="D141" s="213" t="s">
        <v>463</v>
      </c>
      <c r="E141" s="213" t="s">
        <v>417</v>
      </c>
      <c r="F141" s="213" t="s">
        <v>435</v>
      </c>
      <c r="G141" s="214" t="s">
        <v>218</v>
      </c>
      <c r="H141" s="213" t="s">
        <v>464</v>
      </c>
      <c r="I141" s="958">
        <v>1000</v>
      </c>
      <c r="J141" s="215">
        <v>1</v>
      </c>
      <c r="K141" s="216">
        <v>4.9019607843137254E-7</v>
      </c>
      <c r="L141" s="217">
        <v>1.0735294117647058E-6</v>
      </c>
      <c r="M141" s="216">
        <v>7.8431372549019607E-6</v>
      </c>
      <c r="N141" s="217">
        <v>1.7176470588235293E-5</v>
      </c>
      <c r="O141" s="216">
        <v>1.6666666666666667E-5</v>
      </c>
      <c r="P141" s="217">
        <v>3.6500000000000006E-5</v>
      </c>
      <c r="Q141" s="216">
        <v>6.1764705882352944E-6</v>
      </c>
      <c r="R141" s="217">
        <v>1.3526470588235294E-5</v>
      </c>
      <c r="S141" s="216">
        <v>3.5882352941176474E-5</v>
      </c>
      <c r="T141" s="217">
        <v>7.8582352941176475E-5</v>
      </c>
      <c r="U141" s="216">
        <v>9.8039215686274519E-8</v>
      </c>
      <c r="V141" s="217">
        <v>2.147058823529412E-7</v>
      </c>
      <c r="W141" s="216">
        <v>2.941176470588235E-7</v>
      </c>
      <c r="X141" s="217">
        <v>6.4411764705882343E-7</v>
      </c>
      <c r="Y141" s="216">
        <v>4.2156862745098038E-6</v>
      </c>
      <c r="Z141" s="217">
        <v>9.2323529411764719E-6</v>
      </c>
      <c r="AA141" s="216">
        <v>2.647058823529412E-6</v>
      </c>
      <c r="AB141" s="217">
        <v>5.7970588235294119E-6</v>
      </c>
      <c r="AC141" s="216">
        <v>1.9607843137254904E-7</v>
      </c>
      <c r="AD141" s="217">
        <v>4.294117647058824E-7</v>
      </c>
      <c r="AE141" s="216">
        <v>1.1764705882352941E-8</v>
      </c>
      <c r="AF141" s="217">
        <v>2.5764705882352942E-8</v>
      </c>
      <c r="AG141" s="216">
        <v>1.0784313725490197E-6</v>
      </c>
      <c r="AH141" s="217">
        <v>2.3617647058823531E-6</v>
      </c>
      <c r="AI141" s="216">
        <v>5.4901960784313722E-8</v>
      </c>
      <c r="AJ141" s="217">
        <v>1.2023529411764705E-7</v>
      </c>
      <c r="AK141" s="216">
        <v>9.3137254901960782E-6</v>
      </c>
      <c r="AL141" s="217">
        <v>2.0397058823529409E-5</v>
      </c>
      <c r="AM141" s="216">
        <v>3.7254901960784315E-7</v>
      </c>
      <c r="AN141" s="217">
        <v>8.1588235294117646E-7</v>
      </c>
      <c r="AO141" s="216">
        <v>2.5490196078431371E-7</v>
      </c>
      <c r="AP141" s="217">
        <v>5.5823529411764708E-7</v>
      </c>
      <c r="AQ141" s="216">
        <v>2.0588235294117645E-6</v>
      </c>
      <c r="AR141" s="217">
        <v>4.5088235294117639E-6</v>
      </c>
      <c r="AS141" s="216">
        <v>2.3529411764705881E-8</v>
      </c>
      <c r="AT141" s="217">
        <v>5.1529411764705884E-8</v>
      </c>
      <c r="AU141" s="216">
        <v>2.6666666666666667E-5</v>
      </c>
      <c r="AV141" s="217">
        <v>5.8400000000000003E-5</v>
      </c>
      <c r="AW141" s="216">
        <v>8.2352941176470587E-8</v>
      </c>
      <c r="AX141" s="217">
        <v>1.8035294117647058E-7</v>
      </c>
      <c r="AY141" s="216">
        <v>1.1442745098039214E-4</v>
      </c>
      <c r="AZ141" s="217">
        <v>5.0119223529411765E-4</v>
      </c>
      <c r="BA141" s="91"/>
    </row>
    <row r="142" spans="1:53">
      <c r="A142" s="88"/>
      <c r="B142" s="1090" t="s">
        <v>415</v>
      </c>
      <c r="C142" s="213" t="s">
        <v>206</v>
      </c>
      <c r="D142" s="213" t="s">
        <v>463</v>
      </c>
      <c r="E142" s="213" t="s">
        <v>417</v>
      </c>
      <c r="F142" s="213" t="s">
        <v>435</v>
      </c>
      <c r="G142" s="214" t="s">
        <v>218</v>
      </c>
      <c r="H142" s="213" t="s">
        <v>464</v>
      </c>
      <c r="I142" s="958">
        <v>1000</v>
      </c>
      <c r="J142" s="215">
        <v>1</v>
      </c>
      <c r="K142" s="216">
        <v>4.9019607843137254E-7</v>
      </c>
      <c r="L142" s="217">
        <v>1.0735294117647058E-6</v>
      </c>
      <c r="M142" s="216">
        <v>7.8431372549019607E-6</v>
      </c>
      <c r="N142" s="217">
        <v>1.7176470588235293E-5</v>
      </c>
      <c r="O142" s="216">
        <v>1.6666666666666667E-5</v>
      </c>
      <c r="P142" s="217">
        <v>3.6500000000000006E-5</v>
      </c>
      <c r="Q142" s="216">
        <v>6.1764705882352944E-6</v>
      </c>
      <c r="R142" s="217">
        <v>1.3526470588235294E-5</v>
      </c>
      <c r="S142" s="216">
        <v>3.5882352941176474E-5</v>
      </c>
      <c r="T142" s="217">
        <v>7.8582352941176475E-5</v>
      </c>
      <c r="U142" s="216">
        <v>9.8039215686274519E-8</v>
      </c>
      <c r="V142" s="217">
        <v>2.147058823529412E-7</v>
      </c>
      <c r="W142" s="216">
        <v>2.941176470588235E-7</v>
      </c>
      <c r="X142" s="217">
        <v>6.4411764705882343E-7</v>
      </c>
      <c r="Y142" s="216">
        <v>4.2156862745098038E-6</v>
      </c>
      <c r="Z142" s="217">
        <v>9.2323529411764719E-6</v>
      </c>
      <c r="AA142" s="216">
        <v>2.647058823529412E-6</v>
      </c>
      <c r="AB142" s="217">
        <v>5.7970588235294119E-6</v>
      </c>
      <c r="AC142" s="216">
        <v>1.9607843137254904E-7</v>
      </c>
      <c r="AD142" s="217">
        <v>4.294117647058824E-7</v>
      </c>
      <c r="AE142" s="216">
        <v>1.1764705882352941E-8</v>
      </c>
      <c r="AF142" s="217">
        <v>2.5764705882352942E-8</v>
      </c>
      <c r="AG142" s="216">
        <v>1.0784313725490197E-6</v>
      </c>
      <c r="AH142" s="217">
        <v>2.3617647058823531E-6</v>
      </c>
      <c r="AI142" s="216">
        <v>5.4901960784313722E-8</v>
      </c>
      <c r="AJ142" s="217">
        <v>1.2023529411764705E-7</v>
      </c>
      <c r="AK142" s="216">
        <v>9.3137254901960782E-6</v>
      </c>
      <c r="AL142" s="217">
        <v>2.0397058823529409E-5</v>
      </c>
      <c r="AM142" s="216">
        <v>3.7254901960784315E-7</v>
      </c>
      <c r="AN142" s="217">
        <v>8.1588235294117646E-7</v>
      </c>
      <c r="AO142" s="216">
        <v>2.5490196078431371E-7</v>
      </c>
      <c r="AP142" s="217">
        <v>5.5823529411764708E-7</v>
      </c>
      <c r="AQ142" s="216">
        <v>2.0588235294117645E-6</v>
      </c>
      <c r="AR142" s="217">
        <v>4.5088235294117639E-6</v>
      </c>
      <c r="AS142" s="216">
        <v>2.3529411764705881E-8</v>
      </c>
      <c r="AT142" s="217">
        <v>5.1529411764705884E-8</v>
      </c>
      <c r="AU142" s="216">
        <v>2.6666666666666667E-5</v>
      </c>
      <c r="AV142" s="217">
        <v>5.8400000000000003E-5</v>
      </c>
      <c r="AW142" s="216">
        <v>8.2352941176470587E-8</v>
      </c>
      <c r="AX142" s="217">
        <v>1.8035294117647058E-7</v>
      </c>
      <c r="AY142" s="216">
        <v>1.1442745098039214E-4</v>
      </c>
      <c r="AZ142" s="217">
        <v>5.0119223529411765E-4</v>
      </c>
      <c r="BA142" s="91"/>
    </row>
    <row r="143" spans="1:53">
      <c r="A143" s="88"/>
      <c r="B143" s="1090" t="s">
        <v>415</v>
      </c>
      <c r="C143" s="213" t="s">
        <v>206</v>
      </c>
      <c r="D143" s="213" t="s">
        <v>465</v>
      </c>
      <c r="E143" s="213" t="s">
        <v>417</v>
      </c>
      <c r="F143" s="213" t="s">
        <v>435</v>
      </c>
      <c r="G143" s="214" t="s">
        <v>218</v>
      </c>
      <c r="H143" s="213" t="s">
        <v>466</v>
      </c>
      <c r="I143" s="958">
        <v>720</v>
      </c>
      <c r="J143" s="215">
        <v>0.72</v>
      </c>
      <c r="K143" s="216">
        <v>3.5294117647058823E-7</v>
      </c>
      <c r="L143" s="217">
        <v>7.7294117647058823E-7</v>
      </c>
      <c r="M143" s="216">
        <v>5.6470588235294116E-6</v>
      </c>
      <c r="N143" s="217">
        <v>1.2367058823529412E-5</v>
      </c>
      <c r="O143" s="216">
        <v>1.2E-5</v>
      </c>
      <c r="P143" s="217">
        <v>2.6280000000000002E-5</v>
      </c>
      <c r="Q143" s="216">
        <v>4.4470588235294121E-6</v>
      </c>
      <c r="R143" s="217">
        <v>9.7390588235294124E-6</v>
      </c>
      <c r="S143" s="216">
        <v>2.5835294117647059E-5</v>
      </c>
      <c r="T143" s="217">
        <v>5.6579294117647061E-5</v>
      </c>
      <c r="U143" s="216">
        <v>7.0588235294117648E-8</v>
      </c>
      <c r="V143" s="217">
        <v>1.5458823529411765E-7</v>
      </c>
      <c r="W143" s="216">
        <v>2.117647058823529E-7</v>
      </c>
      <c r="X143" s="217">
        <v>4.6376470588235288E-7</v>
      </c>
      <c r="Y143" s="216">
        <v>3.0352941176470588E-6</v>
      </c>
      <c r="Z143" s="217">
        <v>6.6472941176470582E-6</v>
      </c>
      <c r="AA143" s="216">
        <v>1.9058823529411766E-6</v>
      </c>
      <c r="AB143" s="217">
        <v>4.1738823529411767E-6</v>
      </c>
      <c r="AC143" s="216">
        <v>1.411764705882353E-7</v>
      </c>
      <c r="AD143" s="217">
        <v>3.0917647058823529E-7</v>
      </c>
      <c r="AE143" s="216">
        <v>8.4705882352941172E-9</v>
      </c>
      <c r="AF143" s="217">
        <v>1.8550588235294115E-8</v>
      </c>
      <c r="AG143" s="216">
        <v>7.7647058823529414E-7</v>
      </c>
      <c r="AH143" s="217">
        <v>1.7004705882352942E-6</v>
      </c>
      <c r="AI143" s="216">
        <v>3.9529411764705876E-8</v>
      </c>
      <c r="AJ143" s="217">
        <v>8.6569411764705879E-8</v>
      </c>
      <c r="AK143" s="216">
        <v>6.7058823529411764E-6</v>
      </c>
      <c r="AL143" s="217">
        <v>1.4685882352941177E-5</v>
      </c>
      <c r="AM143" s="216">
        <v>2.6823529411764705E-7</v>
      </c>
      <c r="AN143" s="217">
        <v>5.8743529411764705E-7</v>
      </c>
      <c r="AO143" s="216">
        <v>1.8352941176470586E-7</v>
      </c>
      <c r="AP143" s="217">
        <v>4.0192941176470583E-7</v>
      </c>
      <c r="AQ143" s="216">
        <v>1.4823529411764705E-6</v>
      </c>
      <c r="AR143" s="217">
        <v>3.2463529411764702E-6</v>
      </c>
      <c r="AS143" s="216">
        <v>1.6941176470588234E-8</v>
      </c>
      <c r="AT143" s="217">
        <v>3.7101176470588231E-8</v>
      </c>
      <c r="AU143" s="216">
        <v>1.9199999999999999E-5</v>
      </c>
      <c r="AV143" s="217">
        <v>4.2047999999999995E-5</v>
      </c>
      <c r="AW143" s="216">
        <v>5.929411764705882E-8</v>
      </c>
      <c r="AX143" s="217">
        <v>1.2985411764705881E-7</v>
      </c>
      <c r="AY143" s="216">
        <v>8.2387764705882353E-5</v>
      </c>
      <c r="AZ143" s="217">
        <v>3.6085840941176472E-4</v>
      </c>
      <c r="BA143" s="91"/>
    </row>
    <row r="144" spans="1:53">
      <c r="A144" s="88"/>
      <c r="B144" s="1090" t="s">
        <v>415</v>
      </c>
      <c r="C144" s="213" t="s">
        <v>206</v>
      </c>
      <c r="D144" s="213" t="s">
        <v>465</v>
      </c>
      <c r="E144" s="213" t="s">
        <v>417</v>
      </c>
      <c r="F144" s="213" t="s">
        <v>435</v>
      </c>
      <c r="G144" s="214" t="s">
        <v>218</v>
      </c>
      <c r="H144" s="213" t="s">
        <v>466</v>
      </c>
      <c r="I144" s="958">
        <v>1000</v>
      </c>
      <c r="J144" s="215">
        <v>1</v>
      </c>
      <c r="K144" s="216">
        <v>4.9019607843137254E-7</v>
      </c>
      <c r="L144" s="217">
        <v>1.0735294117647058E-6</v>
      </c>
      <c r="M144" s="216">
        <v>7.8431372549019607E-6</v>
      </c>
      <c r="N144" s="217">
        <v>1.7176470588235293E-5</v>
      </c>
      <c r="O144" s="216">
        <v>1.6666666666666667E-5</v>
      </c>
      <c r="P144" s="217">
        <v>3.6500000000000006E-5</v>
      </c>
      <c r="Q144" s="216">
        <v>6.1764705882352944E-6</v>
      </c>
      <c r="R144" s="217">
        <v>1.3526470588235294E-5</v>
      </c>
      <c r="S144" s="216">
        <v>3.5882352941176474E-5</v>
      </c>
      <c r="T144" s="217">
        <v>7.8582352941176475E-5</v>
      </c>
      <c r="U144" s="216">
        <v>9.8039215686274519E-8</v>
      </c>
      <c r="V144" s="217">
        <v>2.147058823529412E-7</v>
      </c>
      <c r="W144" s="216">
        <v>2.941176470588235E-7</v>
      </c>
      <c r="X144" s="217">
        <v>6.4411764705882343E-7</v>
      </c>
      <c r="Y144" s="216">
        <v>4.2156862745098038E-6</v>
      </c>
      <c r="Z144" s="217">
        <v>9.2323529411764719E-6</v>
      </c>
      <c r="AA144" s="216">
        <v>2.647058823529412E-6</v>
      </c>
      <c r="AB144" s="217">
        <v>5.7970588235294119E-6</v>
      </c>
      <c r="AC144" s="216">
        <v>1.9607843137254904E-7</v>
      </c>
      <c r="AD144" s="217">
        <v>4.294117647058824E-7</v>
      </c>
      <c r="AE144" s="216">
        <v>1.1764705882352941E-8</v>
      </c>
      <c r="AF144" s="217">
        <v>2.5764705882352942E-8</v>
      </c>
      <c r="AG144" s="216">
        <v>1.0784313725490197E-6</v>
      </c>
      <c r="AH144" s="217">
        <v>2.3617647058823531E-6</v>
      </c>
      <c r="AI144" s="216">
        <v>5.4901960784313722E-8</v>
      </c>
      <c r="AJ144" s="217">
        <v>1.2023529411764705E-7</v>
      </c>
      <c r="AK144" s="216">
        <v>9.3137254901960782E-6</v>
      </c>
      <c r="AL144" s="217">
        <v>2.0397058823529409E-5</v>
      </c>
      <c r="AM144" s="216">
        <v>3.7254901960784315E-7</v>
      </c>
      <c r="AN144" s="217">
        <v>8.1588235294117646E-7</v>
      </c>
      <c r="AO144" s="216">
        <v>2.5490196078431371E-7</v>
      </c>
      <c r="AP144" s="217">
        <v>5.5823529411764708E-7</v>
      </c>
      <c r="AQ144" s="216">
        <v>2.0588235294117645E-6</v>
      </c>
      <c r="AR144" s="217">
        <v>4.5088235294117639E-6</v>
      </c>
      <c r="AS144" s="216">
        <v>2.3529411764705881E-8</v>
      </c>
      <c r="AT144" s="217">
        <v>5.1529411764705884E-8</v>
      </c>
      <c r="AU144" s="216">
        <v>2.6666666666666667E-5</v>
      </c>
      <c r="AV144" s="217">
        <v>5.8400000000000003E-5</v>
      </c>
      <c r="AW144" s="216">
        <v>8.2352941176470587E-8</v>
      </c>
      <c r="AX144" s="217">
        <v>1.8035294117647058E-7</v>
      </c>
      <c r="AY144" s="216">
        <v>1.1442745098039214E-4</v>
      </c>
      <c r="AZ144" s="217">
        <v>5.0119223529411765E-4</v>
      </c>
      <c r="BA144" s="91"/>
    </row>
    <row r="145" spans="1:53">
      <c r="A145" s="88"/>
      <c r="B145" s="1090" t="s">
        <v>415</v>
      </c>
      <c r="C145" s="213" t="s">
        <v>206</v>
      </c>
      <c r="D145" s="213" t="s">
        <v>465</v>
      </c>
      <c r="E145" s="213" t="s">
        <v>417</v>
      </c>
      <c r="F145" s="213" t="s">
        <v>435</v>
      </c>
      <c r="G145" s="214" t="s">
        <v>218</v>
      </c>
      <c r="H145" s="213" t="s">
        <v>466</v>
      </c>
      <c r="I145" s="958">
        <v>1000</v>
      </c>
      <c r="J145" s="215">
        <v>1</v>
      </c>
      <c r="K145" s="216">
        <v>4.9019607843137254E-7</v>
      </c>
      <c r="L145" s="217">
        <v>1.0735294117647058E-6</v>
      </c>
      <c r="M145" s="216">
        <v>7.8431372549019607E-6</v>
      </c>
      <c r="N145" s="217">
        <v>1.7176470588235293E-5</v>
      </c>
      <c r="O145" s="216">
        <v>1.6666666666666667E-5</v>
      </c>
      <c r="P145" s="217">
        <v>3.6500000000000006E-5</v>
      </c>
      <c r="Q145" s="216">
        <v>6.1764705882352944E-6</v>
      </c>
      <c r="R145" s="217">
        <v>1.3526470588235294E-5</v>
      </c>
      <c r="S145" s="216">
        <v>3.5882352941176474E-5</v>
      </c>
      <c r="T145" s="217">
        <v>7.8582352941176475E-5</v>
      </c>
      <c r="U145" s="216">
        <v>9.8039215686274519E-8</v>
      </c>
      <c r="V145" s="217">
        <v>2.147058823529412E-7</v>
      </c>
      <c r="W145" s="216">
        <v>2.941176470588235E-7</v>
      </c>
      <c r="X145" s="217">
        <v>6.4411764705882343E-7</v>
      </c>
      <c r="Y145" s="216">
        <v>4.2156862745098038E-6</v>
      </c>
      <c r="Z145" s="217">
        <v>9.2323529411764719E-6</v>
      </c>
      <c r="AA145" s="216">
        <v>2.647058823529412E-6</v>
      </c>
      <c r="AB145" s="217">
        <v>5.7970588235294119E-6</v>
      </c>
      <c r="AC145" s="216">
        <v>1.9607843137254904E-7</v>
      </c>
      <c r="AD145" s="217">
        <v>4.294117647058824E-7</v>
      </c>
      <c r="AE145" s="216">
        <v>1.1764705882352941E-8</v>
      </c>
      <c r="AF145" s="217">
        <v>2.5764705882352942E-8</v>
      </c>
      <c r="AG145" s="216">
        <v>1.0784313725490197E-6</v>
      </c>
      <c r="AH145" s="217">
        <v>2.3617647058823531E-6</v>
      </c>
      <c r="AI145" s="216">
        <v>5.4901960784313722E-8</v>
      </c>
      <c r="AJ145" s="217">
        <v>1.2023529411764705E-7</v>
      </c>
      <c r="AK145" s="216">
        <v>9.3137254901960782E-6</v>
      </c>
      <c r="AL145" s="217">
        <v>2.0397058823529409E-5</v>
      </c>
      <c r="AM145" s="216">
        <v>3.7254901960784315E-7</v>
      </c>
      <c r="AN145" s="217">
        <v>8.1588235294117646E-7</v>
      </c>
      <c r="AO145" s="216">
        <v>2.5490196078431371E-7</v>
      </c>
      <c r="AP145" s="217">
        <v>5.5823529411764708E-7</v>
      </c>
      <c r="AQ145" s="216">
        <v>2.0588235294117645E-6</v>
      </c>
      <c r="AR145" s="217">
        <v>4.5088235294117639E-6</v>
      </c>
      <c r="AS145" s="216">
        <v>2.3529411764705881E-8</v>
      </c>
      <c r="AT145" s="217">
        <v>5.1529411764705884E-8</v>
      </c>
      <c r="AU145" s="216">
        <v>2.6666666666666667E-5</v>
      </c>
      <c r="AV145" s="217">
        <v>5.8400000000000003E-5</v>
      </c>
      <c r="AW145" s="216">
        <v>8.2352941176470587E-8</v>
      </c>
      <c r="AX145" s="217">
        <v>1.8035294117647058E-7</v>
      </c>
      <c r="AY145" s="216">
        <v>1.1442745098039214E-4</v>
      </c>
      <c r="AZ145" s="217">
        <v>5.0119223529411765E-4</v>
      </c>
      <c r="BA145" s="91"/>
    </row>
    <row r="146" spans="1:53">
      <c r="A146" s="88"/>
      <c r="B146" s="1090" t="s">
        <v>415</v>
      </c>
      <c r="C146" s="213" t="s">
        <v>206</v>
      </c>
      <c r="D146" s="213" t="s">
        <v>460</v>
      </c>
      <c r="E146" s="213" t="s">
        <v>417</v>
      </c>
      <c r="F146" s="213" t="s">
        <v>435</v>
      </c>
      <c r="G146" s="214" t="s">
        <v>218</v>
      </c>
      <c r="H146" s="213" t="s">
        <v>461</v>
      </c>
      <c r="I146" s="958">
        <v>1200</v>
      </c>
      <c r="J146" s="215">
        <v>1.2</v>
      </c>
      <c r="K146" s="216">
        <v>5.8823529411764701E-7</v>
      </c>
      <c r="L146" s="217">
        <v>1.2882352941176469E-6</v>
      </c>
      <c r="M146" s="216">
        <v>9.4117647058823521E-6</v>
      </c>
      <c r="N146" s="217">
        <v>2.061176470588235E-5</v>
      </c>
      <c r="O146" s="216">
        <v>2.0000000000000002E-5</v>
      </c>
      <c r="P146" s="217">
        <v>4.3800000000000008E-5</v>
      </c>
      <c r="Q146" s="216">
        <v>7.4117647058823526E-6</v>
      </c>
      <c r="R146" s="217">
        <v>1.6231764705882351E-5</v>
      </c>
      <c r="S146" s="216">
        <v>4.3058823529411765E-5</v>
      </c>
      <c r="T146" s="217">
        <v>9.4298823529411762E-5</v>
      </c>
      <c r="U146" s="216">
        <v>1.1764705882352942E-7</v>
      </c>
      <c r="V146" s="217">
        <v>2.5764705882352943E-7</v>
      </c>
      <c r="W146" s="216">
        <v>3.5294117647058817E-7</v>
      </c>
      <c r="X146" s="217">
        <v>7.7294117647058812E-7</v>
      </c>
      <c r="Y146" s="216">
        <v>5.0588235294117646E-6</v>
      </c>
      <c r="Z146" s="217">
        <v>1.1078823529411765E-5</v>
      </c>
      <c r="AA146" s="216">
        <v>3.1764705882352943E-6</v>
      </c>
      <c r="AB146" s="217">
        <v>6.9564705882352946E-6</v>
      </c>
      <c r="AC146" s="216">
        <v>2.3529411764705883E-7</v>
      </c>
      <c r="AD146" s="217">
        <v>5.1529411764705885E-7</v>
      </c>
      <c r="AE146" s="216">
        <v>1.4117647058823528E-8</v>
      </c>
      <c r="AF146" s="217">
        <v>3.0917647058823522E-8</v>
      </c>
      <c r="AG146" s="216">
        <v>1.2941176470588235E-6</v>
      </c>
      <c r="AH146" s="217">
        <v>2.8341176470588233E-6</v>
      </c>
      <c r="AI146" s="216">
        <v>6.5882352941176464E-8</v>
      </c>
      <c r="AJ146" s="217">
        <v>1.4428235294117645E-7</v>
      </c>
      <c r="AK146" s="216">
        <v>1.1176470588235293E-5</v>
      </c>
      <c r="AL146" s="217">
        <v>2.4476470588235291E-5</v>
      </c>
      <c r="AM146" s="216">
        <v>4.4705882352941174E-7</v>
      </c>
      <c r="AN146" s="217">
        <v>9.7905882352941158E-7</v>
      </c>
      <c r="AO146" s="216">
        <v>3.0588235294117642E-7</v>
      </c>
      <c r="AP146" s="217">
        <v>6.6988235294117639E-7</v>
      </c>
      <c r="AQ146" s="216">
        <v>2.4705882352941173E-6</v>
      </c>
      <c r="AR146" s="217">
        <v>5.4105882352941171E-6</v>
      </c>
      <c r="AS146" s="216">
        <v>2.8235294117647055E-8</v>
      </c>
      <c r="AT146" s="217">
        <v>6.1835294117647045E-8</v>
      </c>
      <c r="AU146" s="216">
        <v>3.1999999999999999E-5</v>
      </c>
      <c r="AV146" s="217">
        <v>7.0080000000000007E-5</v>
      </c>
      <c r="AW146" s="216">
        <v>9.8823529411764696E-8</v>
      </c>
      <c r="AX146" s="217">
        <v>2.1642352941176468E-7</v>
      </c>
      <c r="AY146" s="216">
        <v>1.3731294117647058E-4</v>
      </c>
      <c r="AZ146" s="217">
        <v>6.0143068235294121E-4</v>
      </c>
      <c r="BA146" s="91"/>
    </row>
    <row r="147" spans="1:53">
      <c r="A147" s="88"/>
      <c r="B147" s="1090" t="s">
        <v>415</v>
      </c>
      <c r="C147" s="213" t="s">
        <v>206</v>
      </c>
      <c r="D147" s="213" t="s">
        <v>289</v>
      </c>
      <c r="E147" s="213" t="s">
        <v>417</v>
      </c>
      <c r="F147" s="213" t="s">
        <v>435</v>
      </c>
      <c r="G147" s="214" t="s">
        <v>218</v>
      </c>
      <c r="H147" s="213" t="s">
        <v>462</v>
      </c>
      <c r="I147" s="958">
        <v>1200</v>
      </c>
      <c r="J147" s="215">
        <v>1.2</v>
      </c>
      <c r="K147" s="216">
        <v>5.8823529411764701E-7</v>
      </c>
      <c r="L147" s="217">
        <v>1.2882352941176469E-6</v>
      </c>
      <c r="M147" s="216">
        <v>9.4117647058823521E-6</v>
      </c>
      <c r="N147" s="217">
        <v>2.061176470588235E-5</v>
      </c>
      <c r="O147" s="216">
        <v>2.0000000000000002E-5</v>
      </c>
      <c r="P147" s="217">
        <v>4.3800000000000008E-5</v>
      </c>
      <c r="Q147" s="216">
        <v>7.4117647058823526E-6</v>
      </c>
      <c r="R147" s="217">
        <v>1.6231764705882351E-5</v>
      </c>
      <c r="S147" s="216">
        <v>4.3058823529411765E-5</v>
      </c>
      <c r="T147" s="217">
        <v>9.4298823529411762E-5</v>
      </c>
      <c r="U147" s="216">
        <v>1.1764705882352942E-7</v>
      </c>
      <c r="V147" s="217">
        <v>2.5764705882352943E-7</v>
      </c>
      <c r="W147" s="216">
        <v>3.5294117647058817E-7</v>
      </c>
      <c r="X147" s="217">
        <v>7.7294117647058812E-7</v>
      </c>
      <c r="Y147" s="216">
        <v>5.0588235294117646E-6</v>
      </c>
      <c r="Z147" s="217">
        <v>1.1078823529411765E-5</v>
      </c>
      <c r="AA147" s="216">
        <v>3.1764705882352943E-6</v>
      </c>
      <c r="AB147" s="217">
        <v>6.9564705882352946E-6</v>
      </c>
      <c r="AC147" s="216">
        <v>2.3529411764705883E-7</v>
      </c>
      <c r="AD147" s="217">
        <v>5.1529411764705885E-7</v>
      </c>
      <c r="AE147" s="216">
        <v>1.4117647058823528E-8</v>
      </c>
      <c r="AF147" s="217">
        <v>3.0917647058823522E-8</v>
      </c>
      <c r="AG147" s="216">
        <v>1.2941176470588235E-6</v>
      </c>
      <c r="AH147" s="217">
        <v>2.8341176470588233E-6</v>
      </c>
      <c r="AI147" s="216">
        <v>6.5882352941176464E-8</v>
      </c>
      <c r="AJ147" s="217">
        <v>1.4428235294117645E-7</v>
      </c>
      <c r="AK147" s="216">
        <v>1.1176470588235293E-5</v>
      </c>
      <c r="AL147" s="217">
        <v>2.4476470588235291E-5</v>
      </c>
      <c r="AM147" s="216">
        <v>4.4705882352941174E-7</v>
      </c>
      <c r="AN147" s="217">
        <v>9.7905882352941158E-7</v>
      </c>
      <c r="AO147" s="216">
        <v>3.0588235294117642E-7</v>
      </c>
      <c r="AP147" s="217">
        <v>6.6988235294117639E-7</v>
      </c>
      <c r="AQ147" s="216">
        <v>2.4705882352941173E-6</v>
      </c>
      <c r="AR147" s="217">
        <v>5.4105882352941171E-6</v>
      </c>
      <c r="AS147" s="216">
        <v>2.8235294117647055E-8</v>
      </c>
      <c r="AT147" s="217">
        <v>6.1835294117647045E-8</v>
      </c>
      <c r="AU147" s="216">
        <v>3.1999999999999999E-5</v>
      </c>
      <c r="AV147" s="217">
        <v>7.0080000000000007E-5</v>
      </c>
      <c r="AW147" s="216">
        <v>9.8823529411764696E-8</v>
      </c>
      <c r="AX147" s="217">
        <v>2.1642352941176468E-7</v>
      </c>
      <c r="AY147" s="216">
        <v>1.3731294117647058E-4</v>
      </c>
      <c r="AZ147" s="217">
        <v>6.0143068235294121E-4</v>
      </c>
      <c r="BA147" s="91"/>
    </row>
    <row r="148" spans="1:53">
      <c r="A148" s="88"/>
      <c r="B148" s="1090" t="s">
        <v>415</v>
      </c>
      <c r="C148" s="213" t="s">
        <v>317</v>
      </c>
      <c r="D148" s="213" t="s">
        <v>318</v>
      </c>
      <c r="E148" s="213" t="s">
        <v>417</v>
      </c>
      <c r="F148" s="213" t="s">
        <v>435</v>
      </c>
      <c r="G148" s="214" t="s">
        <v>218</v>
      </c>
      <c r="H148" s="213" t="s">
        <v>450</v>
      </c>
      <c r="I148" s="958">
        <v>1095</v>
      </c>
      <c r="J148" s="215">
        <v>1.095</v>
      </c>
      <c r="K148" s="216">
        <v>5.3676470588235292E-7</v>
      </c>
      <c r="L148" s="217">
        <v>1.1755147058823528E-6</v>
      </c>
      <c r="M148" s="216">
        <v>8.5882352941176466E-6</v>
      </c>
      <c r="N148" s="217">
        <v>1.8808235294117645E-5</v>
      </c>
      <c r="O148" s="216">
        <v>1.825E-5</v>
      </c>
      <c r="P148" s="217">
        <v>3.9967499999999993E-5</v>
      </c>
      <c r="Q148" s="216">
        <v>6.7632352941176472E-6</v>
      </c>
      <c r="R148" s="217">
        <v>1.4811485294117648E-5</v>
      </c>
      <c r="S148" s="216">
        <v>3.9291176470588238E-5</v>
      </c>
      <c r="T148" s="217">
        <v>8.6047676470588243E-5</v>
      </c>
      <c r="U148" s="216">
        <v>1.073529411764706E-7</v>
      </c>
      <c r="V148" s="217">
        <v>2.3510294117647061E-7</v>
      </c>
      <c r="W148" s="216">
        <v>3.2205882352941172E-7</v>
      </c>
      <c r="X148" s="217">
        <v>7.0530882352941166E-7</v>
      </c>
      <c r="Y148" s="216">
        <v>4.6161764705882351E-6</v>
      </c>
      <c r="Z148" s="217">
        <v>1.0109426470588234E-5</v>
      </c>
      <c r="AA148" s="216">
        <v>2.8985294117647059E-6</v>
      </c>
      <c r="AB148" s="217">
        <v>6.347779411764706E-6</v>
      </c>
      <c r="AC148" s="216">
        <v>2.147058823529412E-7</v>
      </c>
      <c r="AD148" s="217">
        <v>4.7020588235294123E-7</v>
      </c>
      <c r="AE148" s="216">
        <v>1.2882352941176469E-8</v>
      </c>
      <c r="AF148" s="217">
        <v>2.8212352941176468E-8</v>
      </c>
      <c r="AG148" s="216">
        <v>1.1808823529411766E-6</v>
      </c>
      <c r="AH148" s="217">
        <v>2.586132352941177E-6</v>
      </c>
      <c r="AI148" s="216">
        <v>6.0117647058823526E-8</v>
      </c>
      <c r="AJ148" s="217">
        <v>1.3165764705882352E-7</v>
      </c>
      <c r="AK148" s="216">
        <v>1.0198529411764705E-5</v>
      </c>
      <c r="AL148" s="217">
        <v>2.2334779411764706E-5</v>
      </c>
      <c r="AM148" s="216">
        <v>4.0794117647058823E-7</v>
      </c>
      <c r="AN148" s="217">
        <v>8.9339117647058828E-7</v>
      </c>
      <c r="AO148" s="216">
        <v>2.7911764705882349E-7</v>
      </c>
      <c r="AP148" s="217">
        <v>6.1126764705882351E-7</v>
      </c>
      <c r="AQ148" s="216">
        <v>2.254411764705882E-6</v>
      </c>
      <c r="AR148" s="217">
        <v>4.9371617647058814E-6</v>
      </c>
      <c r="AS148" s="216">
        <v>2.5764705882352939E-8</v>
      </c>
      <c r="AT148" s="217">
        <v>5.6424705882352937E-8</v>
      </c>
      <c r="AU148" s="216">
        <v>2.9199999999999998E-5</v>
      </c>
      <c r="AV148" s="217">
        <v>6.3947999999999992E-5</v>
      </c>
      <c r="AW148" s="216">
        <v>9.0176470588235289E-8</v>
      </c>
      <c r="AX148" s="217">
        <v>1.974864705882353E-7</v>
      </c>
      <c r="AY148" s="216">
        <v>1.2529805882352939E-4</v>
      </c>
      <c r="AZ148" s="217">
        <v>5.4880549764705863E-4</v>
      </c>
      <c r="BA148" s="91"/>
    </row>
    <row r="149" spans="1:53">
      <c r="A149" s="88"/>
      <c r="B149" s="1090" t="s">
        <v>415</v>
      </c>
      <c r="C149" s="213" t="s">
        <v>317</v>
      </c>
      <c r="D149" s="213" t="s">
        <v>318</v>
      </c>
      <c r="E149" s="213" t="s">
        <v>417</v>
      </c>
      <c r="F149" s="213" t="s">
        <v>435</v>
      </c>
      <c r="G149" s="214" t="s">
        <v>218</v>
      </c>
      <c r="H149" s="213" t="s">
        <v>450</v>
      </c>
      <c r="I149" s="958">
        <v>1095</v>
      </c>
      <c r="J149" s="215">
        <v>1.095</v>
      </c>
      <c r="K149" s="216">
        <v>5.3676470588235292E-7</v>
      </c>
      <c r="L149" s="217">
        <v>1.1755147058823528E-6</v>
      </c>
      <c r="M149" s="216">
        <v>8.5882352941176466E-6</v>
      </c>
      <c r="N149" s="217">
        <v>1.8808235294117645E-5</v>
      </c>
      <c r="O149" s="216">
        <v>1.825E-5</v>
      </c>
      <c r="P149" s="217">
        <v>3.9967499999999993E-5</v>
      </c>
      <c r="Q149" s="216">
        <v>6.7632352941176472E-6</v>
      </c>
      <c r="R149" s="217">
        <v>1.4811485294117648E-5</v>
      </c>
      <c r="S149" s="216">
        <v>3.9291176470588238E-5</v>
      </c>
      <c r="T149" s="217">
        <v>8.6047676470588243E-5</v>
      </c>
      <c r="U149" s="216">
        <v>1.073529411764706E-7</v>
      </c>
      <c r="V149" s="217">
        <v>2.3510294117647061E-7</v>
      </c>
      <c r="W149" s="216">
        <v>3.2205882352941172E-7</v>
      </c>
      <c r="X149" s="217">
        <v>7.0530882352941166E-7</v>
      </c>
      <c r="Y149" s="216">
        <v>4.6161764705882351E-6</v>
      </c>
      <c r="Z149" s="217">
        <v>1.0109426470588234E-5</v>
      </c>
      <c r="AA149" s="216">
        <v>2.8985294117647059E-6</v>
      </c>
      <c r="AB149" s="217">
        <v>6.347779411764706E-6</v>
      </c>
      <c r="AC149" s="216">
        <v>2.147058823529412E-7</v>
      </c>
      <c r="AD149" s="217">
        <v>4.7020588235294123E-7</v>
      </c>
      <c r="AE149" s="216">
        <v>1.2882352941176469E-8</v>
      </c>
      <c r="AF149" s="217">
        <v>2.8212352941176468E-8</v>
      </c>
      <c r="AG149" s="216">
        <v>1.1808823529411766E-6</v>
      </c>
      <c r="AH149" s="217">
        <v>2.586132352941177E-6</v>
      </c>
      <c r="AI149" s="216">
        <v>6.0117647058823526E-8</v>
      </c>
      <c r="AJ149" s="217">
        <v>1.3165764705882352E-7</v>
      </c>
      <c r="AK149" s="216">
        <v>1.0198529411764705E-5</v>
      </c>
      <c r="AL149" s="217">
        <v>2.2334779411764706E-5</v>
      </c>
      <c r="AM149" s="216">
        <v>4.0794117647058823E-7</v>
      </c>
      <c r="AN149" s="217">
        <v>8.9339117647058828E-7</v>
      </c>
      <c r="AO149" s="216">
        <v>2.7911764705882349E-7</v>
      </c>
      <c r="AP149" s="217">
        <v>6.1126764705882351E-7</v>
      </c>
      <c r="AQ149" s="216">
        <v>2.254411764705882E-6</v>
      </c>
      <c r="AR149" s="217">
        <v>4.9371617647058814E-6</v>
      </c>
      <c r="AS149" s="216">
        <v>2.5764705882352939E-8</v>
      </c>
      <c r="AT149" s="217">
        <v>5.6424705882352937E-8</v>
      </c>
      <c r="AU149" s="216">
        <v>2.9199999999999998E-5</v>
      </c>
      <c r="AV149" s="217">
        <v>6.3947999999999992E-5</v>
      </c>
      <c r="AW149" s="216">
        <v>9.0176470588235289E-8</v>
      </c>
      <c r="AX149" s="217">
        <v>1.974864705882353E-7</v>
      </c>
      <c r="AY149" s="216">
        <v>1.2529805882352939E-4</v>
      </c>
      <c r="AZ149" s="217">
        <v>5.4880549764705863E-4</v>
      </c>
      <c r="BA149" s="91"/>
    </row>
    <row r="150" spans="1:53">
      <c r="A150" s="88"/>
      <c r="B150" s="501"/>
      <c r="C150" s="502"/>
      <c r="D150" s="502"/>
      <c r="E150" s="502"/>
      <c r="F150" s="878"/>
      <c r="G150" s="860"/>
      <c r="H150" s="502"/>
      <c r="I150" s="879"/>
      <c r="J150" s="863" t="s">
        <v>342</v>
      </c>
      <c r="K150" s="864">
        <v>2.4007352941176457E-5</v>
      </c>
      <c r="L150" s="865">
        <v>5.2576102941176416E-5</v>
      </c>
      <c r="M150" s="864">
        <v>3.8411764705882331E-4</v>
      </c>
      <c r="N150" s="865">
        <v>8.4121764705882265E-4</v>
      </c>
      <c r="O150" s="864">
        <v>8.1625000000000068E-4</v>
      </c>
      <c r="P150" s="865">
        <v>1.7875875000000017E-3</v>
      </c>
      <c r="Q150" s="864">
        <v>3.0249264705882364E-4</v>
      </c>
      <c r="R150" s="865">
        <v>6.6245889705882359E-4</v>
      </c>
      <c r="S150" s="864">
        <v>1.7573382352941188E-3</v>
      </c>
      <c r="T150" s="865">
        <v>3.8485707352941189E-3</v>
      </c>
      <c r="U150" s="864">
        <v>4.8014705882352991E-6</v>
      </c>
      <c r="V150" s="865">
        <v>1.0515220588235295E-5</v>
      </c>
      <c r="W150" s="864">
        <v>1.4404411764705892E-5</v>
      </c>
      <c r="X150" s="865">
        <v>3.1545661764705849E-5</v>
      </c>
      <c r="Y150" s="864">
        <v>2.0646323529411754E-4</v>
      </c>
      <c r="Z150" s="865">
        <v>4.5215448529411682E-4</v>
      </c>
      <c r="AA150" s="864">
        <v>1.2963970588235295E-4</v>
      </c>
      <c r="AB150" s="865">
        <v>2.8391095588235326E-4</v>
      </c>
      <c r="AC150" s="864">
        <v>9.6029411764705982E-6</v>
      </c>
      <c r="AD150" s="865">
        <v>2.103044117647059E-5</v>
      </c>
      <c r="AE150" s="864">
        <v>5.761764705882347E-7</v>
      </c>
      <c r="AF150" s="865">
        <v>1.2618264705882335E-6</v>
      </c>
      <c r="AG150" s="864">
        <v>5.2816176470588255E-5</v>
      </c>
      <c r="AH150" s="865">
        <v>1.156674264705882E-4</v>
      </c>
      <c r="AI150" s="864">
        <v>2.6888235294117636E-6</v>
      </c>
      <c r="AJ150" s="865">
        <v>5.8885235294117662E-6</v>
      </c>
      <c r="AK150" s="864">
        <v>4.5613970588235261E-4</v>
      </c>
      <c r="AL150" s="865">
        <v>9.9894595588235417E-4</v>
      </c>
      <c r="AM150" s="864">
        <v>1.8245588235294122E-5</v>
      </c>
      <c r="AN150" s="865">
        <v>3.9957838235294141E-5</v>
      </c>
      <c r="AO150" s="864">
        <v>1.2483823529411767E-5</v>
      </c>
      <c r="AP150" s="865">
        <v>2.7339573529411717E-5</v>
      </c>
      <c r="AQ150" s="864">
        <v>1.0083088235294107E-4</v>
      </c>
      <c r="AR150" s="865">
        <v>2.2081963235294112E-4</v>
      </c>
      <c r="AS150" s="864">
        <v>1.1523529411764694E-6</v>
      </c>
      <c r="AT150" s="865">
        <v>2.523652941176467E-6</v>
      </c>
      <c r="AU150" s="864">
        <v>1.3060000000000005E-3</v>
      </c>
      <c r="AV150" s="865">
        <v>2.8601400000000032E-3</v>
      </c>
      <c r="AW150" s="864">
        <v>4.0332352941176496E-6</v>
      </c>
      <c r="AX150" s="865">
        <v>8.8327852941176425E-6</v>
      </c>
      <c r="AY150" s="864">
        <v>5.6040844117647053E-3</v>
      </c>
      <c r="AZ150" s="865">
        <v>2.4545889723529432E-2</v>
      </c>
      <c r="BA150" s="91"/>
    </row>
    <row r="151" spans="1:53">
      <c r="A151" s="88"/>
      <c r="B151" s="91"/>
      <c r="C151" s="91"/>
      <c r="D151" s="91"/>
      <c r="E151" s="91"/>
      <c r="F151" s="222"/>
      <c r="G151" s="160"/>
      <c r="H151" s="223"/>
      <c r="I151" s="160"/>
      <c r="J151" s="91"/>
      <c r="K151" s="91"/>
      <c r="L151" s="91"/>
      <c r="M151" s="91"/>
      <c r="N151" s="91"/>
      <c r="O151" s="91"/>
      <c r="P151" s="91"/>
      <c r="Q151" s="91"/>
      <c r="R151" s="91"/>
      <c r="S151" s="91"/>
      <c r="T151" s="91"/>
      <c r="U151" s="91"/>
      <c r="V151" s="91"/>
      <c r="W151" s="91"/>
      <c r="X151" s="91"/>
      <c r="Y151" s="91"/>
      <c r="Z151" s="91"/>
      <c r="AA151" s="91"/>
      <c r="AB151" s="91"/>
      <c r="AC151" s="91"/>
      <c r="AD151" s="91"/>
      <c r="AE151" s="91"/>
      <c r="AF151" s="91"/>
      <c r="AG151" s="91"/>
      <c r="AH151" s="91"/>
      <c r="AI151" s="91"/>
      <c r="AJ151" s="91"/>
      <c r="AK151" s="91"/>
      <c r="AL151" s="91"/>
      <c r="AM151" s="91"/>
      <c r="AN151" s="91"/>
      <c r="AO151" s="91"/>
      <c r="AP151" s="91"/>
      <c r="AQ151" s="91"/>
      <c r="AR151" s="91"/>
      <c r="AS151" s="91"/>
      <c r="AT151" s="91"/>
      <c r="AU151" s="91"/>
      <c r="AV151" s="91"/>
      <c r="AW151" s="91"/>
      <c r="AX151" s="91"/>
      <c r="AY151" s="221"/>
      <c r="AZ151" s="221"/>
      <c r="BA151" s="221"/>
    </row>
    <row r="178" ht="14.45" customHeight="1"/>
  </sheetData>
  <mergeCells count="43">
    <mergeCell ref="AY43:AZ43"/>
    <mergeCell ref="AG43:AH43"/>
    <mergeCell ref="AE43:AF43"/>
    <mergeCell ref="AW43:AX43"/>
    <mergeCell ref="B43:J43"/>
    <mergeCell ref="AU43:AV43"/>
    <mergeCell ref="AQ43:AR43"/>
    <mergeCell ref="AI43:AJ43"/>
    <mergeCell ref="W43:X43"/>
    <mergeCell ref="Y43:Z43"/>
    <mergeCell ref="AA43:AB43"/>
    <mergeCell ref="AK43:AL43"/>
    <mergeCell ref="AM43:AN43"/>
    <mergeCell ref="AO43:AP43"/>
    <mergeCell ref="AC43:AD43"/>
    <mergeCell ref="AS43:AT43"/>
    <mergeCell ref="K34:M34"/>
    <mergeCell ref="K35:M35"/>
    <mergeCell ref="K36:M36"/>
    <mergeCell ref="K37:M37"/>
    <mergeCell ref="U43:V43"/>
    <mergeCell ref="K43:L43"/>
    <mergeCell ref="M43:N43"/>
    <mergeCell ref="O43:P43"/>
    <mergeCell ref="Q43:R43"/>
    <mergeCell ref="S43:T43"/>
    <mergeCell ref="K33:M33"/>
    <mergeCell ref="K26:M28"/>
    <mergeCell ref="N26:N28"/>
    <mergeCell ref="O26:O28"/>
    <mergeCell ref="P26:P28"/>
    <mergeCell ref="R26:R28"/>
    <mergeCell ref="K29:M29"/>
    <mergeCell ref="K30:M30"/>
    <mergeCell ref="K31:M31"/>
    <mergeCell ref="K32:M32"/>
    <mergeCell ref="Q26:Q28"/>
    <mergeCell ref="B27:C28"/>
    <mergeCell ref="B11:D12"/>
    <mergeCell ref="B9:B10"/>
    <mergeCell ref="B13:B14"/>
    <mergeCell ref="B15:B16"/>
    <mergeCell ref="B19:B20"/>
  </mergeCells>
  <pageMargins left="0.25" right="0.25" top="0.75" bottom="0.75" header="0.3" footer="0.3"/>
  <pageSetup paperSize="3" scale="22" fitToWidth="2" orientation="landscape" r:id="rId1"/>
  <colBreaks count="1" manualBreakCount="1">
    <brk id="42" max="149" man="1"/>
  </colBreaks>
  <customProperties>
    <customPr name="_pios_id" r:id="rId2"/>
  </customPropertie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79D8-CAD7-4303-8246-7935DB4059A4}">
  <sheetPr codeName="Sheet17">
    <tabColor rgb="FFFFFF00"/>
  </sheetPr>
  <dimension ref="B1:P64"/>
  <sheetViews>
    <sheetView showOutlineSymbols="0" workbookViewId="0"/>
  </sheetViews>
  <sheetFormatPr defaultColWidth="9.1328125" defaultRowHeight="12.75"/>
  <cols>
    <col min="1" max="1" width="9.1328125" style="6"/>
    <col min="2" max="2" width="21.59765625" style="6" customWidth="1"/>
    <col min="3" max="3" width="22.3984375" style="6" customWidth="1"/>
    <col min="4" max="9" width="9.1328125" style="6"/>
    <col min="10" max="10" width="16.59765625" style="6" customWidth="1"/>
    <col min="11" max="14" width="9.1328125" style="6"/>
    <col min="15" max="15" width="22.3984375" style="6" customWidth="1"/>
    <col min="16" max="16384" width="9.1328125" style="6"/>
  </cols>
  <sheetData>
    <row r="1" spans="2:16" ht="13.15">
      <c r="D1" s="1494" t="s">
        <v>753</v>
      </c>
      <c r="E1" s="1494"/>
      <c r="F1" s="1494"/>
      <c r="G1" s="1494"/>
      <c r="H1" s="1494"/>
      <c r="I1" s="1495"/>
      <c r="J1" s="7"/>
      <c r="K1" s="1496"/>
      <c r="L1" s="1496"/>
      <c r="M1" s="1496"/>
      <c r="N1" s="1496"/>
      <c r="O1" s="1496"/>
      <c r="P1" s="1496"/>
    </row>
    <row r="2" spans="2:16" ht="40.5" customHeight="1">
      <c r="B2" s="13" t="s">
        <v>193</v>
      </c>
      <c r="C2" s="14" t="s">
        <v>754</v>
      </c>
      <c r="D2" s="13" t="s">
        <v>755</v>
      </c>
      <c r="E2" s="13" t="s">
        <v>3</v>
      </c>
      <c r="F2" s="13" t="s">
        <v>756</v>
      </c>
      <c r="G2" s="13" t="s">
        <v>757</v>
      </c>
      <c r="H2" s="13" t="s">
        <v>758</v>
      </c>
      <c r="I2" s="14" t="s">
        <v>4</v>
      </c>
      <c r="J2" s="14" t="s">
        <v>759</v>
      </c>
      <c r="K2" s="8"/>
      <c r="L2" s="8"/>
      <c r="M2" s="8"/>
      <c r="N2" s="8"/>
      <c r="O2" s="8"/>
      <c r="P2" s="8"/>
    </row>
    <row r="3" spans="2:16" ht="13.15">
      <c r="B3" s="15" t="s">
        <v>678</v>
      </c>
      <c r="C3" s="16" t="s">
        <v>679</v>
      </c>
      <c r="D3" s="17">
        <v>51.318916559374941</v>
      </c>
      <c r="E3" s="17">
        <v>0.76738504221312165</v>
      </c>
      <c r="F3" s="17">
        <v>1.8705025661828252E-2</v>
      </c>
      <c r="G3" s="17">
        <v>1.8705025661828252E-2</v>
      </c>
      <c r="H3" s="17">
        <v>5.2799384999999997E-2</v>
      </c>
      <c r="I3" s="17">
        <v>0.92023650000000012</v>
      </c>
      <c r="J3" s="17">
        <v>203</v>
      </c>
      <c r="L3" s="6" t="e">
        <v>#REF!</v>
      </c>
    </row>
    <row r="4" spans="2:16" ht="13.15">
      <c r="B4" s="15" t="s">
        <v>678</v>
      </c>
      <c r="C4" s="16" t="s">
        <v>681</v>
      </c>
      <c r="D4" s="17">
        <v>51.318916559374941</v>
      </c>
      <c r="E4" s="17">
        <v>0.76738504221312165</v>
      </c>
      <c r="F4" s="17">
        <v>1.8705025661828252E-2</v>
      </c>
      <c r="G4" s="17">
        <v>1.8705025661828252E-2</v>
      </c>
      <c r="H4" s="17">
        <v>5.2799384999999997E-2</v>
      </c>
      <c r="I4" s="17">
        <v>0.92023650000000012</v>
      </c>
      <c r="J4" s="17">
        <v>203</v>
      </c>
    </row>
    <row r="5" spans="2:16" ht="13.15">
      <c r="B5" s="15" t="s">
        <v>552</v>
      </c>
      <c r="C5" s="16" t="s">
        <v>553</v>
      </c>
      <c r="D5" s="17">
        <v>39.44</v>
      </c>
      <c r="E5" s="17">
        <v>10.84</v>
      </c>
      <c r="F5" s="17">
        <v>1.6</v>
      </c>
      <c r="G5" s="17">
        <v>1.6</v>
      </c>
      <c r="H5" s="17">
        <v>2.1406140000000001E-2</v>
      </c>
      <c r="I5" s="17">
        <v>1.2436199999999999</v>
      </c>
      <c r="J5" s="17">
        <v>89.71</v>
      </c>
    </row>
    <row r="6" spans="2:16" ht="13.15">
      <c r="B6" s="15" t="s">
        <v>552</v>
      </c>
      <c r="C6" s="16" t="s">
        <v>555</v>
      </c>
      <c r="D6" s="17">
        <v>39.44</v>
      </c>
      <c r="E6" s="17">
        <v>10.84</v>
      </c>
      <c r="F6" s="17">
        <v>1.6</v>
      </c>
      <c r="G6" s="17">
        <v>1.6</v>
      </c>
      <c r="H6" s="17">
        <v>2.1406140000000001E-2</v>
      </c>
      <c r="I6" s="17">
        <v>1.2436199999999999</v>
      </c>
      <c r="J6" s="17">
        <v>89.71</v>
      </c>
    </row>
    <row r="7" spans="2:16" ht="13.15">
      <c r="B7" s="15" t="s">
        <v>552</v>
      </c>
      <c r="C7" s="16" t="s">
        <v>557</v>
      </c>
      <c r="D7" s="17">
        <v>39.44</v>
      </c>
      <c r="E7" s="17">
        <v>10.84</v>
      </c>
      <c r="F7" s="17">
        <v>1.6</v>
      </c>
      <c r="G7" s="17">
        <v>1.6</v>
      </c>
      <c r="H7" s="17">
        <v>2.1406140000000001E-2</v>
      </c>
      <c r="I7" s="17">
        <v>1.2436199999999999</v>
      </c>
      <c r="J7" s="17">
        <v>89.71</v>
      </c>
    </row>
    <row r="8" spans="2:16" ht="13.15">
      <c r="B8" s="15" t="s">
        <v>552</v>
      </c>
      <c r="C8" s="16" t="s">
        <v>559</v>
      </c>
      <c r="D8" s="17">
        <v>23.376293344616883</v>
      </c>
      <c r="E8" s="17">
        <v>3.2853169024866973</v>
      </c>
      <c r="F8" s="17">
        <v>0.80026950188778523</v>
      </c>
      <c r="G8" s="17">
        <v>0.80026950188778523</v>
      </c>
      <c r="H8" s="17">
        <v>3.1077734999999999E-2</v>
      </c>
      <c r="I8" s="17">
        <v>1.8055049999999999</v>
      </c>
      <c r="J8" s="17">
        <v>129.38</v>
      </c>
    </row>
    <row r="9" spans="2:16" ht="13.15">
      <c r="B9" s="15" t="s">
        <v>552</v>
      </c>
      <c r="C9" s="16" t="s">
        <v>562</v>
      </c>
      <c r="D9" s="17">
        <v>23.376293344616883</v>
      </c>
      <c r="E9" s="17">
        <v>3.2853169024866973</v>
      </c>
      <c r="F9" s="17">
        <v>0.80026950188778523</v>
      </c>
      <c r="G9" s="17">
        <v>0.80026950188778523</v>
      </c>
      <c r="H9" s="17">
        <v>3.1077734999999999E-2</v>
      </c>
      <c r="I9" s="17">
        <v>1.8055049999999999</v>
      </c>
      <c r="J9" s="17">
        <v>129.38</v>
      </c>
    </row>
    <row r="10" spans="2:16" ht="13.15">
      <c r="B10" s="15" t="s">
        <v>572</v>
      </c>
      <c r="C10" s="16" t="s">
        <v>573</v>
      </c>
      <c r="D10" s="17">
        <v>35.75</v>
      </c>
      <c r="E10" s="17">
        <v>5.31</v>
      </c>
      <c r="F10" s="17">
        <v>1.1000000000000001</v>
      </c>
      <c r="G10" s="17">
        <v>1.1000000000000001</v>
      </c>
      <c r="H10" s="17">
        <v>3.5009474999999998E-2</v>
      </c>
      <c r="I10" s="17">
        <v>2.033925</v>
      </c>
      <c r="J10" s="17">
        <v>147.46</v>
      </c>
    </row>
    <row r="11" spans="2:16" ht="13.15">
      <c r="B11" s="15" t="s">
        <v>572</v>
      </c>
      <c r="C11" s="16" t="s">
        <v>575</v>
      </c>
      <c r="D11" s="17">
        <v>35.75</v>
      </c>
      <c r="E11" s="17">
        <v>5.31</v>
      </c>
      <c r="F11" s="17">
        <v>1.1000000000000001</v>
      </c>
      <c r="G11" s="17">
        <v>1.1000000000000001</v>
      </c>
      <c r="H11" s="17">
        <v>3.5009474999999998E-2</v>
      </c>
      <c r="I11" s="17">
        <v>2.033925</v>
      </c>
      <c r="J11" s="17">
        <v>147.46</v>
      </c>
    </row>
    <row r="12" spans="2:16" ht="13.15">
      <c r="B12" s="15" t="s">
        <v>572</v>
      </c>
      <c r="C12" s="16" t="s">
        <v>577</v>
      </c>
      <c r="D12" s="17">
        <v>35.75</v>
      </c>
      <c r="E12" s="17">
        <v>5.31</v>
      </c>
      <c r="F12" s="17">
        <v>1.1000000000000001</v>
      </c>
      <c r="G12" s="17">
        <v>1.1000000000000001</v>
      </c>
      <c r="H12" s="17">
        <v>3.5009474999999998E-2</v>
      </c>
      <c r="I12" s="17">
        <v>2.033925</v>
      </c>
      <c r="J12" s="17">
        <v>147.46</v>
      </c>
    </row>
    <row r="13" spans="2:16" ht="13.15">
      <c r="B13" s="15" t="s">
        <v>572</v>
      </c>
      <c r="C13" s="16" t="s">
        <v>579</v>
      </c>
      <c r="D13" s="17">
        <v>35.75</v>
      </c>
      <c r="E13" s="17">
        <v>5.31</v>
      </c>
      <c r="F13" s="17">
        <v>1.1000000000000001</v>
      </c>
      <c r="G13" s="17">
        <v>1.1000000000000001</v>
      </c>
      <c r="H13" s="17">
        <v>3.5009474999999998E-2</v>
      </c>
      <c r="I13" s="17">
        <v>2.033925</v>
      </c>
      <c r="J13" s="17">
        <v>147.46</v>
      </c>
    </row>
    <row r="14" spans="2:16" ht="13.15">
      <c r="B14" s="15" t="s">
        <v>572</v>
      </c>
      <c r="C14" s="16" t="s">
        <v>581</v>
      </c>
      <c r="D14" s="17">
        <v>35.75</v>
      </c>
      <c r="E14" s="17">
        <v>5.31</v>
      </c>
      <c r="F14" s="17">
        <v>1.1000000000000001</v>
      </c>
      <c r="G14" s="17">
        <v>1.1000000000000001</v>
      </c>
      <c r="H14" s="17">
        <v>3.5009474999999998E-2</v>
      </c>
      <c r="I14" s="17">
        <v>2.033925</v>
      </c>
      <c r="J14" s="17">
        <v>147.46</v>
      </c>
    </row>
    <row r="15" spans="2:16" ht="13.15">
      <c r="B15" s="15" t="s">
        <v>572</v>
      </c>
      <c r="C15" s="16" t="s">
        <v>583</v>
      </c>
      <c r="D15" s="17">
        <v>35.75</v>
      </c>
      <c r="E15" s="17">
        <v>5.31</v>
      </c>
      <c r="F15" s="17">
        <v>1.1000000000000001</v>
      </c>
      <c r="G15" s="17">
        <v>1.1000000000000001</v>
      </c>
      <c r="H15" s="17">
        <v>3.5009474999999998E-2</v>
      </c>
      <c r="I15" s="17">
        <v>2.033925</v>
      </c>
      <c r="J15" s="17">
        <v>147.46</v>
      </c>
    </row>
    <row r="16" spans="2:16" ht="13.15">
      <c r="B16" s="15" t="s">
        <v>593</v>
      </c>
      <c r="C16" s="16" t="s">
        <v>594</v>
      </c>
      <c r="D16" s="17">
        <v>46.406424340867986</v>
      </c>
      <c r="E16" s="17">
        <v>1.541472137196664</v>
      </c>
      <c r="F16" s="17">
        <v>0.7301748274873785</v>
      </c>
      <c r="G16" s="17">
        <v>0.7301748274873785</v>
      </c>
      <c r="H16" s="17">
        <v>4.4656799999999996E-2</v>
      </c>
      <c r="I16" s="17">
        <v>2.5943999999999998</v>
      </c>
      <c r="J16" s="17">
        <v>176</v>
      </c>
    </row>
    <row r="17" spans="2:15" ht="13.15">
      <c r="B17" s="15" t="s">
        <v>593</v>
      </c>
      <c r="C17" s="16" t="s">
        <v>596</v>
      </c>
      <c r="D17" s="17">
        <v>46.406424340867986</v>
      </c>
      <c r="E17" s="17">
        <v>1.541472137196664</v>
      </c>
      <c r="F17" s="17">
        <v>0.7301748274873785</v>
      </c>
      <c r="G17" s="17">
        <v>0.7301748274873785</v>
      </c>
      <c r="H17" s="17">
        <v>4.4656799999999996E-2</v>
      </c>
      <c r="I17" s="17">
        <v>2.5943999999999998</v>
      </c>
      <c r="J17" s="17">
        <v>172.1</v>
      </c>
    </row>
    <row r="18" spans="2:15" ht="13.15">
      <c r="B18" s="15" t="s">
        <v>593</v>
      </c>
      <c r="C18" s="16" t="s">
        <v>598</v>
      </c>
      <c r="D18" s="17">
        <v>46.406424340867986</v>
      </c>
      <c r="E18" s="17">
        <v>1.541472137196664</v>
      </c>
      <c r="F18" s="17">
        <v>0.7301748274873785</v>
      </c>
      <c r="G18" s="17">
        <v>0.7301748274873785</v>
      </c>
      <c r="H18" s="17">
        <v>4.4656799999999996E-2</v>
      </c>
      <c r="I18" s="17">
        <v>2.5943999999999998</v>
      </c>
      <c r="J18" s="17">
        <v>176</v>
      </c>
    </row>
    <row r="19" spans="2:15" ht="13.15">
      <c r="B19" s="15" t="s">
        <v>593</v>
      </c>
      <c r="C19" s="16" t="s">
        <v>600</v>
      </c>
      <c r="D19" s="17">
        <v>46.406424340867986</v>
      </c>
      <c r="E19" s="17">
        <v>1.541472137196664</v>
      </c>
      <c r="F19" s="17">
        <v>0.7301748274873785</v>
      </c>
      <c r="G19" s="17">
        <v>0.7301748274873785</v>
      </c>
      <c r="H19" s="17">
        <v>4.4656799999999996E-2</v>
      </c>
      <c r="I19" s="17">
        <v>2.5943999999999998</v>
      </c>
      <c r="J19" s="17">
        <v>176</v>
      </c>
    </row>
    <row r="20" spans="2:15" ht="13.15">
      <c r="B20" s="15" t="s">
        <v>593</v>
      </c>
      <c r="C20" s="16" t="s">
        <v>602</v>
      </c>
      <c r="D20" s="17">
        <v>46.406424340867986</v>
      </c>
      <c r="E20" s="17">
        <v>1.541472137196664</v>
      </c>
      <c r="F20" s="17">
        <v>0.7301748274873785</v>
      </c>
      <c r="G20" s="17">
        <v>0.7301748274873785</v>
      </c>
      <c r="H20" s="17">
        <v>4.4656799999999996E-2</v>
      </c>
      <c r="I20" s="17">
        <v>2.5943999999999998</v>
      </c>
      <c r="J20" s="17">
        <v>176</v>
      </c>
    </row>
    <row r="21" spans="2:15" ht="13.15">
      <c r="B21" s="15" t="s">
        <v>593</v>
      </c>
      <c r="C21" s="16" t="s">
        <v>604</v>
      </c>
      <c r="D21" s="17">
        <v>46.406424340867986</v>
      </c>
      <c r="E21" s="17">
        <v>1.541472137196664</v>
      </c>
      <c r="F21" s="17">
        <v>0.7301748274873785</v>
      </c>
      <c r="G21" s="17">
        <v>0.7301748274873785</v>
      </c>
      <c r="H21" s="17">
        <v>4.4656799999999996E-2</v>
      </c>
      <c r="I21" s="17">
        <v>2.5943999999999998</v>
      </c>
      <c r="J21" s="17">
        <v>176</v>
      </c>
    </row>
    <row r="22" spans="2:15" ht="13.15">
      <c r="B22" s="15" t="s">
        <v>593</v>
      </c>
      <c r="C22" s="16" t="s">
        <v>606</v>
      </c>
      <c r="D22" s="17">
        <v>46.406424340867986</v>
      </c>
      <c r="E22" s="17">
        <v>1.541472137196664</v>
      </c>
      <c r="F22" s="17">
        <v>0.7301748274873785</v>
      </c>
      <c r="G22" s="17">
        <v>0.7301748274873785</v>
      </c>
      <c r="H22" s="17">
        <v>4.4656799999999996E-2</v>
      </c>
      <c r="I22" s="17">
        <v>2.5943999999999998</v>
      </c>
      <c r="J22" s="17">
        <v>172.1</v>
      </c>
      <c r="M22" s="6" t="s">
        <v>760</v>
      </c>
      <c r="O22" s="6" t="s">
        <v>761</v>
      </c>
    </row>
    <row r="23" spans="2:15" ht="13.15">
      <c r="B23" s="15" t="s">
        <v>593</v>
      </c>
      <c r="C23" s="16" t="s">
        <v>608</v>
      </c>
      <c r="D23" s="17">
        <v>46.406424340867986</v>
      </c>
      <c r="E23" s="17">
        <v>1.541472137196664</v>
      </c>
      <c r="F23" s="17">
        <v>0.7301748274873785</v>
      </c>
      <c r="G23" s="17">
        <v>0.7301748274873785</v>
      </c>
      <c r="H23" s="17">
        <v>4.4656799999999996E-2</v>
      </c>
      <c r="I23" s="17">
        <v>2.5943999999999998</v>
      </c>
      <c r="J23" s="17">
        <v>176</v>
      </c>
      <c r="M23" s="6" t="s">
        <v>762</v>
      </c>
      <c r="O23" s="6" t="s">
        <v>762</v>
      </c>
    </row>
    <row r="24" spans="2:15" ht="13.15">
      <c r="B24" s="15" t="s">
        <v>593</v>
      </c>
      <c r="C24" s="16" t="s">
        <v>610</v>
      </c>
      <c r="D24" s="17">
        <v>46.406424340867986</v>
      </c>
      <c r="E24" s="17">
        <v>1.541472137196664</v>
      </c>
      <c r="F24" s="17">
        <v>0.7301748274873785</v>
      </c>
      <c r="G24" s="17">
        <v>0.7301748274873785</v>
      </c>
      <c r="H24" s="17">
        <v>4.4656799999999996E-2</v>
      </c>
      <c r="I24" s="17">
        <v>2.5943999999999998</v>
      </c>
      <c r="J24" s="17">
        <v>172.1</v>
      </c>
    </row>
    <row r="25" spans="2:15" ht="13.15">
      <c r="B25" s="15" t="s">
        <v>593</v>
      </c>
      <c r="C25" s="16" t="s">
        <v>612</v>
      </c>
      <c r="D25" s="17">
        <v>46.406424340867986</v>
      </c>
      <c r="E25" s="17">
        <v>1.541472137196664</v>
      </c>
      <c r="F25" s="17">
        <v>0.7301748274873785</v>
      </c>
      <c r="G25" s="17">
        <v>0.7301748274873785</v>
      </c>
      <c r="H25" s="17">
        <v>4.4656799999999996E-2</v>
      </c>
      <c r="I25" s="17">
        <v>2.5943999999999998</v>
      </c>
      <c r="J25" s="17">
        <v>172.1</v>
      </c>
    </row>
    <row r="26" spans="2:15" ht="13.15">
      <c r="B26" s="15" t="s">
        <v>593</v>
      </c>
      <c r="C26" s="16" t="s">
        <v>614</v>
      </c>
      <c r="D26" s="17">
        <v>46.406424340867986</v>
      </c>
      <c r="E26" s="17">
        <v>1.541472137196664</v>
      </c>
      <c r="F26" s="17">
        <v>0.7301748274873785</v>
      </c>
      <c r="G26" s="17">
        <v>0.7301748274873785</v>
      </c>
      <c r="H26" s="17">
        <v>4.4656799999999996E-2</v>
      </c>
      <c r="I26" s="17">
        <v>2.5943999999999998</v>
      </c>
      <c r="J26" s="17">
        <v>172.1</v>
      </c>
    </row>
    <row r="27" spans="2:15" ht="13.15">
      <c r="B27" s="15" t="s">
        <v>593</v>
      </c>
      <c r="C27" s="16" t="s">
        <v>616</v>
      </c>
      <c r="D27" s="17">
        <v>51.318916559374941</v>
      </c>
      <c r="E27" s="17">
        <v>0.76738504221312165</v>
      </c>
      <c r="F27" s="17">
        <v>1.8705025661828252E-2</v>
      </c>
      <c r="G27" s="17">
        <v>1.8705025661828252E-2</v>
      </c>
      <c r="H27" s="17">
        <v>5.2799384999999997E-2</v>
      </c>
      <c r="I27" s="17">
        <v>0.92023650000000012</v>
      </c>
      <c r="J27" s="17">
        <v>203</v>
      </c>
    </row>
    <row r="28" spans="2:15" ht="13.15">
      <c r="B28" s="15" t="s">
        <v>593</v>
      </c>
      <c r="C28" s="16" t="s">
        <v>618</v>
      </c>
      <c r="D28" s="17">
        <v>51.318916559374941</v>
      </c>
      <c r="E28" s="17">
        <v>0.76738504221312165</v>
      </c>
      <c r="F28" s="17">
        <v>1.8705025661828252E-2</v>
      </c>
      <c r="G28" s="17">
        <v>1.8705025661828252E-2</v>
      </c>
      <c r="H28" s="17">
        <v>5.2799384999999997E-2</v>
      </c>
      <c r="I28" s="17">
        <v>0.92023650000000012</v>
      </c>
      <c r="J28" s="17">
        <v>203</v>
      </c>
    </row>
    <row r="29" spans="2:15" ht="13.15">
      <c r="B29" s="15" t="s">
        <v>593</v>
      </c>
      <c r="C29" s="16" t="s">
        <v>620</v>
      </c>
      <c r="D29" s="17">
        <v>51.318916559374941</v>
      </c>
      <c r="E29" s="17">
        <v>0.76738504221312165</v>
      </c>
      <c r="F29" s="17">
        <v>1.8705025661828252E-2</v>
      </c>
      <c r="G29" s="17">
        <v>1.8705025661828252E-2</v>
      </c>
      <c r="H29" s="17">
        <v>5.2799384999999997E-2</v>
      </c>
      <c r="I29" s="17">
        <v>0.92023650000000012</v>
      </c>
      <c r="J29" s="17">
        <v>203</v>
      </c>
    </row>
    <row r="30" spans="2:15" ht="13.15">
      <c r="B30" s="15" t="s">
        <v>593</v>
      </c>
      <c r="C30" s="16" t="s">
        <v>622</v>
      </c>
      <c r="D30" s="17">
        <v>46.406424340867986</v>
      </c>
      <c r="E30" s="17">
        <v>1.541472137196664</v>
      </c>
      <c r="F30" s="17">
        <v>0.7301748274873785</v>
      </c>
      <c r="G30" s="17">
        <v>0.7301748274873785</v>
      </c>
      <c r="H30" s="17">
        <v>4.4656799999999996E-2</v>
      </c>
      <c r="I30" s="17">
        <v>2.5943999999999998</v>
      </c>
      <c r="J30" s="17">
        <v>172.1</v>
      </c>
    </row>
    <row r="31" spans="2:15" ht="13.15">
      <c r="B31" s="15" t="s">
        <v>593</v>
      </c>
      <c r="C31" s="16" t="s">
        <v>624</v>
      </c>
      <c r="D31" s="17">
        <v>51.318916559374941</v>
      </c>
      <c r="E31" s="17">
        <v>0.76738504221312165</v>
      </c>
      <c r="F31" s="17">
        <v>1.8705025661828252E-2</v>
      </c>
      <c r="G31" s="17">
        <v>1.8705025661828252E-2</v>
      </c>
      <c r="H31" s="17">
        <v>5.2799384999999997E-2</v>
      </c>
      <c r="I31" s="17">
        <v>0.92023650000000012</v>
      </c>
      <c r="J31" s="17">
        <v>203</v>
      </c>
    </row>
    <row r="32" spans="2:15" ht="13.15">
      <c r="B32" s="15" t="s">
        <v>593</v>
      </c>
      <c r="C32" s="16" t="s">
        <v>626</v>
      </c>
      <c r="D32" s="17">
        <v>51.318916559374941</v>
      </c>
      <c r="E32" s="17">
        <v>0.76738504221312165</v>
      </c>
      <c r="F32" s="17">
        <v>1.8705025661828252E-2</v>
      </c>
      <c r="G32" s="17">
        <v>1.8705025661828252E-2</v>
      </c>
      <c r="H32" s="17">
        <v>5.2799384999999997E-2</v>
      </c>
      <c r="I32" s="17">
        <v>0.92023650000000012</v>
      </c>
      <c r="J32" s="17">
        <v>203</v>
      </c>
    </row>
    <row r="33" spans="2:10" ht="13.15">
      <c r="B33" s="15" t="s">
        <v>593</v>
      </c>
      <c r="C33" s="16" t="s">
        <v>628</v>
      </c>
      <c r="D33" s="17">
        <v>51.318916559374941</v>
      </c>
      <c r="E33" s="17">
        <v>0.76738504221312165</v>
      </c>
      <c r="F33" s="17">
        <v>1.8705025661828252E-2</v>
      </c>
      <c r="G33" s="17">
        <v>1.8705025661828252E-2</v>
      </c>
      <c r="H33" s="17">
        <v>5.2799384999999997E-2</v>
      </c>
      <c r="I33" s="17">
        <v>0.92023650000000012</v>
      </c>
      <c r="J33" s="17">
        <v>203</v>
      </c>
    </row>
    <row r="34" spans="2:10" ht="13.15">
      <c r="B34" s="15" t="s">
        <v>220</v>
      </c>
      <c r="C34" s="16" t="s">
        <v>543</v>
      </c>
      <c r="D34" s="17">
        <v>28.16</v>
      </c>
      <c r="E34" s="17">
        <v>12.93</v>
      </c>
      <c r="F34" s="17">
        <v>1.28</v>
      </c>
      <c r="G34" s="17">
        <v>1.28</v>
      </c>
      <c r="H34" s="17">
        <v>2.6150924999999998E-2</v>
      </c>
      <c r="I34" s="17">
        <v>1.5192749999999999</v>
      </c>
      <c r="J34" s="17">
        <v>113.51</v>
      </c>
    </row>
    <row r="35" spans="2:10" ht="13.15">
      <c r="B35" s="15" t="s">
        <v>220</v>
      </c>
      <c r="C35" s="16" t="s">
        <v>546</v>
      </c>
      <c r="D35" s="17">
        <v>28.16</v>
      </c>
      <c r="E35" s="17">
        <v>12.93</v>
      </c>
      <c r="F35" s="17">
        <v>1.28</v>
      </c>
      <c r="G35" s="17">
        <v>1.28</v>
      </c>
      <c r="H35" s="17">
        <v>2.6150924999999998E-2</v>
      </c>
      <c r="I35" s="17">
        <v>1.5192749999999999</v>
      </c>
      <c r="J35" s="17">
        <v>113.51</v>
      </c>
    </row>
    <row r="36" spans="2:10" ht="13.15">
      <c r="B36" s="15" t="s">
        <v>220</v>
      </c>
      <c r="C36" s="16" t="s">
        <v>548</v>
      </c>
      <c r="D36" s="17">
        <v>28.16</v>
      </c>
      <c r="E36" s="17">
        <v>12.93</v>
      </c>
      <c r="F36" s="17">
        <v>1.28</v>
      </c>
      <c r="G36" s="17">
        <v>1.28</v>
      </c>
      <c r="H36" s="17">
        <v>2.6150924999999998E-2</v>
      </c>
      <c r="I36" s="17">
        <v>1.5192749999999999</v>
      </c>
      <c r="J36" s="17">
        <v>113.51</v>
      </c>
    </row>
    <row r="37" spans="2:10" ht="13.15">
      <c r="B37" s="15" t="s">
        <v>220</v>
      </c>
      <c r="C37" s="16" t="s">
        <v>550</v>
      </c>
      <c r="D37" s="17">
        <v>28.16</v>
      </c>
      <c r="E37" s="17">
        <v>12.93</v>
      </c>
      <c r="F37" s="17">
        <v>1.28</v>
      </c>
      <c r="G37" s="17">
        <v>1.28</v>
      </c>
      <c r="H37" s="17">
        <v>2.6150924999999998E-2</v>
      </c>
      <c r="I37" s="17">
        <v>1.5192749999999999</v>
      </c>
      <c r="J37" s="17">
        <v>113.51</v>
      </c>
    </row>
    <row r="38" spans="2:10" ht="13.15">
      <c r="B38" s="15" t="s">
        <v>564</v>
      </c>
      <c r="C38" s="16" t="s">
        <v>565</v>
      </c>
      <c r="D38" s="17">
        <v>71.013540196895278</v>
      </c>
      <c r="E38" s="17">
        <v>4.882180888536551</v>
      </c>
      <c r="F38" s="17">
        <v>0.627</v>
      </c>
      <c r="G38" s="17">
        <v>0.627</v>
      </c>
      <c r="H38" s="17">
        <v>3.4900260000000002E-2</v>
      </c>
      <c r="I38" s="17">
        <v>2.0275799999999999</v>
      </c>
      <c r="J38" s="17">
        <v>137.5</v>
      </c>
    </row>
    <row r="39" spans="2:10" ht="13.15">
      <c r="B39" s="15" t="s">
        <v>264</v>
      </c>
      <c r="C39" s="16" t="s">
        <v>568</v>
      </c>
      <c r="D39" s="17">
        <v>38.83</v>
      </c>
      <c r="E39" s="17">
        <v>6.94</v>
      </c>
      <c r="F39" s="17">
        <v>1.1000000000000001</v>
      </c>
      <c r="G39" s="17">
        <v>1.1000000000000001</v>
      </c>
      <c r="H39" s="17">
        <v>3.4560479999999998E-2</v>
      </c>
      <c r="I39" s="17">
        <v>2.0078399999999998</v>
      </c>
      <c r="J39" s="17">
        <v>145.4</v>
      </c>
    </row>
    <row r="40" spans="2:10" ht="13.15">
      <c r="B40" s="15" t="s">
        <v>303</v>
      </c>
      <c r="C40" s="16" t="s">
        <v>587</v>
      </c>
      <c r="D40" s="17">
        <v>8.879183748174599</v>
      </c>
      <c r="E40" s="17">
        <v>2.5637776931741598</v>
      </c>
      <c r="F40" s="17">
        <v>0.75111885182653937</v>
      </c>
      <c r="G40" s="17">
        <v>0.75111885182653937</v>
      </c>
      <c r="H40" s="17">
        <v>5.4486149999999995E-3</v>
      </c>
      <c r="I40" s="17">
        <v>0.31654500000000002</v>
      </c>
      <c r="J40" s="17">
        <v>26.6</v>
      </c>
    </row>
    <row r="41" spans="2:10" ht="13.15">
      <c r="B41" s="15" t="s">
        <v>310</v>
      </c>
      <c r="C41" s="16" t="s">
        <v>589</v>
      </c>
      <c r="D41" s="17">
        <v>8.879183748174599</v>
      </c>
      <c r="E41" s="17">
        <v>2.5637776931741598</v>
      </c>
      <c r="F41" s="17">
        <v>0.75111885182653937</v>
      </c>
      <c r="G41" s="17">
        <v>0.75111885182653937</v>
      </c>
      <c r="H41" s="17">
        <v>5.4486149999999995E-3</v>
      </c>
      <c r="I41" s="17">
        <v>0.31654500000000002</v>
      </c>
      <c r="J41" s="17">
        <v>26.6</v>
      </c>
    </row>
    <row r="42" spans="2:10" ht="13.15">
      <c r="B42" s="15" t="s">
        <v>763</v>
      </c>
      <c r="C42" s="16" t="s">
        <v>764</v>
      </c>
      <c r="D42" s="17">
        <v>12.337999999999999</v>
      </c>
      <c r="E42" s="17">
        <v>2.6586400000000001</v>
      </c>
      <c r="F42" s="17">
        <v>0.87560000000000004</v>
      </c>
      <c r="G42" s="17">
        <v>0.87560000000000004</v>
      </c>
      <c r="H42" s="17">
        <v>0.81590000000000007</v>
      </c>
      <c r="I42" s="17">
        <v>0.30018354000000003</v>
      </c>
      <c r="J42" s="17">
        <v>19.399999999999999</v>
      </c>
    </row>
    <row r="43" spans="2:10" ht="13.15">
      <c r="B43" s="15" t="s">
        <v>765</v>
      </c>
      <c r="C43" s="16" t="s">
        <v>710</v>
      </c>
      <c r="D43" s="17">
        <v>7.8</v>
      </c>
      <c r="E43" s="17">
        <v>0.5</v>
      </c>
      <c r="F43" s="17">
        <v>0.06</v>
      </c>
      <c r="G43" s="17">
        <v>0.06</v>
      </c>
      <c r="H43" s="17">
        <v>7.0000000000000001E-3</v>
      </c>
      <c r="I43" s="17">
        <v>0.106</v>
      </c>
      <c r="J43" s="17">
        <v>27.7</v>
      </c>
    </row>
    <row r="44" spans="2:10" ht="13.15">
      <c r="B44" s="15" t="s">
        <v>697</v>
      </c>
      <c r="C44" s="16" t="s">
        <v>699</v>
      </c>
      <c r="D44" s="17">
        <v>2.100211694478018</v>
      </c>
      <c r="E44" s="17">
        <v>1.1922599138958179</v>
      </c>
      <c r="F44" s="17">
        <v>0.11464097533014397</v>
      </c>
      <c r="G44" s="17">
        <v>0.11464097533014397</v>
      </c>
      <c r="H44" s="17">
        <v>2.5240800000000002E-3</v>
      </c>
      <c r="I44" s="17">
        <v>0.51375999999999999</v>
      </c>
      <c r="J44" s="17">
        <v>10.4</v>
      </c>
    </row>
    <row r="45" spans="2:10" ht="13.15">
      <c r="B45" s="15" t="s">
        <v>701</v>
      </c>
      <c r="C45" s="16" t="s">
        <v>702</v>
      </c>
      <c r="D45" s="17">
        <v>1.272673524027752</v>
      </c>
      <c r="E45" s="17">
        <v>0.56547467939110174</v>
      </c>
      <c r="F45" s="17">
        <v>0.14899999999999999</v>
      </c>
      <c r="G45" s="17">
        <v>0.14899999999999999</v>
      </c>
      <c r="H45" s="17">
        <v>2.6090250000000001E-3</v>
      </c>
      <c r="I45" s="17">
        <v>0.53105000000000002</v>
      </c>
      <c r="J45" s="17">
        <v>11.4</v>
      </c>
    </row>
    <row r="46" spans="2:10" ht="13.15">
      <c r="B46" s="15" t="s">
        <v>766</v>
      </c>
      <c r="C46" s="16" t="s">
        <v>705</v>
      </c>
      <c r="D46" s="17">
        <v>1.7737732228608694</v>
      </c>
      <c r="E46" s="17">
        <v>0.38461846260773747</v>
      </c>
      <c r="F46" s="17">
        <v>3.2658255528255527E-2</v>
      </c>
      <c r="G46" s="17">
        <v>3.2658255528255527E-2</v>
      </c>
      <c r="H46" s="17">
        <v>1.57755E-3</v>
      </c>
      <c r="I46" s="17">
        <v>0.3211</v>
      </c>
      <c r="J46" s="17">
        <v>7.9</v>
      </c>
    </row>
    <row r="47" spans="2:10" ht="13.15">
      <c r="B47" s="15" t="s">
        <v>767</v>
      </c>
      <c r="C47" s="16" t="s">
        <v>708</v>
      </c>
      <c r="D47" s="17">
        <v>1.7737732228608694</v>
      </c>
      <c r="E47" s="17">
        <v>0.38461846260773747</v>
      </c>
      <c r="F47" s="17">
        <v>0.1</v>
      </c>
      <c r="G47" s="17">
        <v>0.1</v>
      </c>
      <c r="H47" s="17">
        <v>1.57755E-3</v>
      </c>
      <c r="I47" s="17">
        <v>0.3211</v>
      </c>
      <c r="J47" s="17">
        <v>6.6</v>
      </c>
    </row>
    <row r="48" spans="2:10" ht="13.15">
      <c r="B48" s="15" t="s">
        <v>712</v>
      </c>
      <c r="C48" s="16" t="s">
        <v>713</v>
      </c>
      <c r="D48" s="17">
        <v>51.318874698002517</v>
      </c>
      <c r="E48" s="17">
        <v>0.76738504221312165</v>
      </c>
      <c r="F48" s="17">
        <v>1.8705025661828252E-2</v>
      </c>
      <c r="G48" s="17">
        <v>1.8705025661828252E-2</v>
      </c>
      <c r="H48" s="17">
        <v>5.2799384999999997E-2</v>
      </c>
      <c r="I48" s="17">
        <v>0.92023650000000012</v>
      </c>
      <c r="J48" s="17">
        <v>203</v>
      </c>
    </row>
    <row r="49" spans="2:10" ht="13.15">
      <c r="B49" s="15" t="s">
        <v>712</v>
      </c>
      <c r="C49" s="16" t="s">
        <v>768</v>
      </c>
      <c r="D49" s="17">
        <v>7.1573073418320501</v>
      </c>
      <c r="E49" s="17">
        <v>9.9869404769749565E-2</v>
      </c>
      <c r="F49" s="17">
        <v>2.4967371558581284E-2</v>
      </c>
      <c r="G49" s="17">
        <v>2.4967371558581284E-2</v>
      </c>
      <c r="H49" s="17">
        <v>9.1619249999999996E-3</v>
      </c>
      <c r="I49" s="17">
        <v>0.13306875000000001</v>
      </c>
      <c r="J49" s="17">
        <v>34.4</v>
      </c>
    </row>
    <row r="50" spans="2:10" ht="13.15">
      <c r="B50" s="18" t="s">
        <v>289</v>
      </c>
      <c r="C50" s="19" t="s">
        <v>769</v>
      </c>
      <c r="D50" s="17">
        <v>48.576000000000001</v>
      </c>
      <c r="E50" s="17">
        <v>20.239999999999998</v>
      </c>
      <c r="F50" s="17">
        <v>0.7301748274873785</v>
      </c>
      <c r="G50" s="17">
        <v>0.7301748274873785</v>
      </c>
      <c r="H50" s="17">
        <v>4.4656799999999996E-2</v>
      </c>
      <c r="I50" s="17">
        <v>2.5943999999999998</v>
      </c>
      <c r="J50" s="17">
        <v>236</v>
      </c>
    </row>
    <row r="51" spans="2:10" ht="13.15">
      <c r="B51" s="18" t="s">
        <v>289</v>
      </c>
      <c r="C51" s="19" t="s">
        <v>770</v>
      </c>
      <c r="D51" s="17">
        <v>48.576000000000001</v>
      </c>
      <c r="E51" s="17">
        <v>20.239999999999998</v>
      </c>
      <c r="F51" s="17">
        <v>0.7301748274873785</v>
      </c>
      <c r="G51" s="17">
        <v>0.7301748274873785</v>
      </c>
      <c r="H51" s="17">
        <v>4.4656799999999996E-2</v>
      </c>
      <c r="I51" s="17">
        <v>2.5943999999999998</v>
      </c>
      <c r="J51" s="17">
        <v>236</v>
      </c>
    </row>
    <row r="52" spans="2:10" ht="13.15">
      <c r="B52" s="18" t="s">
        <v>289</v>
      </c>
      <c r="C52" s="19" t="s">
        <v>771</v>
      </c>
      <c r="D52" s="17">
        <v>48.576000000000001</v>
      </c>
      <c r="E52" s="17">
        <v>20.239999999999998</v>
      </c>
      <c r="F52" s="17">
        <v>0.7301748274873785</v>
      </c>
      <c r="G52" s="17">
        <v>0.7301748274873785</v>
      </c>
      <c r="H52" s="17">
        <v>4.4656799999999996E-2</v>
      </c>
      <c r="I52" s="17">
        <v>2.5943999999999998</v>
      </c>
      <c r="J52" s="17">
        <v>236</v>
      </c>
    </row>
    <row r="53" spans="2:10" ht="13.15">
      <c r="B53" s="18" t="s">
        <v>289</v>
      </c>
      <c r="C53" s="19" t="s">
        <v>772</v>
      </c>
      <c r="D53" s="17">
        <v>48.576000000000001</v>
      </c>
      <c r="E53" s="17">
        <v>20.239999999999998</v>
      </c>
      <c r="F53" s="17">
        <v>0.7301748274873785</v>
      </c>
      <c r="G53" s="17">
        <v>0.7301748274873785</v>
      </c>
      <c r="H53" s="17">
        <v>4.4656799999999996E-2</v>
      </c>
      <c r="I53" s="17">
        <v>2.5943999999999998</v>
      </c>
      <c r="J53" s="17">
        <v>236</v>
      </c>
    </row>
    <row r="54" spans="2:10" ht="13.15">
      <c r="B54" s="18" t="s">
        <v>289</v>
      </c>
      <c r="C54" s="19" t="s">
        <v>773</v>
      </c>
      <c r="D54" s="17">
        <v>48.576000000000001</v>
      </c>
      <c r="E54" s="17">
        <v>20.239999999999998</v>
      </c>
      <c r="F54" s="17">
        <v>0.7301748274873785</v>
      </c>
      <c r="G54" s="17">
        <v>0.7301748274873785</v>
      </c>
      <c r="H54" s="17">
        <v>4.4656799999999996E-2</v>
      </c>
      <c r="I54" s="17">
        <v>2.5943999999999998</v>
      </c>
      <c r="J54" s="17">
        <v>236</v>
      </c>
    </row>
    <row r="55" spans="2:10" ht="13.15">
      <c r="B55" s="18" t="s">
        <v>289</v>
      </c>
      <c r="C55" s="19" t="s">
        <v>774</v>
      </c>
      <c r="D55" s="17">
        <v>48.576000000000001</v>
      </c>
      <c r="E55" s="17">
        <v>20.239999999999998</v>
      </c>
      <c r="F55" s="17">
        <v>0.7301748274873785</v>
      </c>
      <c r="G55" s="17">
        <v>0.7301748274873785</v>
      </c>
      <c r="H55" s="17">
        <v>4.4656799999999996E-2</v>
      </c>
      <c r="I55" s="17">
        <v>2.5943999999999998</v>
      </c>
      <c r="J55" s="17">
        <v>236</v>
      </c>
    </row>
    <row r="56" spans="2:10" ht="13.15">
      <c r="B56" s="18" t="s">
        <v>289</v>
      </c>
      <c r="C56" s="19" t="s">
        <v>775</v>
      </c>
      <c r="D56" s="17">
        <v>48.576000000000001</v>
      </c>
      <c r="E56" s="17">
        <v>20.239999999999998</v>
      </c>
      <c r="F56" s="17">
        <v>0.7301748274873785</v>
      </c>
      <c r="G56" s="17">
        <v>0.7301748274873785</v>
      </c>
      <c r="H56" s="17">
        <v>4.4656799999999996E-2</v>
      </c>
      <c r="I56" s="17">
        <v>2.5943999999999998</v>
      </c>
      <c r="J56" s="17">
        <v>236</v>
      </c>
    </row>
    <row r="57" spans="2:10" ht="13.15">
      <c r="B57" s="18" t="s">
        <v>289</v>
      </c>
      <c r="C57" s="19" t="s">
        <v>776</v>
      </c>
      <c r="D57" s="17">
        <v>48.576000000000001</v>
      </c>
      <c r="E57" s="17">
        <v>20.239999999999998</v>
      </c>
      <c r="F57" s="17">
        <v>0.7301748274873785</v>
      </c>
      <c r="G57" s="17">
        <v>0.7301748274873785</v>
      </c>
      <c r="H57" s="17">
        <v>4.4656799999999996E-2</v>
      </c>
      <c r="I57" s="17">
        <v>2.5943999999999998</v>
      </c>
      <c r="J57" s="17">
        <v>236</v>
      </c>
    </row>
    <row r="58" spans="2:10" ht="13.15">
      <c r="B58" s="18" t="s">
        <v>289</v>
      </c>
      <c r="C58" s="19" t="s">
        <v>777</v>
      </c>
      <c r="D58" s="17">
        <v>48.576000000000001</v>
      </c>
      <c r="E58" s="17">
        <v>20.239999999999998</v>
      </c>
      <c r="F58" s="17">
        <v>0.7301748274873785</v>
      </c>
      <c r="G58" s="17">
        <v>0.7301748274873785</v>
      </c>
      <c r="H58" s="17">
        <v>4.4656799999999996E-2</v>
      </c>
      <c r="I58" s="17">
        <v>2.5943999999999998</v>
      </c>
      <c r="J58" s="17">
        <v>236</v>
      </c>
    </row>
    <row r="59" spans="2:10" ht="13.15">
      <c r="B59" s="18" t="s">
        <v>289</v>
      </c>
      <c r="C59" s="19" t="s">
        <v>778</v>
      </c>
      <c r="D59" s="17">
        <v>48.576000000000001</v>
      </c>
      <c r="E59" s="17">
        <v>20.239999999999998</v>
      </c>
      <c r="F59" s="17">
        <v>0.7301748274873785</v>
      </c>
      <c r="G59" s="17">
        <v>0.7301748274873785</v>
      </c>
      <c r="H59" s="17">
        <v>4.4656799999999996E-2</v>
      </c>
      <c r="I59" s="17">
        <v>2.5943999999999998</v>
      </c>
      <c r="J59" s="17">
        <v>236</v>
      </c>
    </row>
    <row r="60" spans="2:10" ht="13.15">
      <c r="B60" s="18" t="s">
        <v>289</v>
      </c>
      <c r="C60" s="19" t="s">
        <v>779</v>
      </c>
      <c r="D60" s="17">
        <v>48.576000000000001</v>
      </c>
      <c r="E60" s="17">
        <v>20.239999999999998</v>
      </c>
      <c r="F60" s="17">
        <v>0.7301748274873785</v>
      </c>
      <c r="G60" s="17">
        <v>0.7301748274873785</v>
      </c>
      <c r="H60" s="17">
        <v>4.4656799999999996E-2</v>
      </c>
      <c r="I60" s="17">
        <v>2.5943999999999998</v>
      </c>
      <c r="J60" s="17">
        <v>236</v>
      </c>
    </row>
    <row r="61" spans="2:10" ht="13.15">
      <c r="B61" s="18" t="s">
        <v>289</v>
      </c>
      <c r="C61" s="19" t="s">
        <v>780</v>
      </c>
      <c r="D61" s="17">
        <v>48.576000000000001</v>
      </c>
      <c r="E61" s="17">
        <v>20.239999999999998</v>
      </c>
      <c r="F61" s="17">
        <v>0.7301748274873785</v>
      </c>
      <c r="G61" s="17">
        <v>0.7301748274873785</v>
      </c>
      <c r="H61" s="17">
        <v>4.4656799999999996E-2</v>
      </c>
      <c r="I61" s="17">
        <v>2.5943999999999998</v>
      </c>
      <c r="J61" s="17">
        <v>236</v>
      </c>
    </row>
    <row r="64" spans="2:10" ht="36">
      <c r="B64" s="12" t="s">
        <v>781</v>
      </c>
    </row>
  </sheetData>
  <mergeCells count="2">
    <mergeCell ref="D1:I1"/>
    <mergeCell ref="K1:P1"/>
  </mergeCells>
  <pageMargins left="0.7" right="0.7" top="0.75" bottom="0.75" header="0.3" footer="0.3"/>
  <pageSetup orientation="portrait" horizontalDpi="1200" verticalDpi="1200" r:id="rId1"/>
  <customProperties>
    <customPr name="_pios_id" r:id="rId2"/>
  </customProperties>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1B384-D71A-4344-A627-5666E44E47E5}">
  <sheetPr codeName="Sheet18">
    <tabColor rgb="FFFFFF00"/>
  </sheetPr>
  <dimension ref="B1:Q13"/>
  <sheetViews>
    <sheetView showOutlineSymbols="0" workbookViewId="0"/>
  </sheetViews>
  <sheetFormatPr defaultColWidth="9.1328125" defaultRowHeight="12.75"/>
  <cols>
    <col min="1" max="1" width="9.1328125" style="6"/>
    <col min="2" max="2" width="19.59765625" style="6" customWidth="1"/>
    <col min="3" max="4" width="22.3984375" style="6" customWidth="1"/>
    <col min="5" max="10" width="9.1328125" style="6"/>
    <col min="11" max="11" width="16.59765625" style="6" customWidth="1"/>
    <col min="12" max="16384" width="9.1328125" style="6"/>
  </cols>
  <sheetData>
    <row r="1" spans="2:17" ht="13.15">
      <c r="E1" s="1494" t="s">
        <v>782</v>
      </c>
      <c r="F1" s="1494"/>
      <c r="G1" s="1494"/>
      <c r="H1" s="1494"/>
      <c r="I1" s="1494"/>
      <c r="J1" s="1495"/>
      <c r="K1" s="7"/>
      <c r="L1" s="1496"/>
      <c r="M1" s="1496"/>
      <c r="N1" s="1496"/>
      <c r="O1" s="1496"/>
      <c r="P1" s="1496"/>
      <c r="Q1" s="1496"/>
    </row>
    <row r="2" spans="2:17" ht="26.1" customHeight="1">
      <c r="B2" s="13" t="s">
        <v>193</v>
      </c>
      <c r="C2" s="14" t="s">
        <v>754</v>
      </c>
      <c r="D2" s="14"/>
      <c r="E2" s="13" t="s">
        <v>755</v>
      </c>
      <c r="F2" s="13" t="s">
        <v>3</v>
      </c>
      <c r="G2" s="13" t="s">
        <v>756</v>
      </c>
      <c r="H2" s="13" t="s">
        <v>757</v>
      </c>
      <c r="I2" s="13" t="s">
        <v>758</v>
      </c>
      <c r="J2" s="14" t="s">
        <v>4</v>
      </c>
      <c r="K2" s="14" t="s">
        <v>759</v>
      </c>
      <c r="L2" s="8"/>
      <c r="M2" s="8"/>
      <c r="N2" s="8"/>
      <c r="O2" s="8"/>
      <c r="P2" s="8"/>
      <c r="Q2" s="8"/>
    </row>
    <row r="3" spans="2:17" ht="13.15">
      <c r="B3" s="15" t="s">
        <v>783</v>
      </c>
      <c r="C3" s="16">
        <v>1</v>
      </c>
      <c r="D3" s="16" t="str">
        <f>CONCATENATE(B3, " ", C3)</f>
        <v>FAB 15 1</v>
      </c>
      <c r="E3" s="20">
        <v>26.155999999999999</v>
      </c>
      <c r="F3" s="20">
        <v>11.065999999999999</v>
      </c>
      <c r="G3" s="21">
        <v>0.50502457002457002</v>
      </c>
      <c r="H3" s="21">
        <v>0.50502457002457002</v>
      </c>
      <c r="I3" s="22">
        <v>2.4415619999999999E-2</v>
      </c>
      <c r="J3" s="22">
        <v>1.4184600000000001</v>
      </c>
      <c r="K3" s="17">
        <v>46.41</v>
      </c>
    </row>
    <row r="4" spans="2:17" ht="13.15">
      <c r="B4" s="15" t="s">
        <v>783</v>
      </c>
      <c r="C4" s="16">
        <v>2</v>
      </c>
      <c r="D4" s="16" t="str">
        <f>CONCATENATE(B4, " ", C4)</f>
        <v>FAB 15 2</v>
      </c>
      <c r="E4" s="20">
        <v>26.155999999999999</v>
      </c>
      <c r="F4" s="20">
        <v>11.065999999999999</v>
      </c>
      <c r="G4" s="21">
        <v>0.50502457002457002</v>
      </c>
      <c r="H4" s="21">
        <v>0.50502457002457002</v>
      </c>
      <c r="I4" s="22">
        <v>2.4415619999999999E-2</v>
      </c>
      <c r="J4" s="22">
        <v>1.4184600000000001</v>
      </c>
      <c r="K4" s="17">
        <v>46.41</v>
      </c>
    </row>
    <row r="5" spans="2:17" ht="13.15">
      <c r="B5" s="15" t="s">
        <v>783</v>
      </c>
      <c r="C5" s="16">
        <v>3</v>
      </c>
      <c r="D5" s="16" t="str">
        <f>CONCATENATE(B5, " ", C5)</f>
        <v>FAB 15 3</v>
      </c>
      <c r="E5" s="20">
        <v>26.155999999999999</v>
      </c>
      <c r="F5" s="20">
        <v>11.065999999999999</v>
      </c>
      <c r="G5" s="21">
        <v>0.50502457002457002</v>
      </c>
      <c r="H5" s="21">
        <v>0.50502457002457002</v>
      </c>
      <c r="I5" s="22">
        <v>2.4415619999999999E-2</v>
      </c>
      <c r="J5" s="22">
        <v>1.4184600000000001</v>
      </c>
      <c r="K5" s="17">
        <v>46.41</v>
      </c>
    </row>
    <row r="6" spans="2:17" ht="13.15">
      <c r="B6" s="15" t="s">
        <v>784</v>
      </c>
      <c r="C6" s="16">
        <v>1</v>
      </c>
      <c r="D6" s="16" t="str">
        <f>CONCATENATE(B6, " ", C6)</f>
        <v>FAB 15.5 1</v>
      </c>
      <c r="E6" s="20">
        <v>54.94</v>
      </c>
      <c r="F6" s="20">
        <v>13.82</v>
      </c>
      <c r="G6" s="21">
        <v>0.57999999999999996</v>
      </c>
      <c r="H6" s="21">
        <v>0.57999999999999996</v>
      </c>
      <c r="I6" s="22">
        <v>2.6126654999999999E-2</v>
      </c>
      <c r="J6" s="22">
        <v>1.517865</v>
      </c>
      <c r="K6" s="17">
        <v>45.03</v>
      </c>
    </row>
    <row r="7" spans="2:17" ht="13.15">
      <c r="B7" s="15" t="s">
        <v>784</v>
      </c>
      <c r="C7" s="16">
        <v>2</v>
      </c>
      <c r="D7" s="16" t="str">
        <f>CONCATENATE(B7, " ", C7)</f>
        <v>FAB 15.5 2</v>
      </c>
      <c r="E7" s="20">
        <v>70.23</v>
      </c>
      <c r="F7" s="20">
        <v>10.16</v>
      </c>
      <c r="G7" s="21">
        <v>0.54</v>
      </c>
      <c r="H7" s="21">
        <v>0.54</v>
      </c>
      <c r="I7" s="22">
        <v>2.6175194999999998E-2</v>
      </c>
      <c r="J7" s="22">
        <v>1.5206850000000001</v>
      </c>
      <c r="K7" s="17">
        <v>45.03</v>
      </c>
    </row>
    <row r="13" spans="2:17" ht="36">
      <c r="B13" s="12" t="s">
        <v>781</v>
      </c>
    </row>
  </sheetData>
  <mergeCells count="2">
    <mergeCell ref="E1:J1"/>
    <mergeCell ref="L1:Q1"/>
  </mergeCells>
  <pageMargins left="0.7" right="0.7" top="0.75" bottom="0.75" header="0.3" footer="0.3"/>
  <pageSetup orientation="portrait" horizontalDpi="1200" verticalDpi="1200" r:id="rId1"/>
  <customProperties>
    <customPr name="_pios_id" r:id="rId2"/>
  </customProperties>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C57FD-1A21-4D72-A730-6E88AF19EB14}">
  <sheetPr>
    <tabColor theme="8" tint="0.39997558519241921"/>
  </sheetPr>
  <dimension ref="A1:AE52"/>
  <sheetViews>
    <sheetView showOutlineSymbols="0" workbookViewId="0"/>
  </sheetViews>
  <sheetFormatPr defaultRowHeight="14.25"/>
  <cols>
    <col min="1" max="1" width="18.86328125" customWidth="1"/>
    <col min="2" max="2" width="16.59765625" style="1" customWidth="1"/>
    <col min="3" max="6" width="14.59765625" style="1" bestFit="1" customWidth="1"/>
    <col min="7" max="7" width="14.59765625" style="1" customWidth="1"/>
    <col min="8" max="9" width="14.59765625" style="1" bestFit="1" customWidth="1"/>
    <col min="10" max="10" width="15" style="1" bestFit="1" customWidth="1"/>
    <col min="11" max="11" width="21" style="1" customWidth="1"/>
    <col min="12" max="12" width="15.1328125" style="1" bestFit="1" customWidth="1"/>
    <col min="13" max="15" width="14.59765625" style="1" bestFit="1" customWidth="1"/>
  </cols>
  <sheetData>
    <row r="1" spans="1:31">
      <c r="A1" s="10"/>
      <c r="B1" s="25"/>
      <c r="C1" s="25"/>
      <c r="D1" s="25"/>
      <c r="E1" s="25"/>
      <c r="F1" s="25"/>
      <c r="G1" s="25"/>
      <c r="H1" s="25"/>
      <c r="I1" s="25"/>
      <c r="J1" s="25"/>
      <c r="K1" s="25"/>
      <c r="L1" s="25"/>
      <c r="M1" s="25"/>
      <c r="N1" s="25"/>
      <c r="O1" s="25"/>
      <c r="P1" s="10"/>
      <c r="Q1" s="10"/>
      <c r="R1" s="10"/>
      <c r="AB1" s="1497"/>
      <c r="AC1" s="1497"/>
      <c r="AD1" s="1497"/>
      <c r="AE1" s="1497"/>
    </row>
    <row r="2" spans="1:31">
      <c r="A2" s="10"/>
      <c r="B2" s="32" t="s">
        <v>785</v>
      </c>
      <c r="C2" s="25"/>
      <c r="D2" s="25"/>
      <c r="E2" s="25"/>
      <c r="F2" s="25"/>
      <c r="G2" s="25"/>
      <c r="H2" s="25"/>
      <c r="I2" s="25"/>
      <c r="J2" s="25"/>
      <c r="K2" s="25"/>
      <c r="L2" s="25"/>
      <c r="M2" s="25"/>
      <c r="N2" s="25"/>
      <c r="O2" s="25"/>
      <c r="P2" s="10"/>
      <c r="Q2" s="10"/>
      <c r="R2" s="10"/>
    </row>
    <row r="3" spans="1:31">
      <c r="A3" s="10"/>
      <c r="B3" s="1498" t="s">
        <v>50</v>
      </c>
      <c r="C3" s="1499"/>
      <c r="D3" s="1499"/>
      <c r="E3" s="1499"/>
      <c r="F3" s="1500"/>
      <c r="G3" s="1503" t="s">
        <v>51</v>
      </c>
      <c r="H3" s="1504"/>
      <c r="I3" s="1504"/>
      <c r="J3" s="1504"/>
      <c r="K3" s="1505"/>
      <c r="L3" s="1503" t="s">
        <v>54</v>
      </c>
      <c r="M3" s="1504"/>
      <c r="N3" s="1504"/>
      <c r="O3" s="1505"/>
      <c r="P3" s="10"/>
      <c r="Q3" s="10"/>
      <c r="R3" s="10"/>
    </row>
    <row r="4" spans="1:31">
      <c r="A4" s="10"/>
      <c r="B4" s="1501" t="s">
        <v>193</v>
      </c>
      <c r="C4" s="1502" t="s">
        <v>786</v>
      </c>
      <c r="D4" s="57" t="s">
        <v>787</v>
      </c>
      <c r="E4" s="58" t="s">
        <v>788</v>
      </c>
      <c r="F4" s="61" t="s">
        <v>789</v>
      </c>
      <c r="G4" s="1501" t="s">
        <v>193</v>
      </c>
      <c r="H4" s="1502" t="s">
        <v>786</v>
      </c>
      <c r="I4" s="59" t="s">
        <v>787</v>
      </c>
      <c r="J4" s="60" t="s">
        <v>790</v>
      </c>
      <c r="K4" s="63" t="s">
        <v>791</v>
      </c>
      <c r="L4" s="1501" t="s">
        <v>193</v>
      </c>
      <c r="M4" s="1502" t="s">
        <v>786</v>
      </c>
      <c r="N4" s="57" t="s">
        <v>787</v>
      </c>
      <c r="O4" s="62" t="s">
        <v>792</v>
      </c>
      <c r="P4" s="10"/>
      <c r="Q4" s="10"/>
      <c r="R4" s="10"/>
    </row>
    <row r="5" spans="1:31">
      <c r="A5" s="10"/>
      <c r="B5" s="1501"/>
      <c r="C5" s="1502"/>
      <c r="D5" s="57" t="s">
        <v>793</v>
      </c>
      <c r="E5" s="57" t="s">
        <v>793</v>
      </c>
      <c r="F5" s="62" t="s">
        <v>793</v>
      </c>
      <c r="G5" s="1501"/>
      <c r="H5" s="1502"/>
      <c r="I5" s="59" t="s">
        <v>793</v>
      </c>
      <c r="J5" s="59" t="s">
        <v>793</v>
      </c>
      <c r="K5" s="63" t="s">
        <v>793</v>
      </c>
      <c r="L5" s="1501"/>
      <c r="M5" s="1502"/>
      <c r="N5" s="57" t="s">
        <v>793</v>
      </c>
      <c r="O5" s="62" t="s">
        <v>793</v>
      </c>
      <c r="P5" s="10"/>
      <c r="Q5" s="10"/>
      <c r="R5" s="10"/>
    </row>
    <row r="6" spans="1:31">
      <c r="A6" s="10">
        <f>2*55000</f>
        <v>110000</v>
      </c>
      <c r="B6" s="36" t="s">
        <v>726</v>
      </c>
      <c r="C6" s="64">
        <v>110000</v>
      </c>
      <c r="D6" s="66">
        <f>C6/$C$15</f>
        <v>4.9107142857142856E-2</v>
      </c>
      <c r="E6" s="37" t="s">
        <v>17</v>
      </c>
      <c r="F6" s="43" t="s">
        <v>17</v>
      </c>
      <c r="G6" s="36" t="s">
        <v>726</v>
      </c>
      <c r="H6" s="64" t="s">
        <v>17</v>
      </c>
      <c r="I6" s="37" t="s">
        <v>17</v>
      </c>
      <c r="J6" s="37" t="s">
        <v>17</v>
      </c>
      <c r="K6" s="43"/>
      <c r="L6" s="36" t="s">
        <v>726</v>
      </c>
      <c r="M6" s="64" t="s">
        <v>17</v>
      </c>
      <c r="N6" s="37" t="s">
        <v>17</v>
      </c>
      <c r="O6" s="43" t="s">
        <v>17</v>
      </c>
      <c r="P6" s="10"/>
      <c r="Q6" s="10"/>
      <c r="R6" s="10"/>
    </row>
    <row r="7" spans="1:31">
      <c r="A7" s="10"/>
      <c r="B7" s="36" t="s">
        <v>678</v>
      </c>
      <c r="C7" s="64">
        <v>165000</v>
      </c>
      <c r="D7" s="66">
        <f t="shared" ref="D7:D13" si="0">C7/$C$15</f>
        <v>7.3660714285714288E-2</v>
      </c>
      <c r="E7" s="37" t="s">
        <v>17</v>
      </c>
      <c r="F7" s="43" t="s">
        <v>17</v>
      </c>
      <c r="G7" s="36" t="s">
        <v>678</v>
      </c>
      <c r="H7" s="64">
        <v>240000</v>
      </c>
      <c r="I7" s="67">
        <f>H7/$H$16</f>
        <v>9.8990298950702826E-2</v>
      </c>
      <c r="J7" s="37" t="s">
        <v>17</v>
      </c>
      <c r="K7" s="42"/>
      <c r="L7" s="36" t="s">
        <v>678</v>
      </c>
      <c r="M7" s="64" t="s">
        <v>17</v>
      </c>
      <c r="N7" s="37" t="s">
        <v>17</v>
      </c>
      <c r="O7" s="43" t="s">
        <v>17</v>
      </c>
      <c r="P7" s="10"/>
      <c r="Q7" s="10"/>
      <c r="R7" s="10"/>
    </row>
    <row r="8" spans="1:31">
      <c r="A8" s="10"/>
      <c r="B8" s="36" t="s">
        <v>552</v>
      </c>
      <c r="C8" s="64">
        <v>200000</v>
      </c>
      <c r="D8" s="66">
        <f t="shared" si="0"/>
        <v>8.9285714285714288E-2</v>
      </c>
      <c r="E8" s="37" t="s">
        <v>17</v>
      </c>
      <c r="F8" s="43" t="s">
        <v>17</v>
      </c>
      <c r="G8" s="36" t="s">
        <v>552</v>
      </c>
      <c r="H8" s="64">
        <v>60000</v>
      </c>
      <c r="I8" s="67">
        <f>H8/$H$16</f>
        <v>2.4747574737675707E-2</v>
      </c>
      <c r="J8" s="37" t="s">
        <v>17</v>
      </c>
      <c r="K8" s="42"/>
      <c r="L8" s="36" t="s">
        <v>552</v>
      </c>
      <c r="M8" s="64">
        <v>90000</v>
      </c>
      <c r="N8" s="66">
        <f>M8/$M$16</f>
        <v>7.8260869565217397E-2</v>
      </c>
      <c r="O8" s="43" t="s">
        <v>17</v>
      </c>
      <c r="P8" s="10"/>
      <c r="Q8" s="10"/>
      <c r="R8" s="10"/>
    </row>
    <row r="9" spans="1:31">
      <c r="A9" s="10"/>
      <c r="B9" s="36" t="s">
        <v>794</v>
      </c>
      <c r="C9" s="64">
        <v>135000</v>
      </c>
      <c r="D9" s="66">
        <f t="shared" si="0"/>
        <v>6.0267857142857144E-2</v>
      </c>
      <c r="E9" s="37" t="s">
        <v>17</v>
      </c>
      <c r="F9" s="43" t="s">
        <v>17</v>
      </c>
      <c r="G9" s="36" t="s">
        <v>794</v>
      </c>
      <c r="H9" s="64" t="s">
        <v>17</v>
      </c>
      <c r="I9" s="37" t="s">
        <v>17</v>
      </c>
      <c r="J9" s="37" t="s">
        <v>17</v>
      </c>
      <c r="K9" s="43"/>
      <c r="L9" s="36" t="s">
        <v>794</v>
      </c>
      <c r="M9" s="64">
        <v>108000</v>
      </c>
      <c r="N9" s="66">
        <f>M9/$M$16</f>
        <v>9.3913043478260863E-2</v>
      </c>
      <c r="O9" s="43" t="s">
        <v>17</v>
      </c>
      <c r="P9" s="10"/>
      <c r="Q9" s="10"/>
      <c r="R9" s="10"/>
    </row>
    <row r="10" spans="1:31">
      <c r="A10" s="10"/>
      <c r="B10" s="55" t="s">
        <v>795</v>
      </c>
      <c r="C10" s="64">
        <v>300000</v>
      </c>
      <c r="D10" s="66">
        <f t="shared" si="0"/>
        <v>0.13392857142857142</v>
      </c>
      <c r="E10" s="37" t="s">
        <v>17</v>
      </c>
      <c r="F10" s="43" t="s">
        <v>17</v>
      </c>
      <c r="G10" s="36" t="s">
        <v>795</v>
      </c>
      <c r="H10" s="64">
        <v>404480</v>
      </c>
      <c r="I10" s="67">
        <f>H10/$H$16</f>
        <v>0.16683165049825116</v>
      </c>
      <c r="J10" s="37" t="s">
        <v>17</v>
      </c>
      <c r="K10" s="42"/>
      <c r="L10" s="36" t="s">
        <v>795</v>
      </c>
      <c r="M10" s="64">
        <v>162000</v>
      </c>
      <c r="N10" s="66">
        <f>M10/$M$16</f>
        <v>0.1408695652173913</v>
      </c>
      <c r="O10" s="43" t="s">
        <v>17</v>
      </c>
      <c r="P10" s="10"/>
      <c r="Q10" s="10"/>
      <c r="R10" s="10"/>
    </row>
    <row r="11" spans="1:31">
      <c r="A11" s="10"/>
      <c r="B11" s="36" t="s">
        <v>796</v>
      </c>
      <c r="C11" s="64">
        <v>475000</v>
      </c>
      <c r="D11" s="66">
        <f t="shared" si="0"/>
        <v>0.21205357142857142</v>
      </c>
      <c r="E11" s="67">
        <f>C11/$C$16</f>
        <v>0.29411764705882354</v>
      </c>
      <c r="F11" s="42">
        <f>C11/$C$17</f>
        <v>0.35714285714285715</v>
      </c>
      <c r="G11" s="36" t="s">
        <v>797</v>
      </c>
      <c r="H11" s="64">
        <v>160000</v>
      </c>
      <c r="I11" s="67">
        <f>H11/$H$16</f>
        <v>6.5993532633801893E-2</v>
      </c>
      <c r="J11" s="67">
        <f>(H11)/$H$17</f>
        <v>9.3023255813953487E-2</v>
      </c>
      <c r="K11" s="42"/>
      <c r="L11" s="36"/>
      <c r="M11" s="64" t="s">
        <v>17</v>
      </c>
      <c r="N11" s="68" t="s">
        <v>17</v>
      </c>
      <c r="O11" s="43" t="s">
        <v>17</v>
      </c>
      <c r="P11" s="10"/>
      <c r="Q11" s="10"/>
      <c r="R11" s="10"/>
    </row>
    <row r="12" spans="1:31">
      <c r="A12" s="10"/>
      <c r="B12" s="36" t="s">
        <v>798</v>
      </c>
      <c r="C12" s="64">
        <v>380000</v>
      </c>
      <c r="D12" s="66">
        <f t="shared" si="0"/>
        <v>0.16964285714285715</v>
      </c>
      <c r="E12" s="67">
        <f t="shared" ref="E12:E14" si="1">C12/$C$16</f>
        <v>0.23529411764705882</v>
      </c>
      <c r="F12" s="42">
        <f t="shared" ref="F12:F13" si="2">C12/$C$17</f>
        <v>0.2857142857142857</v>
      </c>
      <c r="G12" s="36" t="s">
        <v>796</v>
      </c>
      <c r="H12" s="64">
        <v>360000</v>
      </c>
      <c r="I12" s="67">
        <f>H12/$H$16</f>
        <v>0.14848544842605424</v>
      </c>
      <c r="J12" s="67">
        <f>(H12)/$H$17</f>
        <v>0.20930232558139536</v>
      </c>
      <c r="K12" s="42">
        <f>H12/$H$18</f>
        <v>0.23076923076923078</v>
      </c>
      <c r="L12" s="36" t="s">
        <v>796</v>
      </c>
      <c r="M12" s="64">
        <v>255000</v>
      </c>
      <c r="N12" s="66">
        <f>M12/$M$16</f>
        <v>0.22173913043478261</v>
      </c>
      <c r="O12" s="42">
        <f>M12/$M$17</f>
        <v>0.26020408163265307</v>
      </c>
      <c r="P12" s="10"/>
      <c r="Q12" s="10"/>
      <c r="R12" s="10"/>
    </row>
    <row r="13" spans="1:31">
      <c r="A13" s="10"/>
      <c r="B13" s="36" t="s">
        <v>799</v>
      </c>
      <c r="C13" s="64">
        <v>475000</v>
      </c>
      <c r="D13" s="66">
        <f t="shared" si="0"/>
        <v>0.21205357142857142</v>
      </c>
      <c r="E13" s="67">
        <f t="shared" si="1"/>
        <v>0.29411764705882354</v>
      </c>
      <c r="F13" s="42">
        <f t="shared" si="2"/>
        <v>0.35714285714285715</v>
      </c>
      <c r="G13" s="36" t="s">
        <v>798</v>
      </c>
      <c r="H13" s="64">
        <v>600000</v>
      </c>
      <c r="I13" s="67">
        <f>H13/$H$16</f>
        <v>0.24747574737675707</v>
      </c>
      <c r="J13" s="67">
        <f>H13/$H$17</f>
        <v>0.34883720930232559</v>
      </c>
      <c r="K13" s="42">
        <f t="shared" ref="K13:K14" si="3">H13/$H$18</f>
        <v>0.38461538461538464</v>
      </c>
      <c r="L13" s="36" t="s">
        <v>798</v>
      </c>
      <c r="M13" s="64">
        <v>155000</v>
      </c>
      <c r="N13" s="66">
        <f>M13/$M$16</f>
        <v>0.13478260869565217</v>
      </c>
      <c r="O13" s="42">
        <f>M13/$M$17</f>
        <v>0.15816326530612246</v>
      </c>
      <c r="P13" s="10"/>
      <c r="Q13" s="10"/>
      <c r="R13" s="10"/>
    </row>
    <row r="14" spans="1:31">
      <c r="A14" s="10"/>
      <c r="B14" s="36" t="s">
        <v>800</v>
      </c>
      <c r="C14" s="64">
        <v>285000</v>
      </c>
      <c r="D14" s="37" t="s">
        <v>17</v>
      </c>
      <c r="E14" s="67">
        <f t="shared" si="1"/>
        <v>0.17647058823529413</v>
      </c>
      <c r="F14" s="43" t="s">
        <v>17</v>
      </c>
      <c r="G14" s="36" t="s">
        <v>799</v>
      </c>
      <c r="H14" s="64">
        <v>600000</v>
      </c>
      <c r="I14" s="67">
        <f>H14/$H$16</f>
        <v>0.24747574737675707</v>
      </c>
      <c r="J14" s="67">
        <f>H14/$H$17</f>
        <v>0.34883720930232559</v>
      </c>
      <c r="K14" s="42">
        <f t="shared" si="3"/>
        <v>0.38461538461538464</v>
      </c>
      <c r="L14" s="36" t="s">
        <v>799</v>
      </c>
      <c r="M14" s="64">
        <v>380000</v>
      </c>
      <c r="N14" s="66">
        <f>M14/$M$16</f>
        <v>0.33043478260869563</v>
      </c>
      <c r="O14" s="42">
        <f>M14/$M$17</f>
        <v>0.38775510204081631</v>
      </c>
      <c r="P14" s="10"/>
      <c r="Q14" s="10"/>
      <c r="R14" s="10"/>
    </row>
    <row r="15" spans="1:31">
      <c r="A15" s="10"/>
      <c r="B15" s="36" t="s">
        <v>801</v>
      </c>
      <c r="C15" s="64">
        <f>SUM(C6:C13)</f>
        <v>2240000</v>
      </c>
      <c r="D15" s="37" t="s">
        <v>17</v>
      </c>
      <c r="E15" s="37" t="s">
        <v>17</v>
      </c>
      <c r="F15" s="43" t="s">
        <v>17</v>
      </c>
      <c r="G15" s="36" t="s">
        <v>800</v>
      </c>
      <c r="H15" s="64" t="s">
        <v>17</v>
      </c>
      <c r="I15" s="37" t="s">
        <v>17</v>
      </c>
      <c r="J15" s="37" t="s">
        <v>17</v>
      </c>
      <c r="K15" s="43"/>
      <c r="L15" s="36" t="s">
        <v>800</v>
      </c>
      <c r="M15" s="64">
        <v>190000</v>
      </c>
      <c r="N15" s="37" t="s">
        <v>17</v>
      </c>
      <c r="O15" s="42">
        <f>M15/$M$17</f>
        <v>0.19387755102040816</v>
      </c>
      <c r="P15" s="10"/>
      <c r="Q15" s="10"/>
      <c r="R15" s="10"/>
    </row>
    <row r="16" spans="1:31">
      <c r="A16" s="10"/>
      <c r="B16" s="36" t="s">
        <v>802</v>
      </c>
      <c r="C16" s="64">
        <f>SUM(C11:C14)</f>
        <v>1615000</v>
      </c>
      <c r="D16" s="37" t="s">
        <v>17</v>
      </c>
      <c r="E16" s="37" t="s">
        <v>17</v>
      </c>
      <c r="F16" s="43" t="s">
        <v>17</v>
      </c>
      <c r="G16" s="36" t="s">
        <v>801</v>
      </c>
      <c r="H16" s="64">
        <f>SUM(H7:H14)</f>
        <v>2424480</v>
      </c>
      <c r="I16" s="37" t="s">
        <v>17</v>
      </c>
      <c r="J16" s="37" t="s">
        <v>17</v>
      </c>
      <c r="K16" s="43"/>
      <c r="L16" s="36" t="s">
        <v>801</v>
      </c>
      <c r="M16" s="64">
        <f>SUM(M7:M14)</f>
        <v>1150000</v>
      </c>
      <c r="N16" s="37" t="s">
        <v>17</v>
      </c>
      <c r="O16" s="43" t="s">
        <v>17</v>
      </c>
      <c r="P16" s="10"/>
      <c r="Q16" s="10"/>
      <c r="R16" s="10"/>
    </row>
    <row r="17" spans="1:18">
      <c r="A17" s="10"/>
      <c r="B17" s="38" t="s">
        <v>803</v>
      </c>
      <c r="C17" s="65">
        <f>SUM(C11:C13)</f>
        <v>1330000</v>
      </c>
      <c r="D17" s="39" t="s">
        <v>17</v>
      </c>
      <c r="E17" s="39" t="s">
        <v>17</v>
      </c>
      <c r="F17" s="40" t="s">
        <v>17</v>
      </c>
      <c r="G17" s="36" t="s">
        <v>802</v>
      </c>
      <c r="H17" s="64">
        <f>SUM(H11:H14)</f>
        <v>1720000</v>
      </c>
      <c r="I17" s="37" t="s">
        <v>17</v>
      </c>
      <c r="J17" s="37" t="s">
        <v>17</v>
      </c>
      <c r="K17" s="43"/>
      <c r="L17" s="36" t="s">
        <v>802</v>
      </c>
      <c r="M17" s="64">
        <f>SUM(M11:M15)</f>
        <v>980000</v>
      </c>
      <c r="N17" s="37" t="s">
        <v>17</v>
      </c>
      <c r="O17" s="43" t="s">
        <v>17</v>
      </c>
      <c r="P17" s="10"/>
      <c r="Q17" s="10"/>
      <c r="R17" s="10"/>
    </row>
    <row r="18" spans="1:18">
      <c r="A18" s="10"/>
      <c r="G18" s="38" t="s">
        <v>804</v>
      </c>
      <c r="H18" s="65">
        <f>SUM(H12:H14)</f>
        <v>1560000</v>
      </c>
      <c r="I18" s="39"/>
      <c r="J18" s="39"/>
      <c r="K18" s="40"/>
      <c r="L18" s="38" t="s">
        <v>803</v>
      </c>
      <c r="M18" s="65">
        <f>M17/4</f>
        <v>245000</v>
      </c>
      <c r="N18" s="39" t="s">
        <v>17</v>
      </c>
      <c r="O18" s="40" t="s">
        <v>17</v>
      </c>
      <c r="P18" s="10"/>
      <c r="Q18" s="10"/>
      <c r="R18" s="10"/>
    </row>
    <row r="19" spans="1:18">
      <c r="A19" s="10"/>
      <c r="B19" s="29"/>
      <c r="C19" s="29"/>
      <c r="D19" s="29"/>
      <c r="E19" s="29"/>
      <c r="F19" s="29"/>
      <c r="G19" s="29"/>
      <c r="H19" s="29"/>
      <c r="I19" s="29"/>
      <c r="J19" s="29"/>
      <c r="K19" s="29"/>
      <c r="L19" s="29"/>
      <c r="M19" s="29"/>
      <c r="N19" s="29"/>
      <c r="O19" s="29"/>
      <c r="P19" s="10"/>
      <c r="Q19" s="10"/>
      <c r="R19" s="10"/>
    </row>
    <row r="20" spans="1:18">
      <c r="A20" s="10"/>
      <c r="B20" s="25"/>
      <c r="C20" s="25"/>
      <c r="D20" s="25"/>
      <c r="E20" s="25"/>
      <c r="F20" s="25"/>
      <c r="G20" s="25"/>
      <c r="H20" s="25"/>
      <c r="I20" s="25"/>
      <c r="J20" s="25"/>
      <c r="K20" s="25"/>
      <c r="L20" s="25"/>
      <c r="M20" s="25"/>
      <c r="N20" s="25"/>
      <c r="O20" s="25"/>
      <c r="P20" s="10"/>
      <c r="Q20" s="10"/>
      <c r="R20" s="10"/>
    </row>
    <row r="21" spans="1:18">
      <c r="A21" s="10"/>
      <c r="B21" s="30" t="s">
        <v>805</v>
      </c>
      <c r="C21" s="25"/>
      <c r="D21" s="25"/>
      <c r="E21" s="25"/>
      <c r="F21" s="25"/>
      <c r="G21" s="25"/>
      <c r="H21" s="25"/>
      <c r="I21" s="25"/>
      <c r="J21" s="25"/>
      <c r="K21" s="25"/>
      <c r="L21" s="25"/>
      <c r="M21" s="25"/>
      <c r="N21" s="25"/>
      <c r="O21" s="25"/>
      <c r="P21" s="10"/>
      <c r="Q21" s="10"/>
      <c r="R21" s="10"/>
    </row>
    <row r="22" spans="1:18">
      <c r="A22" s="10"/>
      <c r="B22" s="25"/>
      <c r="C22" s="25"/>
      <c r="D22" s="25"/>
      <c r="E22" s="25"/>
      <c r="F22" s="25"/>
      <c r="G22" s="25"/>
      <c r="H22" s="25"/>
      <c r="I22" s="25"/>
      <c r="J22" s="25"/>
      <c r="K22" s="25"/>
      <c r="L22" s="25"/>
      <c r="M22" s="25"/>
      <c r="N22" s="25"/>
      <c r="O22" s="25"/>
      <c r="P22" s="10"/>
      <c r="Q22" s="10"/>
      <c r="R22" s="10"/>
    </row>
    <row r="23" spans="1:18">
      <c r="A23" s="10"/>
      <c r="B23" s="25"/>
      <c r="C23" s="25"/>
      <c r="D23" s="25"/>
      <c r="E23" s="25"/>
      <c r="F23" s="25"/>
      <c r="G23" s="25"/>
      <c r="H23" s="25"/>
      <c r="I23" s="25"/>
      <c r="J23" s="25"/>
      <c r="K23" s="25"/>
      <c r="L23" s="25"/>
      <c r="M23" s="25"/>
      <c r="N23" s="25"/>
      <c r="O23" s="25"/>
      <c r="P23" s="10"/>
      <c r="Q23" s="10"/>
      <c r="R23" s="10"/>
    </row>
    <row r="24" spans="1:18">
      <c r="A24" s="10"/>
      <c r="B24" s="25"/>
      <c r="C24" s="25"/>
      <c r="D24" s="25"/>
      <c r="E24" s="25"/>
      <c r="F24" s="25"/>
      <c r="G24" s="25"/>
      <c r="H24" s="25"/>
      <c r="I24" s="25"/>
      <c r="J24" s="25"/>
      <c r="K24" s="25"/>
      <c r="L24" s="25"/>
      <c r="M24" s="25"/>
      <c r="N24" s="25"/>
      <c r="O24" s="25"/>
      <c r="P24" s="10"/>
      <c r="Q24" s="10"/>
      <c r="R24" s="10"/>
    </row>
    <row r="25" spans="1:18">
      <c r="B25" s="25"/>
      <c r="C25" s="25"/>
      <c r="D25" s="25"/>
      <c r="E25" s="25"/>
      <c r="F25" s="25"/>
      <c r="G25" s="25"/>
      <c r="H25" s="25"/>
      <c r="I25" s="25"/>
      <c r="J25" s="25"/>
      <c r="K25" s="25"/>
      <c r="L25" s="25"/>
      <c r="M25" s="25"/>
      <c r="N25" s="25"/>
      <c r="O25" s="25"/>
      <c r="P25" s="10"/>
      <c r="Q25" s="10"/>
      <c r="R25" s="10"/>
    </row>
    <row r="26" spans="1:18">
      <c r="B26" s="25"/>
      <c r="C26" s="25"/>
      <c r="D26" s="25"/>
      <c r="E26" s="25"/>
      <c r="F26" s="25"/>
      <c r="G26" s="25"/>
      <c r="H26" s="25"/>
      <c r="I26" s="25"/>
      <c r="J26" s="25"/>
      <c r="K26" s="25"/>
      <c r="L26" s="25"/>
      <c r="M26" s="25"/>
      <c r="N26" s="25"/>
      <c r="O26" s="25"/>
      <c r="P26" s="10"/>
      <c r="Q26" s="10"/>
      <c r="R26" s="10"/>
    </row>
    <row r="30" spans="1:18">
      <c r="H30" s="1">
        <f>5*95000</f>
        <v>475000</v>
      </c>
    </row>
    <row r="32" spans="1:18">
      <c r="B32" s="54"/>
    </row>
    <row r="43" spans="2:2">
      <c r="B43" s="5"/>
    </row>
    <row r="51" spans="2:2">
      <c r="B51" s="56" t="s">
        <v>806</v>
      </c>
    </row>
    <row r="52" spans="2:2">
      <c r="B52" s="1" t="s">
        <v>807</v>
      </c>
    </row>
  </sheetData>
  <mergeCells count="10">
    <mergeCell ref="AB1:AE1"/>
    <mergeCell ref="B3:F3"/>
    <mergeCell ref="B4:B5"/>
    <mergeCell ref="C4:C5"/>
    <mergeCell ref="G4:G5"/>
    <mergeCell ref="H4:H5"/>
    <mergeCell ref="L3:O3"/>
    <mergeCell ref="M4:M5"/>
    <mergeCell ref="L4:L5"/>
    <mergeCell ref="G3:K3"/>
  </mergeCells>
  <pageMargins left="0.7" right="0.7" top="0.75" bottom="0.75" header="0.3" footer="0.3"/>
  <customProperties>
    <customPr name="_pios_id" r:id="rId1"/>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29875-B72B-4667-8A11-99D1569D324C}">
  <sheetPr codeName="Sheet21">
    <tabColor theme="8" tint="0.39997558519241921"/>
    <pageSetUpPr fitToPage="1"/>
  </sheetPr>
  <dimension ref="A1:NM60"/>
  <sheetViews>
    <sheetView showOutlineSymbols="0" view="pageBreakPreview" zoomScale="42" zoomScaleNormal="37" zoomScaleSheetLayoutView="42" workbookViewId="0">
      <selection activeCell="H18" sqref="H18"/>
    </sheetView>
  </sheetViews>
  <sheetFormatPr defaultColWidth="9.1328125" defaultRowHeight="13.5"/>
  <cols>
    <col min="1" max="1" width="3.86328125" style="91" customWidth="1"/>
    <col min="2" max="2" width="32.3984375" style="91" customWidth="1"/>
    <col min="3" max="3" width="12.1328125" style="91" bestFit="1" customWidth="1"/>
    <col min="4" max="4" width="13.3984375" style="91" bestFit="1" customWidth="1"/>
    <col min="5" max="5" width="20.265625" style="91" bestFit="1" customWidth="1"/>
    <col min="6" max="6" width="24.3984375" style="160" bestFit="1" customWidth="1"/>
    <col min="7" max="7" width="17.59765625" style="160" bestFit="1" customWidth="1"/>
    <col min="8" max="8" width="16" style="160" bestFit="1" customWidth="1"/>
    <col min="9" max="9" width="16.1328125" style="160" bestFit="1" customWidth="1"/>
    <col min="10" max="10" width="14.1328125" style="160" customWidth="1"/>
    <col min="11" max="11" width="14.1328125" style="416" customWidth="1"/>
    <col min="12" max="21" width="13.59765625" style="91" customWidth="1"/>
    <col min="22" max="22" width="15.59765625" style="91" customWidth="1"/>
    <col min="23" max="23" width="24.86328125" style="91" customWidth="1"/>
    <col min="24" max="24" width="21.86328125" style="91" customWidth="1"/>
    <col min="25" max="27" width="13.59765625" style="91" customWidth="1"/>
    <col min="28" max="28" width="13.59765625" style="161" customWidth="1"/>
    <col min="29" max="33" width="13.59765625" style="91" customWidth="1"/>
    <col min="34" max="34" width="13.73046875" style="91" customWidth="1"/>
    <col min="35" max="16384" width="9.1328125" style="91"/>
  </cols>
  <sheetData>
    <row r="1" spans="1:33" ht="25.15">
      <c r="A1" s="88"/>
      <c r="B1" s="1162" t="str">
        <f>'OR PTE Summary'!B1</f>
        <v>Emissions Detail Sheets for:</v>
      </c>
      <c r="C1" s="88"/>
      <c r="D1" s="88"/>
      <c r="E1" s="88"/>
      <c r="F1" s="1162" t="str">
        <f>'OR PTE Summary'!F1</f>
        <v>Intel Corp., source no. 34-2681, application 034907 received 7/7/2023</v>
      </c>
      <c r="G1" s="89"/>
      <c r="H1" s="320"/>
      <c r="I1" s="89"/>
      <c r="J1" s="89"/>
      <c r="K1" s="157"/>
      <c r="L1" s="124"/>
      <c r="M1" s="88"/>
      <c r="N1" s="88"/>
      <c r="O1" s="401"/>
      <c r="P1" s="401"/>
      <c r="Q1" s="401"/>
      <c r="R1" s="401"/>
      <c r="S1" s="401"/>
      <c r="T1" s="401"/>
      <c r="U1" s="401"/>
      <c r="V1" s="401"/>
      <c r="W1" s="401"/>
      <c r="X1" s="401"/>
      <c r="Y1" s="401"/>
      <c r="Z1" s="401"/>
      <c r="AA1" s="401"/>
      <c r="AB1" s="402"/>
      <c r="AC1" s="401"/>
      <c r="AD1" s="88"/>
      <c r="AE1" s="88"/>
      <c r="AF1" s="88"/>
      <c r="AG1" s="88"/>
    </row>
    <row r="2" spans="1:33" ht="17.649999999999999">
      <c r="A2" s="88"/>
      <c r="B2" s="92" t="s">
        <v>906</v>
      </c>
      <c r="C2" s="88"/>
      <c r="D2" s="88"/>
      <c r="E2" s="88"/>
      <c r="F2" s="89"/>
      <c r="G2" s="89"/>
      <c r="H2" s="89"/>
      <c r="I2" s="89"/>
      <c r="J2" s="89"/>
      <c r="K2" s="157"/>
      <c r="L2" s="88"/>
      <c r="M2" s="88"/>
      <c r="N2" s="88"/>
      <c r="O2" s="88"/>
      <c r="P2" s="88"/>
      <c r="Q2" s="88"/>
      <c r="R2" s="88"/>
      <c r="S2" s="88"/>
      <c r="T2" s="88"/>
      <c r="U2" s="88"/>
      <c r="V2" s="88"/>
      <c r="W2" s="88"/>
      <c r="X2" s="88"/>
      <c r="Y2" s="88"/>
      <c r="Z2" s="88"/>
      <c r="AA2" s="88"/>
      <c r="AB2" s="90"/>
      <c r="AC2" s="88"/>
      <c r="AD2" s="88"/>
      <c r="AE2" s="88"/>
      <c r="AF2" s="88"/>
      <c r="AG2" s="88"/>
    </row>
    <row r="3" spans="1:33" ht="18" customHeight="1">
      <c r="A3" s="88"/>
      <c r="B3" s="1400" t="s">
        <v>907</v>
      </c>
      <c r="C3" s="1400"/>
      <c r="D3" s="1400"/>
      <c r="E3" s="1400"/>
      <c r="F3" s="1400"/>
      <c r="G3" s="1400"/>
      <c r="H3" s="1400"/>
      <c r="I3" s="1400"/>
      <c r="J3" s="1400"/>
      <c r="K3" s="1400"/>
      <c r="L3" s="1400"/>
      <c r="M3" s="451"/>
      <c r="N3" s="451"/>
      <c r="O3" s="451"/>
      <c r="P3" s="451"/>
      <c r="Q3" s="451"/>
      <c r="R3" s="451"/>
      <c r="S3" s="451"/>
      <c r="T3" s="88"/>
      <c r="U3" s="88"/>
      <c r="V3" s="88"/>
      <c r="W3" s="88"/>
      <c r="X3" s="88"/>
      <c r="Y3" s="88"/>
      <c r="Z3" s="88"/>
      <c r="AA3" s="88"/>
      <c r="AB3" s="90"/>
      <c r="AC3" s="88"/>
      <c r="AD3" s="88"/>
      <c r="AE3" s="88"/>
      <c r="AF3" s="88"/>
      <c r="AG3" s="88"/>
    </row>
    <row r="4" spans="1:33" ht="18" customHeight="1">
      <c r="A4" s="88"/>
      <c r="B4" s="1400"/>
      <c r="C4" s="1400"/>
      <c r="D4" s="1400"/>
      <c r="E4" s="1400"/>
      <c r="F4" s="1400"/>
      <c r="G4" s="1400"/>
      <c r="H4" s="1400"/>
      <c r="I4" s="1400"/>
      <c r="J4" s="1400"/>
      <c r="K4" s="1400"/>
      <c r="L4" s="1400"/>
      <c r="M4" s="451"/>
      <c r="N4" s="451"/>
      <c r="O4" s="451"/>
      <c r="P4" s="451"/>
      <c r="Q4" s="451"/>
      <c r="R4" s="451"/>
      <c r="S4" s="451"/>
      <c r="T4" s="88"/>
      <c r="U4" s="88"/>
      <c r="V4" s="88"/>
      <c r="W4" s="88"/>
      <c r="X4" s="88"/>
      <c r="Y4" s="88"/>
      <c r="Z4" s="88"/>
      <c r="AA4" s="88"/>
      <c r="AB4" s="90"/>
      <c r="AC4" s="88"/>
      <c r="AD4" s="88"/>
      <c r="AE4" s="88"/>
      <c r="AF4" s="88"/>
      <c r="AG4" s="88"/>
    </row>
    <row r="5" spans="1:33" ht="18" customHeight="1">
      <c r="A5" s="88"/>
      <c r="B5" s="1400"/>
      <c r="C5" s="1400"/>
      <c r="D5" s="1400"/>
      <c r="E5" s="1400"/>
      <c r="F5" s="1400"/>
      <c r="G5" s="1400"/>
      <c r="H5" s="1400"/>
      <c r="I5" s="1400"/>
      <c r="J5" s="1400"/>
      <c r="K5" s="1400"/>
      <c r="L5" s="1400"/>
      <c r="M5" s="451"/>
      <c r="N5" s="451"/>
      <c r="O5" s="451"/>
      <c r="P5" s="451"/>
      <c r="Q5" s="451"/>
      <c r="R5" s="451"/>
      <c r="S5" s="451"/>
      <c r="T5" s="88"/>
      <c r="U5" s="88"/>
      <c r="V5" s="88"/>
      <c r="W5" s="88"/>
      <c r="X5" s="88"/>
      <c r="Y5" s="88"/>
      <c r="Z5" s="88"/>
      <c r="AA5" s="88"/>
      <c r="AB5" s="90"/>
      <c r="AC5" s="88"/>
      <c r="AD5" s="88"/>
      <c r="AE5" s="88"/>
      <c r="AF5" s="88"/>
      <c r="AG5" s="88"/>
    </row>
    <row r="6" spans="1:33" ht="18" customHeight="1">
      <c r="A6" s="88"/>
      <c r="B6" s="1400"/>
      <c r="C6" s="1400"/>
      <c r="D6" s="1400"/>
      <c r="E6" s="1400"/>
      <c r="F6" s="1400"/>
      <c r="G6" s="1400"/>
      <c r="H6" s="1400"/>
      <c r="I6" s="1400"/>
      <c r="J6" s="1400"/>
      <c r="K6" s="1400"/>
      <c r="L6" s="1400"/>
      <c r="M6" s="451"/>
      <c r="N6" s="451"/>
      <c r="O6" s="451"/>
      <c r="P6" s="451"/>
      <c r="Q6" s="451"/>
      <c r="R6" s="451"/>
      <c r="S6" s="451"/>
      <c r="T6" s="88"/>
      <c r="U6" s="88"/>
      <c r="V6" s="88"/>
      <c r="W6" s="88"/>
      <c r="X6" s="88"/>
      <c r="Y6" s="88"/>
      <c r="Z6" s="88"/>
      <c r="AA6" s="88"/>
      <c r="AB6" s="90"/>
      <c r="AC6" s="88"/>
      <c r="AD6" s="88"/>
      <c r="AE6" s="88"/>
      <c r="AF6" s="88"/>
      <c r="AG6" s="88"/>
    </row>
    <row r="7" spans="1:33" ht="26.25" customHeight="1">
      <c r="A7" s="88"/>
      <c r="B7" s="1389"/>
      <c r="C7" s="1389"/>
      <c r="D7" s="1389"/>
      <c r="E7" s="1389"/>
      <c r="F7" s="451"/>
      <c r="G7" s="451"/>
      <c r="H7" s="451"/>
      <c r="I7" s="451"/>
      <c r="J7" s="451"/>
      <c r="K7" s="451"/>
      <c r="L7" s="451"/>
      <c r="M7" s="451"/>
      <c r="N7" s="451"/>
      <c r="O7" s="451"/>
      <c r="P7" s="451"/>
      <c r="Q7" s="451"/>
      <c r="R7" s="451"/>
      <c r="S7" s="451"/>
      <c r="T7" s="88"/>
      <c r="U7" s="88"/>
      <c r="V7" s="88"/>
      <c r="W7" s="88"/>
      <c r="X7" s="88"/>
      <c r="Y7" s="88"/>
      <c r="Z7" s="88"/>
      <c r="AA7" s="88"/>
      <c r="AB7" s="90"/>
      <c r="AC7" s="88"/>
      <c r="AD7" s="88"/>
      <c r="AE7" s="88"/>
      <c r="AF7" s="88"/>
      <c r="AG7" s="88"/>
    </row>
    <row r="8" spans="1:33" ht="15.4">
      <c r="A8" s="88"/>
      <c r="B8" s="1509" t="s">
        <v>908</v>
      </c>
      <c r="C8" s="1509"/>
      <c r="D8" s="1509"/>
      <c r="E8" s="1509"/>
      <c r="F8" s="89"/>
      <c r="G8" s="89"/>
      <c r="H8" s="89"/>
      <c r="I8" s="89"/>
      <c r="J8" s="89"/>
      <c r="K8" s="157"/>
      <c r="L8" s="88"/>
      <c r="M8" s="88"/>
      <c r="N8" s="88"/>
      <c r="O8" s="88"/>
      <c r="P8" s="88"/>
      <c r="Q8" s="88"/>
      <c r="R8" s="88"/>
      <c r="S8" s="97" t="s">
        <v>909</v>
      </c>
      <c r="T8" s="88"/>
      <c r="U8" s="88"/>
      <c r="V8" s="88"/>
      <c r="W8" s="88"/>
      <c r="X8" s="256" t="s">
        <v>910</v>
      </c>
      <c r="Y8" s="88"/>
      <c r="Z8" s="88"/>
      <c r="AA8" s="88"/>
      <c r="AB8" s="88"/>
      <c r="AC8" s="88"/>
      <c r="AD8" s="88"/>
      <c r="AE8" s="88"/>
      <c r="AF8" s="88"/>
      <c r="AG8" s="88"/>
    </row>
    <row r="9" spans="1:33" ht="14.45" customHeight="1">
      <c r="A9" s="88"/>
      <c r="B9" s="1346" t="s">
        <v>911</v>
      </c>
      <c r="C9" s="1383" t="s">
        <v>4</v>
      </c>
      <c r="D9" s="1385"/>
      <c r="E9" s="1384"/>
      <c r="F9" s="1383" t="s">
        <v>2</v>
      </c>
      <c r="G9" s="1385"/>
      <c r="H9" s="1384"/>
      <c r="I9" s="1383" t="s">
        <v>3</v>
      </c>
      <c r="J9" s="1385"/>
      <c r="K9" s="1384"/>
      <c r="L9" s="1383" t="s">
        <v>5</v>
      </c>
      <c r="M9" s="1385"/>
      <c r="N9" s="1384"/>
      <c r="O9" s="1383" t="s">
        <v>524</v>
      </c>
      <c r="P9" s="1385"/>
      <c r="Q9" s="1384"/>
      <c r="R9" s="97"/>
      <c r="S9" s="1383" t="s">
        <v>912</v>
      </c>
      <c r="T9" s="1385"/>
      <c r="U9" s="1384"/>
      <c r="V9" s="917" t="s">
        <v>913</v>
      </c>
      <c r="W9" s="408"/>
      <c r="X9" s="1420" t="s">
        <v>914</v>
      </c>
      <c r="Y9" s="1493"/>
      <c r="Z9" s="88"/>
      <c r="AA9" s="88"/>
      <c r="AB9" s="90"/>
      <c r="AC9" s="88"/>
      <c r="AD9" s="88"/>
      <c r="AE9" s="88"/>
      <c r="AF9" s="88"/>
      <c r="AG9" s="88"/>
    </row>
    <row r="10" spans="1:33" ht="18.75" customHeight="1">
      <c r="A10" s="88"/>
      <c r="B10" s="1347"/>
      <c r="C10" s="1053" t="s">
        <v>787</v>
      </c>
      <c r="D10" s="1051" t="s">
        <v>915</v>
      </c>
      <c r="E10" s="1052" t="s">
        <v>264</v>
      </c>
      <c r="F10" s="1053" t="s">
        <v>787</v>
      </c>
      <c r="G10" s="1051" t="s">
        <v>915</v>
      </c>
      <c r="H10" s="1052" t="s">
        <v>264</v>
      </c>
      <c r="I10" s="1053" t="s">
        <v>787</v>
      </c>
      <c r="J10" s="1051" t="s">
        <v>915</v>
      </c>
      <c r="K10" s="1052" t="s">
        <v>264</v>
      </c>
      <c r="L10" s="1053" t="s">
        <v>787</v>
      </c>
      <c r="M10" s="1051" t="s">
        <v>915</v>
      </c>
      <c r="N10" s="1052" t="s">
        <v>264</v>
      </c>
      <c r="O10" s="1053" t="s">
        <v>787</v>
      </c>
      <c r="P10" s="1051" t="s">
        <v>915</v>
      </c>
      <c r="Q10" s="1052" t="s">
        <v>264</v>
      </c>
      <c r="R10" s="89"/>
      <c r="S10" s="1053" t="s">
        <v>820</v>
      </c>
      <c r="T10" s="1051" t="s">
        <v>916</v>
      </c>
      <c r="U10" s="1052" t="s">
        <v>917</v>
      </c>
      <c r="V10" s="1053" t="s">
        <v>820</v>
      </c>
      <c r="W10" s="1051" t="s">
        <v>916</v>
      </c>
      <c r="X10" s="1421"/>
      <c r="Y10" s="1506"/>
      <c r="Z10" s="88"/>
      <c r="AA10" s="88"/>
      <c r="AB10" s="90"/>
      <c r="AC10" s="88"/>
      <c r="AD10" s="88"/>
      <c r="AE10" s="88"/>
      <c r="AF10" s="88"/>
      <c r="AG10" s="88"/>
    </row>
    <row r="11" spans="1:33" ht="14.45" customHeight="1">
      <c r="A11" s="88"/>
      <c r="B11" s="110" t="s">
        <v>918</v>
      </c>
      <c r="C11" s="140">
        <v>67.267200000000017</v>
      </c>
      <c r="D11" s="134">
        <v>18.565747200000001</v>
      </c>
      <c r="E11" s="135">
        <v>0.67267200000000005</v>
      </c>
      <c r="F11" s="140" t="s">
        <v>17</v>
      </c>
      <c r="G11" s="134" t="s">
        <v>17</v>
      </c>
      <c r="H11" s="135" t="s">
        <v>17</v>
      </c>
      <c r="I11" s="140" t="s">
        <v>17</v>
      </c>
      <c r="J11" s="134" t="s">
        <v>17</v>
      </c>
      <c r="K11" s="135" t="s">
        <v>17</v>
      </c>
      <c r="L11" s="140" t="s">
        <v>17</v>
      </c>
      <c r="M11" s="134" t="s">
        <v>17</v>
      </c>
      <c r="N11" s="135" t="s">
        <v>17</v>
      </c>
      <c r="O11" s="140" t="s">
        <v>17</v>
      </c>
      <c r="P11" s="134" t="s">
        <v>17</v>
      </c>
      <c r="Q11" s="135" t="s">
        <v>17</v>
      </c>
      <c r="R11" s="285"/>
      <c r="S11" s="507" t="s">
        <v>564</v>
      </c>
      <c r="T11" s="646">
        <v>9.3264248704663211E-2</v>
      </c>
      <c r="U11" s="1109">
        <v>3</v>
      </c>
      <c r="V11" s="507" t="s">
        <v>796</v>
      </c>
      <c r="W11" s="653">
        <v>0.26020408163265307</v>
      </c>
      <c r="X11" s="507" t="s">
        <v>919</v>
      </c>
      <c r="Y11" s="328" t="s">
        <v>920</v>
      </c>
      <c r="Z11" s="88"/>
      <c r="AA11" s="88"/>
      <c r="AB11" s="90"/>
      <c r="AC11" s="88"/>
      <c r="AD11" s="88"/>
      <c r="AE11" s="88"/>
      <c r="AF11" s="88"/>
      <c r="AG11" s="88"/>
    </row>
    <row r="12" spans="1:33" ht="15.75">
      <c r="A12" s="88"/>
      <c r="B12" s="110" t="s">
        <v>921</v>
      </c>
      <c r="C12" s="140"/>
      <c r="D12" s="134"/>
      <c r="E12" s="135"/>
      <c r="F12" s="140">
        <v>33.784316999999987</v>
      </c>
      <c r="G12" s="134">
        <v>9.3244715000000014</v>
      </c>
      <c r="H12" s="135">
        <v>0.33784317755999993</v>
      </c>
      <c r="I12" s="140">
        <v>63.380065086963526</v>
      </c>
      <c r="J12" s="134">
        <v>17.492897964001926</v>
      </c>
      <c r="K12" s="135">
        <v>0.633800650869635</v>
      </c>
      <c r="L12" s="140">
        <v>6.4310214705657032</v>
      </c>
      <c r="M12" s="134">
        <v>1.7749619258761342</v>
      </c>
      <c r="N12" s="135">
        <v>6.4310214705657009E-2</v>
      </c>
      <c r="O12" s="140">
        <v>0.6024200000000004</v>
      </c>
      <c r="P12" s="134">
        <v>0.16626792000000012</v>
      </c>
      <c r="Q12" s="135">
        <v>6.0242000000000073E-3</v>
      </c>
      <c r="R12" s="405"/>
      <c r="S12" s="1090" t="s">
        <v>552</v>
      </c>
      <c r="T12" s="441">
        <v>7.7720207253886009E-2</v>
      </c>
      <c r="U12" s="1020">
        <v>3</v>
      </c>
      <c r="V12" s="1090" t="s">
        <v>798</v>
      </c>
      <c r="W12" s="334">
        <v>0.15816326530612246</v>
      </c>
      <c r="X12" s="1507" t="s">
        <v>922</v>
      </c>
      <c r="Y12" s="1508"/>
      <c r="Z12" s="88"/>
      <c r="AA12" s="88"/>
      <c r="AB12" s="90"/>
      <c r="AC12" s="88"/>
      <c r="AD12" s="88"/>
      <c r="AE12" s="88"/>
      <c r="AF12" s="88"/>
      <c r="AG12" s="88"/>
    </row>
    <row r="13" spans="1:33" ht="15" customHeight="1">
      <c r="A13" s="88"/>
      <c r="B13" s="918" t="s">
        <v>342</v>
      </c>
      <c r="C13" s="915">
        <v>67.267200000000017</v>
      </c>
      <c r="D13" s="784">
        <v>18.565747200000001</v>
      </c>
      <c r="E13" s="916">
        <v>0.67267200000000005</v>
      </c>
      <c r="F13" s="678">
        <v>33.784316999999987</v>
      </c>
      <c r="G13" s="874">
        <v>9.3244715000000014</v>
      </c>
      <c r="H13" s="679">
        <v>0.33784317755999993</v>
      </c>
      <c r="I13" s="678">
        <v>63.380065086963526</v>
      </c>
      <c r="J13" s="874">
        <v>17.492897964001926</v>
      </c>
      <c r="K13" s="679">
        <v>0.633800650869635</v>
      </c>
      <c r="L13" s="678">
        <v>6.4310214705657032</v>
      </c>
      <c r="M13" s="874">
        <v>1.7749619258761342</v>
      </c>
      <c r="N13" s="679">
        <v>6.4310214705657009E-2</v>
      </c>
      <c r="O13" s="678">
        <v>0.6024200000000004</v>
      </c>
      <c r="P13" s="874">
        <v>0.16626792000000012</v>
      </c>
      <c r="Q13" s="679">
        <v>6.0242000000000073E-3</v>
      </c>
      <c r="R13" s="406"/>
      <c r="S13" s="1090" t="s">
        <v>795</v>
      </c>
      <c r="T13" s="441">
        <v>0.14680483592400692</v>
      </c>
      <c r="U13" s="1020">
        <v>10</v>
      </c>
      <c r="V13" s="1090" t="s">
        <v>799</v>
      </c>
      <c r="W13" s="334">
        <v>0.38775510204081631</v>
      </c>
      <c r="X13" s="1090">
        <v>0.61799999999999999</v>
      </c>
      <c r="Y13" s="1091">
        <v>5.0999999999999997E-2</v>
      </c>
      <c r="Z13" s="88"/>
      <c r="AA13" s="88"/>
      <c r="AB13" s="90"/>
      <c r="AC13" s="88"/>
      <c r="AD13" s="88"/>
      <c r="AE13" s="88"/>
      <c r="AF13" s="88"/>
      <c r="AG13" s="88"/>
    </row>
    <row r="14" spans="1:33" ht="15" customHeight="1">
      <c r="A14" s="88"/>
      <c r="B14" s="88"/>
      <c r="C14" s="88"/>
      <c r="D14" s="88"/>
      <c r="E14" s="88"/>
      <c r="F14" s="89"/>
      <c r="G14" s="89"/>
      <c r="H14" s="89"/>
      <c r="I14" s="89"/>
      <c r="J14" s="89"/>
      <c r="K14" s="157"/>
      <c r="L14" s="88"/>
      <c r="M14" s="88"/>
      <c r="N14" s="88"/>
      <c r="O14" s="88"/>
      <c r="P14" s="88"/>
      <c r="Q14" s="88"/>
      <c r="R14" s="134"/>
      <c r="S14" s="1090" t="s">
        <v>796</v>
      </c>
      <c r="T14" s="441">
        <v>0.22020725388601037</v>
      </c>
      <c r="U14" s="1020">
        <v>5</v>
      </c>
      <c r="V14" s="1090" t="s">
        <v>800</v>
      </c>
      <c r="W14" s="334">
        <v>0.19387755102040816</v>
      </c>
      <c r="X14" s="1507" t="s">
        <v>923</v>
      </c>
      <c r="Y14" s="1508"/>
      <c r="Z14" s="88"/>
      <c r="AA14" s="88"/>
      <c r="AB14" s="90"/>
      <c r="AC14" s="88"/>
      <c r="AD14" s="88"/>
      <c r="AE14" s="88"/>
      <c r="AF14" s="88"/>
      <c r="AG14" s="88"/>
    </row>
    <row r="15" spans="1:33">
      <c r="A15" s="88"/>
      <c r="B15" s="88"/>
      <c r="C15" s="88"/>
      <c r="D15" s="88"/>
      <c r="E15" s="88"/>
      <c r="F15" s="89"/>
      <c r="G15" s="89"/>
      <c r="H15" s="89"/>
      <c r="I15" s="89"/>
      <c r="J15" s="89"/>
      <c r="K15" s="157"/>
      <c r="L15" s="88"/>
      <c r="M15" s="88"/>
      <c r="N15" s="88"/>
      <c r="O15" s="88"/>
      <c r="P15" s="88"/>
      <c r="Q15" s="88"/>
      <c r="R15" s="134"/>
      <c r="S15" s="1090" t="s">
        <v>798</v>
      </c>
      <c r="T15" s="441">
        <v>0.13385146804835923</v>
      </c>
      <c r="U15" s="1020">
        <v>4</v>
      </c>
      <c r="V15" s="654"/>
      <c r="W15" s="652"/>
      <c r="X15" s="1090">
        <v>2.0330000000000001E-3</v>
      </c>
      <c r="Y15" s="1091">
        <v>8.1899999999999996E-4</v>
      </c>
      <c r="Z15" s="88"/>
      <c r="AA15" s="88"/>
      <c r="AB15" s="90"/>
      <c r="AC15" s="88"/>
      <c r="AD15" s="88"/>
      <c r="AE15" s="88"/>
      <c r="AF15" s="88"/>
      <c r="AG15" s="88"/>
    </row>
    <row r="16" spans="1:33" ht="15.75">
      <c r="A16" s="88"/>
      <c r="B16" s="88"/>
      <c r="C16" s="88"/>
      <c r="D16" s="88"/>
      <c r="E16" s="88"/>
      <c r="F16" s="89"/>
      <c r="G16" s="89"/>
      <c r="H16" s="89"/>
      <c r="I16" s="89"/>
      <c r="J16" s="89"/>
      <c r="K16" s="157"/>
      <c r="L16" s="88"/>
      <c r="M16" s="88"/>
      <c r="N16" s="88"/>
      <c r="O16" s="88"/>
      <c r="P16" s="88"/>
      <c r="Q16" s="88"/>
      <c r="R16" s="1093"/>
      <c r="S16" s="1090" t="s">
        <v>799</v>
      </c>
      <c r="T16" s="441">
        <v>0.32815198618307428</v>
      </c>
      <c r="U16" s="1020">
        <v>4</v>
      </c>
      <c r="V16" s="187"/>
      <c r="W16" s="1074"/>
      <c r="X16" s="521" t="s">
        <v>924</v>
      </c>
      <c r="Y16" s="1091">
        <v>8.34</v>
      </c>
      <c r="Z16" s="88"/>
      <c r="AA16" s="88"/>
      <c r="AB16" s="90"/>
      <c r="AC16" s="88"/>
      <c r="AD16" s="88"/>
      <c r="AE16" s="88"/>
      <c r="AF16" s="88"/>
      <c r="AG16" s="88"/>
    </row>
    <row r="17" spans="1:377">
      <c r="A17" s="88"/>
      <c r="B17" s="1389"/>
      <c r="C17" s="1389"/>
      <c r="D17" s="1389"/>
      <c r="E17" s="1389"/>
      <c r="F17" s="89"/>
      <c r="G17" s="89"/>
      <c r="H17" s="89"/>
      <c r="I17" s="89"/>
      <c r="J17" s="89"/>
      <c r="K17" s="157"/>
      <c r="L17" s="88"/>
      <c r="M17" s="88"/>
      <c r="N17" s="88"/>
      <c r="O17" s="88"/>
      <c r="P17" s="88"/>
      <c r="Q17" s="88"/>
      <c r="R17" s="88"/>
      <c r="S17" s="239" t="s">
        <v>800</v>
      </c>
      <c r="T17" s="621" t="s">
        <v>17</v>
      </c>
      <c r="U17" s="220">
        <v>2</v>
      </c>
      <c r="V17" s="114"/>
      <c r="W17" s="115"/>
      <c r="X17" s="114"/>
      <c r="Y17" s="117"/>
      <c r="Z17" s="90"/>
      <c r="AA17" s="88"/>
      <c r="AB17" s="90"/>
      <c r="AC17" s="88"/>
      <c r="AD17" s="88"/>
      <c r="AE17" s="88"/>
      <c r="AF17" s="88"/>
      <c r="AG17" s="88"/>
    </row>
    <row r="18" spans="1:377">
      <c r="A18" s="88"/>
      <c r="B18" s="88"/>
      <c r="C18" s="125"/>
      <c r="D18" s="125"/>
      <c r="E18" s="125"/>
      <c r="F18" s="1096"/>
      <c r="G18" s="1096"/>
      <c r="H18" s="89"/>
      <c r="I18" s="89"/>
      <c r="J18" s="89"/>
      <c r="K18" s="157"/>
      <c r="L18" s="88"/>
      <c r="M18" s="88"/>
      <c r="N18" s="88"/>
      <c r="O18" s="88"/>
      <c r="P18" s="88"/>
      <c r="Q18" s="88"/>
      <c r="R18" s="88"/>
      <c r="S18" s="88"/>
      <c r="T18" s="88"/>
      <c r="U18" s="88"/>
      <c r="V18" s="88"/>
      <c r="W18" s="88"/>
      <c r="X18" s="88"/>
      <c r="Y18" s="88"/>
      <c r="Z18" s="90"/>
      <c r="AA18" s="88"/>
      <c r="AB18" s="90"/>
      <c r="AC18" s="88"/>
      <c r="AD18" s="88"/>
      <c r="AE18" s="88"/>
      <c r="AF18" s="88"/>
      <c r="AG18" s="88"/>
    </row>
    <row r="19" spans="1:377" s="218" customFormat="1" ht="13.9">
      <c r="A19" s="97"/>
      <c r="B19" s="97"/>
      <c r="C19" s="97"/>
      <c r="D19" s="97"/>
      <c r="E19" s="97"/>
      <c r="F19" s="1066"/>
      <c r="G19" s="1066"/>
      <c r="H19" s="1066"/>
      <c r="I19" s="1066"/>
      <c r="J19" s="1066"/>
      <c r="K19" s="1066"/>
      <c r="L19" s="1359" t="s">
        <v>925</v>
      </c>
      <c r="M19" s="1360"/>
      <c r="N19" s="1360"/>
      <c r="O19" s="1360"/>
      <c r="P19" s="1360"/>
      <c r="Q19" s="1360"/>
      <c r="R19" s="1360"/>
      <c r="S19" s="1360"/>
      <c r="T19" s="1360"/>
      <c r="U19" s="1361"/>
      <c r="V19" s="1359" t="s">
        <v>926</v>
      </c>
      <c r="W19" s="1360"/>
      <c r="X19" s="1360"/>
      <c r="Y19" s="1360"/>
      <c r="Z19" s="1360"/>
      <c r="AA19" s="1361"/>
      <c r="AB19" s="1359" t="s">
        <v>927</v>
      </c>
      <c r="AC19" s="1360"/>
      <c r="AD19" s="1360"/>
      <c r="AE19" s="1360"/>
      <c r="AF19" s="1360"/>
      <c r="AG19" s="1361"/>
    </row>
    <row r="20" spans="1:377" s="218" customFormat="1" ht="15.4">
      <c r="A20" s="97"/>
      <c r="B20" s="1383" t="s">
        <v>183</v>
      </c>
      <c r="C20" s="1385"/>
      <c r="D20" s="1385"/>
      <c r="E20" s="1385"/>
      <c r="F20" s="1385"/>
      <c r="G20" s="1385"/>
      <c r="H20" s="1385"/>
      <c r="I20" s="1385"/>
      <c r="J20" s="1385"/>
      <c r="K20" s="1384"/>
      <c r="L20" s="1383" t="s">
        <v>2</v>
      </c>
      <c r="M20" s="1384"/>
      <c r="N20" s="1383" t="s">
        <v>3</v>
      </c>
      <c r="O20" s="1384"/>
      <c r="P20" s="1383" t="s">
        <v>928</v>
      </c>
      <c r="Q20" s="1384"/>
      <c r="R20" s="1383" t="s">
        <v>524</v>
      </c>
      <c r="S20" s="1384"/>
      <c r="T20" s="1383" t="s">
        <v>4</v>
      </c>
      <c r="U20" s="1384"/>
      <c r="V20" s="1383" t="s">
        <v>929</v>
      </c>
      <c r="W20" s="1384"/>
      <c r="X20" s="1383" t="s">
        <v>930</v>
      </c>
      <c r="Y20" s="1384"/>
      <c r="Z20" s="1383" t="s">
        <v>931</v>
      </c>
      <c r="AA20" s="1384"/>
      <c r="AB20" s="1383" t="s">
        <v>932</v>
      </c>
      <c r="AC20" s="1384"/>
      <c r="AD20" s="1383" t="s">
        <v>933</v>
      </c>
      <c r="AE20" s="1384"/>
      <c r="AF20" s="1383" t="s">
        <v>934</v>
      </c>
      <c r="AG20" s="1384"/>
    </row>
    <row r="21" spans="1:377" s="218" customFormat="1" ht="40.9">
      <c r="A21" s="97"/>
      <c r="B21" s="1069" t="s">
        <v>191</v>
      </c>
      <c r="C21" s="1070" t="s">
        <v>192</v>
      </c>
      <c r="D21" s="259" t="s">
        <v>193</v>
      </c>
      <c r="E21" s="259" t="s">
        <v>194</v>
      </c>
      <c r="F21" s="259" t="s">
        <v>195</v>
      </c>
      <c r="G21" s="259" t="s">
        <v>197</v>
      </c>
      <c r="H21" s="1111" t="s">
        <v>196</v>
      </c>
      <c r="I21" s="175" t="s">
        <v>935</v>
      </c>
      <c r="J21" s="1111" t="s">
        <v>936</v>
      </c>
      <c r="K21" s="175" t="s">
        <v>937</v>
      </c>
      <c r="L21" s="409" t="s">
        <v>201</v>
      </c>
      <c r="M21" s="410" t="s">
        <v>202</v>
      </c>
      <c r="N21" s="409" t="s">
        <v>201</v>
      </c>
      <c r="O21" s="410" t="s">
        <v>202</v>
      </c>
      <c r="P21" s="409" t="s">
        <v>201</v>
      </c>
      <c r="Q21" s="410" t="s">
        <v>202</v>
      </c>
      <c r="R21" s="409" t="s">
        <v>201</v>
      </c>
      <c r="S21" s="410" t="s">
        <v>202</v>
      </c>
      <c r="T21" s="409" t="s">
        <v>201</v>
      </c>
      <c r="U21" s="410" t="s">
        <v>202</v>
      </c>
      <c r="V21" s="409" t="s">
        <v>201</v>
      </c>
      <c r="W21" s="410" t="s">
        <v>202</v>
      </c>
      <c r="X21" s="409" t="s">
        <v>201</v>
      </c>
      <c r="Y21" s="410" t="s">
        <v>202</v>
      </c>
      <c r="Z21" s="409" t="s">
        <v>201</v>
      </c>
      <c r="AA21" s="410" t="s">
        <v>202</v>
      </c>
      <c r="AB21" s="409" t="s">
        <v>201</v>
      </c>
      <c r="AC21" s="410" t="s">
        <v>202</v>
      </c>
      <c r="AD21" s="409" t="s">
        <v>201</v>
      </c>
      <c r="AE21" s="410" t="s">
        <v>202</v>
      </c>
      <c r="AF21" s="409" t="s">
        <v>201</v>
      </c>
      <c r="AG21" s="410" t="s">
        <v>202</v>
      </c>
    </row>
    <row r="22" spans="1:377" s="88" customFormat="1">
      <c r="B22" s="1110" t="s">
        <v>938</v>
      </c>
      <c r="C22" s="89" t="s">
        <v>206</v>
      </c>
      <c r="D22" s="89" t="s">
        <v>552</v>
      </c>
      <c r="E22" s="89" t="s">
        <v>939</v>
      </c>
      <c r="F22" s="89" t="s">
        <v>940</v>
      </c>
      <c r="G22" s="89" t="s">
        <v>941</v>
      </c>
      <c r="H22" s="282">
        <v>39600</v>
      </c>
      <c r="I22" s="134">
        <v>1.0000000000000001E-5</v>
      </c>
      <c r="J22" s="131">
        <v>408</v>
      </c>
      <c r="K22" s="131">
        <v>12060</v>
      </c>
      <c r="L22" s="411">
        <v>0.1998267975015969</v>
      </c>
      <c r="M22" s="412">
        <v>0.87524137305699445</v>
      </c>
      <c r="N22" s="411">
        <v>0.37487913198809669</v>
      </c>
      <c r="O22" s="412">
        <v>1.6419705981078634</v>
      </c>
      <c r="P22" s="411">
        <v>3.8038076221199181E-2</v>
      </c>
      <c r="Q22" s="412">
        <v>0.16660677384885242</v>
      </c>
      <c r="R22" s="411">
        <v>3.5631816783779332E-3</v>
      </c>
      <c r="S22" s="412">
        <v>1.5606735751295347E-2</v>
      </c>
      <c r="T22" s="411">
        <v>0.39787067925331832</v>
      </c>
      <c r="U22" s="412">
        <v>1.7426735751295341</v>
      </c>
      <c r="V22" s="411">
        <v>2.4622081920000004E-2</v>
      </c>
      <c r="W22" s="412">
        <v>0.1078447188096</v>
      </c>
      <c r="X22" s="411">
        <v>1.2557261779200001E-3</v>
      </c>
      <c r="Y22" s="412">
        <v>5.5000806592896004E-3</v>
      </c>
      <c r="Z22" s="411">
        <v>2.0165485092480003E-5</v>
      </c>
      <c r="AA22" s="412">
        <v>8.8324824705062423E-5</v>
      </c>
      <c r="AB22" s="411">
        <v>6.2660158141199185E-2</v>
      </c>
      <c r="AC22" s="412">
        <v>0.27445149265845242</v>
      </c>
      <c r="AD22" s="411">
        <v>3.9293802399119178E-2</v>
      </c>
      <c r="AE22" s="412">
        <v>0.17210685450814203</v>
      </c>
      <c r="AF22" s="411">
        <v>3.8058241706291664E-2</v>
      </c>
      <c r="AG22" s="412">
        <v>0.16669509867355747</v>
      </c>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c r="CG22" s="91"/>
      <c r="CH22" s="91"/>
      <c r="CI22" s="91"/>
      <c r="CJ22" s="91"/>
      <c r="CK22" s="91"/>
      <c r="CL22" s="91"/>
      <c r="CM22" s="91"/>
      <c r="CN22" s="91"/>
      <c r="CO22" s="91"/>
      <c r="CP22" s="91"/>
      <c r="CQ22" s="91"/>
      <c r="CR22" s="91"/>
      <c r="CS22" s="91"/>
      <c r="CT22" s="91"/>
      <c r="CU22" s="91"/>
      <c r="CV22" s="91"/>
      <c r="CW22" s="91"/>
      <c r="CX22" s="91"/>
      <c r="CY22" s="91"/>
      <c r="CZ22" s="91"/>
      <c r="DA22" s="91"/>
      <c r="DB22" s="91"/>
      <c r="DC22" s="91"/>
      <c r="DD22" s="91"/>
      <c r="DE22" s="91"/>
      <c r="DF22" s="91"/>
      <c r="DG22" s="91"/>
      <c r="DH22" s="91"/>
      <c r="DI22" s="91"/>
      <c r="DJ22" s="91"/>
      <c r="DK22" s="91"/>
      <c r="DL22" s="91"/>
      <c r="DM22" s="91"/>
      <c r="DN22" s="91"/>
      <c r="DO22" s="91"/>
      <c r="DP22" s="91"/>
      <c r="DQ22" s="91"/>
      <c r="DR22" s="91"/>
      <c r="DS22" s="91"/>
      <c r="DT22" s="91"/>
      <c r="DU22" s="91"/>
      <c r="DV22" s="91"/>
      <c r="DW22" s="91"/>
      <c r="DX22" s="91"/>
      <c r="DY22" s="91"/>
      <c r="DZ22" s="91"/>
      <c r="EA22" s="91"/>
      <c r="EB22" s="91"/>
      <c r="EC22" s="91"/>
      <c r="ED22" s="91"/>
      <c r="EE22" s="91"/>
      <c r="EF22" s="91"/>
      <c r="EG22" s="91"/>
      <c r="EH22" s="91"/>
      <c r="EI22" s="91"/>
      <c r="EJ22" s="91"/>
      <c r="EK22" s="91"/>
      <c r="EL22" s="91"/>
      <c r="EM22" s="91"/>
      <c r="EN22" s="91"/>
      <c r="EO22" s="91"/>
      <c r="EP22" s="91"/>
      <c r="EQ22" s="91"/>
      <c r="ER22" s="91"/>
      <c r="ES22" s="91"/>
      <c r="ET22" s="91"/>
      <c r="EU22" s="91"/>
      <c r="EV22" s="91"/>
      <c r="EW22" s="91"/>
      <c r="EX22" s="91"/>
      <c r="EY22" s="91"/>
      <c r="EZ22" s="91"/>
      <c r="FA22" s="91"/>
      <c r="FB22" s="91"/>
      <c r="FC22" s="91"/>
      <c r="FD22" s="91"/>
      <c r="FE22" s="91"/>
      <c r="FF22" s="91"/>
      <c r="FG22" s="91"/>
      <c r="FH22" s="91"/>
      <c r="FI22" s="91"/>
      <c r="FJ22" s="91"/>
      <c r="FK22" s="91"/>
      <c r="FL22" s="91"/>
      <c r="FM22" s="91"/>
      <c r="FN22" s="91"/>
      <c r="FO22" s="91"/>
      <c r="FP22" s="91"/>
      <c r="FQ22" s="91"/>
      <c r="FR22" s="91"/>
      <c r="FS22" s="91"/>
      <c r="FT22" s="91"/>
      <c r="FU22" s="91"/>
      <c r="FV22" s="91"/>
      <c r="FW22" s="91"/>
      <c r="FX22" s="91"/>
      <c r="FY22" s="91"/>
      <c r="FZ22" s="91"/>
      <c r="GA22" s="91"/>
      <c r="GB22" s="91"/>
      <c r="GC22" s="91"/>
      <c r="GD22" s="91"/>
      <c r="GE22" s="91"/>
      <c r="GF22" s="91"/>
      <c r="GG22" s="91"/>
      <c r="GH22" s="91"/>
      <c r="GI22" s="91"/>
      <c r="GJ22" s="91"/>
      <c r="GK22" s="91"/>
      <c r="GL22" s="91"/>
      <c r="GM22" s="91"/>
      <c r="GN22" s="91"/>
      <c r="GO22" s="91"/>
      <c r="GP22" s="91"/>
      <c r="GQ22" s="91"/>
      <c r="GR22" s="91"/>
      <c r="GS22" s="91"/>
      <c r="GT22" s="91"/>
      <c r="GU22" s="91"/>
      <c r="GV22" s="91"/>
      <c r="GW22" s="91"/>
      <c r="GX22" s="91"/>
      <c r="GY22" s="91"/>
      <c r="GZ22" s="91"/>
      <c r="HA22" s="91"/>
      <c r="HB22" s="91"/>
      <c r="HC22" s="91"/>
      <c r="HD22" s="91"/>
      <c r="HE22" s="91"/>
      <c r="HF22" s="91"/>
      <c r="HG22" s="91"/>
      <c r="HH22" s="91"/>
      <c r="HI22" s="91"/>
      <c r="HJ22" s="91"/>
      <c r="HK22" s="91"/>
      <c r="HL22" s="91"/>
      <c r="HM22" s="91"/>
      <c r="HN22" s="91"/>
      <c r="HO22" s="91"/>
      <c r="HP22" s="91"/>
      <c r="HQ22" s="91"/>
      <c r="HR22" s="91"/>
      <c r="HS22" s="91"/>
      <c r="HT22" s="91"/>
      <c r="HU22" s="91"/>
      <c r="HV22" s="91"/>
      <c r="HW22" s="91"/>
      <c r="HX22" s="91"/>
      <c r="HY22" s="91"/>
      <c r="HZ22" s="91"/>
      <c r="IA22" s="91"/>
      <c r="IB22" s="91"/>
      <c r="IC22" s="91"/>
      <c r="ID22" s="91"/>
      <c r="IE22" s="91"/>
      <c r="IF22" s="91"/>
      <c r="IG22" s="91"/>
      <c r="IH22" s="91"/>
      <c r="II22" s="91"/>
      <c r="IJ22" s="91"/>
      <c r="IK22" s="91"/>
      <c r="IL22" s="91"/>
      <c r="IM22" s="91"/>
      <c r="IN22" s="91"/>
      <c r="IO22" s="91"/>
      <c r="IP22" s="91"/>
      <c r="IQ22" s="91"/>
      <c r="IR22" s="91"/>
      <c r="IS22" s="91"/>
      <c r="IT22" s="91"/>
      <c r="IU22" s="91"/>
      <c r="IV22" s="91"/>
      <c r="IW22" s="91"/>
      <c r="IX22" s="91"/>
      <c r="IY22" s="91"/>
      <c r="IZ22" s="91"/>
      <c r="JA22" s="91"/>
      <c r="JB22" s="91"/>
      <c r="JC22" s="91"/>
      <c r="JD22" s="91"/>
      <c r="JE22" s="91"/>
      <c r="JF22" s="91"/>
      <c r="JG22" s="91"/>
      <c r="JH22" s="91"/>
      <c r="JI22" s="91"/>
      <c r="JJ22" s="91"/>
      <c r="JK22" s="91"/>
      <c r="JL22" s="91"/>
      <c r="JM22" s="91"/>
      <c r="JN22" s="91"/>
      <c r="JO22" s="91"/>
      <c r="JP22" s="91"/>
      <c r="JQ22" s="91"/>
      <c r="JR22" s="91"/>
      <c r="JS22" s="91"/>
      <c r="JT22" s="91"/>
      <c r="JU22" s="91"/>
      <c r="JV22" s="91"/>
      <c r="JW22" s="91"/>
      <c r="JX22" s="91"/>
      <c r="JY22" s="91"/>
      <c r="JZ22" s="91"/>
      <c r="KA22" s="91"/>
      <c r="KB22" s="91"/>
      <c r="KC22" s="91"/>
      <c r="KD22" s="91"/>
      <c r="KE22" s="91"/>
      <c r="KF22" s="91"/>
      <c r="KG22" s="91"/>
      <c r="KH22" s="91"/>
      <c r="KI22" s="91"/>
      <c r="KJ22" s="91"/>
      <c r="KK22" s="91"/>
      <c r="KL22" s="91"/>
      <c r="KM22" s="91"/>
      <c r="KN22" s="91"/>
      <c r="KO22" s="91"/>
      <c r="KP22" s="91"/>
      <c r="KQ22" s="91"/>
      <c r="KR22" s="91"/>
      <c r="KS22" s="91"/>
      <c r="KT22" s="91"/>
      <c r="KU22" s="91"/>
      <c r="KV22" s="91"/>
      <c r="KW22" s="91"/>
      <c r="KX22" s="91"/>
      <c r="KY22" s="91"/>
      <c r="KZ22" s="91"/>
      <c r="LA22" s="91"/>
      <c r="LB22" s="91"/>
      <c r="LC22" s="91"/>
      <c r="LD22" s="91"/>
      <c r="LE22" s="91"/>
      <c r="LF22" s="91"/>
      <c r="LG22" s="91"/>
      <c r="LH22" s="91"/>
      <c r="LI22" s="91"/>
      <c r="LJ22" s="91"/>
      <c r="LK22" s="91"/>
      <c r="LL22" s="91"/>
      <c r="LM22" s="91"/>
      <c r="LN22" s="91"/>
      <c r="LO22" s="91"/>
      <c r="LP22" s="91"/>
      <c r="LQ22" s="91"/>
      <c r="LR22" s="91"/>
      <c r="LS22" s="91"/>
      <c r="LT22" s="91"/>
      <c r="LU22" s="91"/>
      <c r="LV22" s="91"/>
      <c r="LW22" s="91"/>
      <c r="LX22" s="91"/>
      <c r="LY22" s="91"/>
      <c r="LZ22" s="91"/>
      <c r="MA22" s="91"/>
      <c r="MB22" s="91"/>
      <c r="MC22" s="91"/>
      <c r="MD22" s="91"/>
      <c r="ME22" s="91"/>
      <c r="MF22" s="91"/>
      <c r="MG22" s="91"/>
      <c r="MH22" s="91"/>
      <c r="MI22" s="91"/>
      <c r="MJ22" s="91"/>
      <c r="MK22" s="91"/>
      <c r="ML22" s="91"/>
      <c r="MM22" s="91"/>
      <c r="MN22" s="91"/>
      <c r="MO22" s="91"/>
      <c r="MP22" s="91"/>
      <c r="MQ22" s="91"/>
      <c r="MR22" s="91"/>
      <c r="MS22" s="91"/>
      <c r="MT22" s="91"/>
      <c r="MU22" s="91"/>
      <c r="MV22" s="91"/>
      <c r="MW22" s="91"/>
      <c r="MX22" s="91"/>
      <c r="MY22" s="91"/>
      <c r="MZ22" s="91"/>
      <c r="NA22" s="91"/>
      <c r="NB22" s="91"/>
      <c r="NC22" s="91"/>
      <c r="ND22" s="91"/>
      <c r="NE22" s="91"/>
      <c r="NF22" s="91"/>
      <c r="NG22" s="91"/>
      <c r="NH22" s="91"/>
      <c r="NI22" s="91"/>
      <c r="NJ22" s="91"/>
      <c r="NK22" s="91"/>
      <c r="NL22" s="91"/>
      <c r="NM22" s="91"/>
    </row>
    <row r="23" spans="1:377" s="88" customFormat="1">
      <c r="B23" s="1110" t="s">
        <v>938</v>
      </c>
      <c r="C23" s="89" t="s">
        <v>206</v>
      </c>
      <c r="D23" s="89" t="s">
        <v>552</v>
      </c>
      <c r="E23" s="89" t="s">
        <v>939</v>
      </c>
      <c r="F23" s="89" t="s">
        <v>942</v>
      </c>
      <c r="G23" s="89" t="s">
        <v>943</v>
      </c>
      <c r="H23" s="282">
        <v>39600</v>
      </c>
      <c r="I23" s="134">
        <v>1.0000000000000001E-5</v>
      </c>
      <c r="J23" s="131">
        <v>408</v>
      </c>
      <c r="K23" s="131">
        <v>12060</v>
      </c>
      <c r="L23" s="411">
        <v>0.1998267975015969</v>
      </c>
      <c r="M23" s="412">
        <v>0.87524137305699445</v>
      </c>
      <c r="N23" s="411">
        <v>0.37487913198809669</v>
      </c>
      <c r="O23" s="412">
        <v>1.6419705981078634</v>
      </c>
      <c r="P23" s="411">
        <v>3.8038076221199181E-2</v>
      </c>
      <c r="Q23" s="412">
        <v>0.16660677384885242</v>
      </c>
      <c r="R23" s="411">
        <v>3.5631816783779332E-3</v>
      </c>
      <c r="S23" s="412">
        <v>1.5606735751295347E-2</v>
      </c>
      <c r="T23" s="411">
        <v>0.39787067925331832</v>
      </c>
      <c r="U23" s="412">
        <v>1.7426735751295341</v>
      </c>
      <c r="V23" s="411">
        <v>2.4622081920000004E-2</v>
      </c>
      <c r="W23" s="412">
        <v>0.1078447188096</v>
      </c>
      <c r="X23" s="411">
        <v>1.2557261779200001E-3</v>
      </c>
      <c r="Y23" s="412">
        <v>5.5000806592896004E-3</v>
      </c>
      <c r="Z23" s="411">
        <v>2.0165485092480003E-5</v>
      </c>
      <c r="AA23" s="412">
        <v>8.8324824705062423E-5</v>
      </c>
      <c r="AB23" s="411">
        <v>6.2660158141199185E-2</v>
      </c>
      <c r="AC23" s="412">
        <v>0.27445149265845242</v>
      </c>
      <c r="AD23" s="411">
        <v>3.9293802399119178E-2</v>
      </c>
      <c r="AE23" s="412">
        <v>0.17210685450814203</v>
      </c>
      <c r="AF23" s="411">
        <v>3.8058241706291664E-2</v>
      </c>
      <c r="AG23" s="412">
        <v>0.16669509867355747</v>
      </c>
      <c r="AH23" s="91"/>
      <c r="AI23" s="91"/>
      <c r="AJ23" s="91"/>
      <c r="AK23" s="91"/>
      <c r="AL23" s="91"/>
      <c r="AM23" s="91"/>
      <c r="AN23" s="91"/>
      <c r="AO23" s="91"/>
      <c r="AP23" s="91"/>
      <c r="AQ23" s="91"/>
      <c r="AR23" s="91"/>
      <c r="AS23" s="91"/>
      <c r="AT23" s="91"/>
      <c r="AU23" s="91"/>
      <c r="AV23" s="91"/>
      <c r="AW23" s="91"/>
      <c r="AX23" s="91"/>
      <c r="AY23" s="91"/>
      <c r="AZ23" s="91"/>
      <c r="BA23" s="91"/>
      <c r="BB23" s="91"/>
      <c r="BC23" s="91"/>
      <c r="BD23" s="91"/>
      <c r="BE23" s="91"/>
      <c r="BF23" s="91"/>
      <c r="BG23" s="91"/>
      <c r="BH23" s="91"/>
      <c r="BI23" s="91"/>
      <c r="BJ23" s="91"/>
      <c r="BK23" s="91"/>
      <c r="BL23" s="91"/>
      <c r="BM23" s="91"/>
      <c r="BN23" s="91"/>
      <c r="BO23" s="91"/>
      <c r="BP23" s="91"/>
      <c r="BQ23" s="91"/>
      <c r="BR23" s="91"/>
      <c r="BS23" s="91"/>
      <c r="BT23" s="91"/>
      <c r="BU23" s="91"/>
      <c r="BV23" s="91"/>
      <c r="BW23" s="91"/>
      <c r="BX23" s="91"/>
      <c r="BY23" s="91"/>
      <c r="BZ23" s="91"/>
      <c r="CA23" s="91"/>
      <c r="CB23" s="91"/>
      <c r="CC23" s="91"/>
      <c r="CD23" s="91"/>
      <c r="CE23" s="91"/>
      <c r="CF23" s="91"/>
      <c r="CG23" s="91"/>
      <c r="CH23" s="91"/>
      <c r="CI23" s="91"/>
      <c r="CJ23" s="91"/>
      <c r="CK23" s="91"/>
      <c r="CL23" s="91"/>
      <c r="CM23" s="91"/>
      <c r="CN23" s="91"/>
      <c r="CO23" s="91"/>
      <c r="CP23" s="91"/>
      <c r="CQ23" s="91"/>
      <c r="CR23" s="91"/>
      <c r="CS23" s="91"/>
      <c r="CT23" s="91"/>
      <c r="CU23" s="91"/>
      <c r="CV23" s="91"/>
      <c r="CW23" s="91"/>
      <c r="CX23" s="91"/>
      <c r="CY23" s="91"/>
      <c r="CZ23" s="91"/>
      <c r="DA23" s="91"/>
      <c r="DB23" s="91"/>
      <c r="DC23" s="91"/>
      <c r="DD23" s="91"/>
      <c r="DE23" s="91"/>
      <c r="DF23" s="91"/>
      <c r="DG23" s="91"/>
      <c r="DH23" s="91"/>
      <c r="DI23" s="91"/>
      <c r="DJ23" s="91"/>
      <c r="DK23" s="91"/>
      <c r="DL23" s="91"/>
      <c r="DM23" s="91"/>
      <c r="DN23" s="91"/>
      <c r="DO23" s="91"/>
      <c r="DP23" s="91"/>
      <c r="DQ23" s="91"/>
      <c r="DR23" s="91"/>
      <c r="DS23" s="91"/>
      <c r="DT23" s="91"/>
      <c r="DU23" s="91"/>
      <c r="DV23" s="91"/>
      <c r="DW23" s="91"/>
      <c r="DX23" s="91"/>
      <c r="DY23" s="91"/>
      <c r="DZ23" s="91"/>
      <c r="EA23" s="91"/>
      <c r="EB23" s="91"/>
      <c r="EC23" s="91"/>
      <c r="ED23" s="91"/>
      <c r="EE23" s="91"/>
      <c r="EF23" s="91"/>
      <c r="EG23" s="91"/>
      <c r="EH23" s="91"/>
      <c r="EI23" s="91"/>
      <c r="EJ23" s="91"/>
      <c r="EK23" s="91"/>
      <c r="EL23" s="91"/>
      <c r="EM23" s="91"/>
      <c r="EN23" s="91"/>
      <c r="EO23" s="91"/>
      <c r="EP23" s="91"/>
      <c r="EQ23" s="91"/>
      <c r="ER23" s="91"/>
      <c r="ES23" s="91"/>
      <c r="ET23" s="91"/>
      <c r="EU23" s="91"/>
      <c r="EV23" s="91"/>
      <c r="EW23" s="91"/>
      <c r="EX23" s="91"/>
      <c r="EY23" s="91"/>
      <c r="EZ23" s="91"/>
      <c r="FA23" s="91"/>
      <c r="FB23" s="91"/>
      <c r="FC23" s="91"/>
      <c r="FD23" s="91"/>
      <c r="FE23" s="91"/>
      <c r="FF23" s="91"/>
      <c r="FG23" s="91"/>
      <c r="FH23" s="91"/>
      <c r="FI23" s="91"/>
      <c r="FJ23" s="91"/>
      <c r="FK23" s="91"/>
      <c r="FL23" s="91"/>
      <c r="FM23" s="91"/>
      <c r="FN23" s="91"/>
      <c r="FO23" s="91"/>
      <c r="FP23" s="91"/>
      <c r="FQ23" s="91"/>
      <c r="FR23" s="91"/>
      <c r="FS23" s="91"/>
      <c r="FT23" s="91"/>
      <c r="FU23" s="91"/>
      <c r="FV23" s="91"/>
      <c r="FW23" s="91"/>
      <c r="FX23" s="91"/>
      <c r="FY23" s="91"/>
      <c r="FZ23" s="91"/>
      <c r="GA23" s="91"/>
      <c r="GB23" s="91"/>
      <c r="GC23" s="91"/>
      <c r="GD23" s="91"/>
      <c r="GE23" s="91"/>
      <c r="GF23" s="91"/>
      <c r="GG23" s="91"/>
      <c r="GH23" s="91"/>
      <c r="GI23" s="91"/>
      <c r="GJ23" s="91"/>
      <c r="GK23" s="91"/>
      <c r="GL23" s="91"/>
      <c r="GM23" s="91"/>
      <c r="GN23" s="91"/>
      <c r="GO23" s="91"/>
      <c r="GP23" s="91"/>
      <c r="GQ23" s="91"/>
      <c r="GR23" s="91"/>
      <c r="GS23" s="91"/>
      <c r="GT23" s="91"/>
      <c r="GU23" s="91"/>
      <c r="GV23" s="91"/>
      <c r="GW23" s="91"/>
      <c r="GX23" s="91"/>
      <c r="GY23" s="91"/>
      <c r="GZ23" s="91"/>
      <c r="HA23" s="91"/>
      <c r="HB23" s="91"/>
      <c r="HC23" s="91"/>
      <c r="HD23" s="91"/>
      <c r="HE23" s="91"/>
      <c r="HF23" s="91"/>
      <c r="HG23" s="91"/>
      <c r="HH23" s="91"/>
      <c r="HI23" s="91"/>
      <c r="HJ23" s="91"/>
      <c r="HK23" s="91"/>
      <c r="HL23" s="91"/>
      <c r="HM23" s="91"/>
      <c r="HN23" s="91"/>
      <c r="HO23" s="91"/>
      <c r="HP23" s="91"/>
      <c r="HQ23" s="91"/>
      <c r="HR23" s="91"/>
      <c r="HS23" s="91"/>
      <c r="HT23" s="91"/>
      <c r="HU23" s="91"/>
      <c r="HV23" s="91"/>
      <c r="HW23" s="91"/>
      <c r="HX23" s="91"/>
      <c r="HY23" s="91"/>
      <c r="HZ23" s="91"/>
      <c r="IA23" s="91"/>
      <c r="IB23" s="91"/>
      <c r="IC23" s="91"/>
      <c r="ID23" s="91"/>
      <c r="IE23" s="91"/>
      <c r="IF23" s="91"/>
      <c r="IG23" s="91"/>
      <c r="IH23" s="91"/>
      <c r="II23" s="91"/>
      <c r="IJ23" s="91"/>
      <c r="IK23" s="91"/>
      <c r="IL23" s="91"/>
      <c r="IM23" s="91"/>
      <c r="IN23" s="91"/>
      <c r="IO23" s="91"/>
      <c r="IP23" s="91"/>
      <c r="IQ23" s="91"/>
      <c r="IR23" s="91"/>
      <c r="IS23" s="91"/>
      <c r="IT23" s="91"/>
      <c r="IU23" s="91"/>
      <c r="IV23" s="91"/>
      <c r="IW23" s="91"/>
      <c r="IX23" s="91"/>
      <c r="IY23" s="91"/>
      <c r="IZ23" s="91"/>
      <c r="JA23" s="91"/>
      <c r="JB23" s="91"/>
      <c r="JC23" s="91"/>
      <c r="JD23" s="91"/>
      <c r="JE23" s="91"/>
      <c r="JF23" s="91"/>
      <c r="JG23" s="91"/>
      <c r="JH23" s="91"/>
      <c r="JI23" s="91"/>
      <c r="JJ23" s="91"/>
      <c r="JK23" s="91"/>
      <c r="JL23" s="91"/>
      <c r="JM23" s="91"/>
      <c r="JN23" s="91"/>
      <c r="JO23" s="91"/>
      <c r="JP23" s="91"/>
      <c r="JQ23" s="91"/>
      <c r="JR23" s="91"/>
      <c r="JS23" s="91"/>
      <c r="JT23" s="91"/>
      <c r="JU23" s="91"/>
      <c r="JV23" s="91"/>
      <c r="JW23" s="91"/>
      <c r="JX23" s="91"/>
      <c r="JY23" s="91"/>
      <c r="JZ23" s="91"/>
      <c r="KA23" s="91"/>
      <c r="KB23" s="91"/>
      <c r="KC23" s="91"/>
      <c r="KD23" s="91"/>
      <c r="KE23" s="91"/>
      <c r="KF23" s="91"/>
      <c r="KG23" s="91"/>
      <c r="KH23" s="91"/>
      <c r="KI23" s="91"/>
      <c r="KJ23" s="91"/>
      <c r="KK23" s="91"/>
      <c r="KL23" s="91"/>
      <c r="KM23" s="91"/>
      <c r="KN23" s="91"/>
      <c r="KO23" s="91"/>
      <c r="KP23" s="91"/>
      <c r="KQ23" s="91"/>
      <c r="KR23" s="91"/>
      <c r="KS23" s="91"/>
      <c r="KT23" s="91"/>
      <c r="KU23" s="91"/>
      <c r="KV23" s="91"/>
      <c r="KW23" s="91"/>
      <c r="KX23" s="91"/>
      <c r="KY23" s="91"/>
      <c r="KZ23" s="91"/>
      <c r="LA23" s="91"/>
      <c r="LB23" s="91"/>
      <c r="LC23" s="91"/>
      <c r="LD23" s="91"/>
      <c r="LE23" s="91"/>
      <c r="LF23" s="91"/>
      <c r="LG23" s="91"/>
      <c r="LH23" s="91"/>
      <c r="LI23" s="91"/>
      <c r="LJ23" s="91"/>
      <c r="LK23" s="91"/>
      <c r="LL23" s="91"/>
      <c r="LM23" s="91"/>
      <c r="LN23" s="91"/>
      <c r="LO23" s="91"/>
      <c r="LP23" s="91"/>
      <c r="LQ23" s="91"/>
      <c r="LR23" s="91"/>
      <c r="LS23" s="91"/>
      <c r="LT23" s="91"/>
      <c r="LU23" s="91"/>
      <c r="LV23" s="91"/>
      <c r="LW23" s="91"/>
      <c r="LX23" s="91"/>
      <c r="LY23" s="91"/>
      <c r="LZ23" s="91"/>
      <c r="MA23" s="91"/>
      <c r="MB23" s="91"/>
      <c r="MC23" s="91"/>
      <c r="MD23" s="91"/>
      <c r="ME23" s="91"/>
      <c r="MF23" s="91"/>
      <c r="MG23" s="91"/>
      <c r="MH23" s="91"/>
      <c r="MI23" s="91"/>
      <c r="MJ23" s="91"/>
      <c r="MK23" s="91"/>
      <c r="ML23" s="91"/>
      <c r="MM23" s="91"/>
      <c r="MN23" s="91"/>
      <c r="MO23" s="91"/>
      <c r="MP23" s="91"/>
      <c r="MQ23" s="91"/>
      <c r="MR23" s="91"/>
      <c r="MS23" s="91"/>
      <c r="MT23" s="91"/>
      <c r="MU23" s="91"/>
      <c r="MV23" s="91"/>
      <c r="MW23" s="91"/>
      <c r="MX23" s="91"/>
      <c r="MY23" s="91"/>
      <c r="MZ23" s="91"/>
      <c r="NA23" s="91"/>
      <c r="NB23" s="91"/>
      <c r="NC23" s="91"/>
      <c r="ND23" s="91"/>
      <c r="NE23" s="91"/>
      <c r="NF23" s="91"/>
      <c r="NG23" s="91"/>
      <c r="NH23" s="91"/>
      <c r="NI23" s="91"/>
      <c r="NJ23" s="91"/>
      <c r="NK23" s="91"/>
      <c r="NL23" s="91"/>
      <c r="NM23" s="91"/>
    </row>
    <row r="24" spans="1:377" s="88" customFormat="1">
      <c r="B24" s="1110" t="s">
        <v>938</v>
      </c>
      <c r="C24" s="89" t="s">
        <v>206</v>
      </c>
      <c r="D24" s="89" t="s">
        <v>552</v>
      </c>
      <c r="E24" s="89" t="s">
        <v>939</v>
      </c>
      <c r="F24" s="89" t="s">
        <v>944</v>
      </c>
      <c r="G24" s="89" t="s">
        <v>945</v>
      </c>
      <c r="H24" s="282">
        <v>41653</v>
      </c>
      <c r="I24" s="134">
        <v>1.0000000000000001E-5</v>
      </c>
      <c r="J24" s="131">
        <v>408</v>
      </c>
      <c r="K24" s="131">
        <v>12060</v>
      </c>
      <c r="L24" s="411">
        <v>0.1998267975015969</v>
      </c>
      <c r="M24" s="412">
        <v>0.87524137305699445</v>
      </c>
      <c r="N24" s="411">
        <v>0.37487913198809669</v>
      </c>
      <c r="O24" s="412">
        <v>1.6419705981078634</v>
      </c>
      <c r="P24" s="411">
        <v>3.8038076221199181E-2</v>
      </c>
      <c r="Q24" s="412">
        <v>0.16660677384885242</v>
      </c>
      <c r="R24" s="411">
        <v>3.5631816783779332E-3</v>
      </c>
      <c r="S24" s="412">
        <v>1.5606735751295347E-2</v>
      </c>
      <c r="T24" s="411">
        <v>0.39787067925331832</v>
      </c>
      <c r="U24" s="412">
        <v>1.7426735751295341</v>
      </c>
      <c r="V24" s="411">
        <v>2.4622081920000004E-2</v>
      </c>
      <c r="W24" s="412">
        <v>0.1078447188096</v>
      </c>
      <c r="X24" s="411">
        <v>1.2557261779200001E-3</v>
      </c>
      <c r="Y24" s="412">
        <v>5.5000806592896004E-3</v>
      </c>
      <c r="Z24" s="411">
        <v>2.0165485092480003E-5</v>
      </c>
      <c r="AA24" s="412">
        <v>8.8324824705062423E-5</v>
      </c>
      <c r="AB24" s="411">
        <v>6.2660158141199185E-2</v>
      </c>
      <c r="AC24" s="412">
        <v>0.27445149265845242</v>
      </c>
      <c r="AD24" s="411">
        <v>3.9293802399119178E-2</v>
      </c>
      <c r="AE24" s="412">
        <v>0.17210685450814203</v>
      </c>
      <c r="AF24" s="411">
        <v>3.8058241706291664E-2</v>
      </c>
      <c r="AG24" s="412">
        <v>0.16669509867355747</v>
      </c>
      <c r="AH24" s="91"/>
      <c r="AI24" s="91"/>
      <c r="AJ24" s="91"/>
      <c r="AK24" s="91"/>
      <c r="AL24" s="91"/>
      <c r="AM24" s="91"/>
      <c r="AN24" s="91"/>
      <c r="AO24" s="91"/>
      <c r="AP24" s="91"/>
      <c r="AQ24" s="91"/>
      <c r="AR24" s="91"/>
      <c r="AS24" s="91"/>
      <c r="AT24" s="91"/>
      <c r="AU24" s="91"/>
      <c r="AV24" s="91"/>
      <c r="AW24" s="91"/>
      <c r="AX24" s="91"/>
      <c r="AY24" s="91"/>
      <c r="AZ24" s="91"/>
      <c r="BA24" s="91"/>
      <c r="BB24" s="91"/>
      <c r="BC24" s="91"/>
      <c r="BD24" s="91"/>
      <c r="BE24" s="91"/>
      <c r="BF24" s="91"/>
      <c r="BG24" s="91"/>
      <c r="BH24" s="91"/>
      <c r="BI24" s="91"/>
      <c r="BJ24" s="91"/>
      <c r="BK24" s="91"/>
      <c r="BL24" s="91"/>
      <c r="BM24" s="91"/>
      <c r="BN24" s="91"/>
      <c r="BO24" s="91"/>
      <c r="BP24" s="91"/>
      <c r="BQ24" s="91"/>
      <c r="BR24" s="91"/>
      <c r="BS24" s="91"/>
      <c r="BT24" s="91"/>
      <c r="BU24" s="91"/>
      <c r="BV24" s="91"/>
      <c r="BW24" s="91"/>
      <c r="BX24" s="91"/>
      <c r="BY24" s="91"/>
      <c r="BZ24" s="91"/>
      <c r="CA24" s="91"/>
      <c r="CB24" s="91"/>
      <c r="CC24" s="91"/>
      <c r="CD24" s="91"/>
      <c r="CE24" s="91"/>
      <c r="CF24" s="91"/>
      <c r="CG24" s="91"/>
      <c r="CH24" s="91"/>
      <c r="CI24" s="91"/>
      <c r="CJ24" s="91"/>
      <c r="CK24" s="91"/>
      <c r="CL24" s="91"/>
      <c r="CM24" s="91"/>
      <c r="CN24" s="91"/>
      <c r="CO24" s="91"/>
      <c r="CP24" s="91"/>
      <c r="CQ24" s="91"/>
      <c r="CR24" s="91"/>
      <c r="CS24" s="91"/>
      <c r="CT24" s="91"/>
      <c r="CU24" s="91"/>
      <c r="CV24" s="91"/>
      <c r="CW24" s="91"/>
      <c r="CX24" s="91"/>
      <c r="CY24" s="91"/>
      <c r="CZ24" s="91"/>
      <c r="DA24" s="91"/>
      <c r="DB24" s="91"/>
      <c r="DC24" s="91"/>
      <c r="DD24" s="91"/>
      <c r="DE24" s="91"/>
      <c r="DF24" s="91"/>
      <c r="DG24" s="91"/>
      <c r="DH24" s="91"/>
      <c r="DI24" s="91"/>
      <c r="DJ24" s="91"/>
      <c r="DK24" s="91"/>
      <c r="DL24" s="91"/>
      <c r="DM24" s="91"/>
      <c r="DN24" s="91"/>
      <c r="DO24" s="91"/>
      <c r="DP24" s="91"/>
      <c r="DQ24" s="91"/>
      <c r="DR24" s="91"/>
      <c r="DS24" s="91"/>
      <c r="DT24" s="91"/>
      <c r="DU24" s="91"/>
      <c r="DV24" s="91"/>
      <c r="DW24" s="91"/>
      <c r="DX24" s="91"/>
      <c r="DY24" s="91"/>
      <c r="DZ24" s="91"/>
      <c r="EA24" s="91"/>
      <c r="EB24" s="91"/>
      <c r="EC24" s="91"/>
      <c r="ED24" s="91"/>
      <c r="EE24" s="91"/>
      <c r="EF24" s="91"/>
      <c r="EG24" s="91"/>
      <c r="EH24" s="91"/>
      <c r="EI24" s="91"/>
      <c r="EJ24" s="91"/>
      <c r="EK24" s="91"/>
      <c r="EL24" s="91"/>
      <c r="EM24" s="91"/>
      <c r="EN24" s="91"/>
      <c r="EO24" s="91"/>
      <c r="EP24" s="91"/>
      <c r="EQ24" s="91"/>
      <c r="ER24" s="91"/>
      <c r="ES24" s="91"/>
      <c r="ET24" s="91"/>
      <c r="EU24" s="91"/>
      <c r="EV24" s="91"/>
      <c r="EW24" s="91"/>
      <c r="EX24" s="91"/>
      <c r="EY24" s="91"/>
      <c r="EZ24" s="91"/>
      <c r="FA24" s="91"/>
      <c r="FB24" s="91"/>
      <c r="FC24" s="91"/>
      <c r="FD24" s="91"/>
      <c r="FE24" s="91"/>
      <c r="FF24" s="91"/>
      <c r="FG24" s="91"/>
      <c r="FH24" s="91"/>
      <c r="FI24" s="91"/>
      <c r="FJ24" s="91"/>
      <c r="FK24" s="91"/>
      <c r="FL24" s="91"/>
      <c r="FM24" s="91"/>
      <c r="FN24" s="91"/>
      <c r="FO24" s="91"/>
      <c r="FP24" s="91"/>
      <c r="FQ24" s="91"/>
      <c r="FR24" s="91"/>
      <c r="FS24" s="91"/>
      <c r="FT24" s="91"/>
      <c r="FU24" s="91"/>
      <c r="FV24" s="91"/>
      <c r="FW24" s="91"/>
      <c r="FX24" s="91"/>
      <c r="FY24" s="91"/>
      <c r="FZ24" s="91"/>
      <c r="GA24" s="91"/>
      <c r="GB24" s="91"/>
      <c r="GC24" s="91"/>
      <c r="GD24" s="91"/>
      <c r="GE24" s="91"/>
      <c r="GF24" s="91"/>
      <c r="GG24" s="91"/>
      <c r="GH24" s="91"/>
      <c r="GI24" s="91"/>
      <c r="GJ24" s="91"/>
      <c r="GK24" s="91"/>
      <c r="GL24" s="91"/>
      <c r="GM24" s="91"/>
      <c r="GN24" s="91"/>
      <c r="GO24" s="91"/>
      <c r="GP24" s="91"/>
      <c r="GQ24" s="91"/>
      <c r="GR24" s="91"/>
      <c r="GS24" s="91"/>
      <c r="GT24" s="91"/>
      <c r="GU24" s="91"/>
      <c r="GV24" s="91"/>
      <c r="GW24" s="91"/>
      <c r="GX24" s="91"/>
      <c r="GY24" s="91"/>
      <c r="GZ24" s="91"/>
      <c r="HA24" s="91"/>
      <c r="HB24" s="91"/>
      <c r="HC24" s="91"/>
      <c r="HD24" s="91"/>
      <c r="HE24" s="91"/>
      <c r="HF24" s="91"/>
      <c r="HG24" s="91"/>
      <c r="HH24" s="91"/>
      <c r="HI24" s="91"/>
      <c r="HJ24" s="91"/>
      <c r="HK24" s="91"/>
      <c r="HL24" s="91"/>
      <c r="HM24" s="91"/>
      <c r="HN24" s="91"/>
      <c r="HO24" s="91"/>
      <c r="HP24" s="91"/>
      <c r="HQ24" s="91"/>
      <c r="HR24" s="91"/>
      <c r="HS24" s="91"/>
      <c r="HT24" s="91"/>
      <c r="HU24" s="91"/>
      <c r="HV24" s="91"/>
      <c r="HW24" s="91"/>
      <c r="HX24" s="91"/>
      <c r="HY24" s="91"/>
      <c r="HZ24" s="91"/>
      <c r="IA24" s="91"/>
      <c r="IB24" s="91"/>
      <c r="IC24" s="91"/>
      <c r="ID24" s="91"/>
      <c r="IE24" s="91"/>
      <c r="IF24" s="91"/>
      <c r="IG24" s="91"/>
      <c r="IH24" s="91"/>
      <c r="II24" s="91"/>
      <c r="IJ24" s="91"/>
      <c r="IK24" s="91"/>
      <c r="IL24" s="91"/>
      <c r="IM24" s="91"/>
      <c r="IN24" s="91"/>
      <c r="IO24" s="91"/>
      <c r="IP24" s="91"/>
      <c r="IQ24" s="91"/>
      <c r="IR24" s="91"/>
      <c r="IS24" s="91"/>
      <c r="IT24" s="91"/>
      <c r="IU24" s="91"/>
      <c r="IV24" s="91"/>
      <c r="IW24" s="91"/>
      <c r="IX24" s="91"/>
      <c r="IY24" s="91"/>
      <c r="IZ24" s="91"/>
      <c r="JA24" s="91"/>
      <c r="JB24" s="91"/>
      <c r="JC24" s="91"/>
      <c r="JD24" s="91"/>
      <c r="JE24" s="91"/>
      <c r="JF24" s="91"/>
      <c r="JG24" s="91"/>
      <c r="JH24" s="91"/>
      <c r="JI24" s="91"/>
      <c r="JJ24" s="91"/>
      <c r="JK24" s="91"/>
      <c r="JL24" s="91"/>
      <c r="JM24" s="91"/>
      <c r="JN24" s="91"/>
      <c r="JO24" s="91"/>
      <c r="JP24" s="91"/>
      <c r="JQ24" s="91"/>
      <c r="JR24" s="91"/>
      <c r="JS24" s="91"/>
      <c r="JT24" s="91"/>
      <c r="JU24" s="91"/>
      <c r="JV24" s="91"/>
      <c r="JW24" s="91"/>
      <c r="JX24" s="91"/>
      <c r="JY24" s="91"/>
      <c r="JZ24" s="91"/>
      <c r="KA24" s="91"/>
      <c r="KB24" s="91"/>
      <c r="KC24" s="91"/>
      <c r="KD24" s="91"/>
      <c r="KE24" s="91"/>
      <c r="KF24" s="91"/>
      <c r="KG24" s="91"/>
      <c r="KH24" s="91"/>
      <c r="KI24" s="91"/>
      <c r="KJ24" s="91"/>
      <c r="KK24" s="91"/>
      <c r="KL24" s="91"/>
      <c r="KM24" s="91"/>
      <c r="KN24" s="91"/>
      <c r="KO24" s="91"/>
      <c r="KP24" s="91"/>
      <c r="KQ24" s="91"/>
      <c r="KR24" s="91"/>
      <c r="KS24" s="91"/>
      <c r="KT24" s="91"/>
      <c r="KU24" s="91"/>
      <c r="KV24" s="91"/>
      <c r="KW24" s="91"/>
      <c r="KX24" s="91"/>
      <c r="KY24" s="91"/>
      <c r="KZ24" s="91"/>
      <c r="LA24" s="91"/>
      <c r="LB24" s="91"/>
      <c r="LC24" s="91"/>
      <c r="LD24" s="91"/>
      <c r="LE24" s="91"/>
      <c r="LF24" s="91"/>
      <c r="LG24" s="91"/>
      <c r="LH24" s="91"/>
      <c r="LI24" s="91"/>
      <c r="LJ24" s="91"/>
      <c r="LK24" s="91"/>
      <c r="LL24" s="91"/>
      <c r="LM24" s="91"/>
      <c r="LN24" s="91"/>
      <c r="LO24" s="91"/>
      <c r="LP24" s="91"/>
      <c r="LQ24" s="91"/>
      <c r="LR24" s="91"/>
      <c r="LS24" s="91"/>
      <c r="LT24" s="91"/>
      <c r="LU24" s="91"/>
      <c r="LV24" s="91"/>
      <c r="LW24" s="91"/>
      <c r="LX24" s="91"/>
      <c r="LY24" s="91"/>
      <c r="LZ24" s="91"/>
      <c r="MA24" s="91"/>
      <c r="MB24" s="91"/>
      <c r="MC24" s="91"/>
      <c r="MD24" s="91"/>
      <c r="ME24" s="91"/>
      <c r="MF24" s="91"/>
      <c r="MG24" s="91"/>
      <c r="MH24" s="91"/>
      <c r="MI24" s="91"/>
      <c r="MJ24" s="91"/>
      <c r="MK24" s="91"/>
      <c r="ML24" s="91"/>
      <c r="MM24" s="91"/>
      <c r="MN24" s="91"/>
      <c r="MO24" s="91"/>
      <c r="MP24" s="91"/>
      <c r="MQ24" s="91"/>
      <c r="MR24" s="91"/>
      <c r="MS24" s="91"/>
      <c r="MT24" s="91"/>
      <c r="MU24" s="91"/>
      <c r="MV24" s="91"/>
      <c r="MW24" s="91"/>
      <c r="MX24" s="91"/>
      <c r="MY24" s="91"/>
      <c r="MZ24" s="91"/>
      <c r="NA24" s="91"/>
      <c r="NB24" s="91"/>
      <c r="NC24" s="91"/>
      <c r="ND24" s="91"/>
      <c r="NE24" s="91"/>
      <c r="NF24" s="91"/>
      <c r="NG24" s="91"/>
      <c r="NH24" s="91"/>
      <c r="NI24" s="91"/>
      <c r="NJ24" s="91"/>
      <c r="NK24" s="91"/>
      <c r="NL24" s="91"/>
      <c r="NM24" s="91"/>
    </row>
    <row r="25" spans="1:377" s="88" customFormat="1">
      <c r="B25" s="1110" t="s">
        <v>938</v>
      </c>
      <c r="C25" s="89" t="s">
        <v>206</v>
      </c>
      <c r="D25" s="89" t="s">
        <v>564</v>
      </c>
      <c r="E25" s="89" t="s">
        <v>939</v>
      </c>
      <c r="F25" s="89" t="s">
        <v>946</v>
      </c>
      <c r="G25" s="89" t="s">
        <v>947</v>
      </c>
      <c r="H25" s="282">
        <v>35551</v>
      </c>
      <c r="I25" s="134">
        <v>1.0000000000000001E-5</v>
      </c>
      <c r="J25" s="131">
        <v>340</v>
      </c>
      <c r="K25" s="131">
        <v>12060</v>
      </c>
      <c r="L25" s="411">
        <v>0.23979215700191631</v>
      </c>
      <c r="M25" s="412">
        <v>1.0502896476683934</v>
      </c>
      <c r="N25" s="411">
        <v>0.44985495838571599</v>
      </c>
      <c r="O25" s="412">
        <v>1.9703647177294359</v>
      </c>
      <c r="P25" s="411">
        <v>4.5645691465439016E-2</v>
      </c>
      <c r="Q25" s="412">
        <v>0.19992812861862289</v>
      </c>
      <c r="R25" s="411">
        <v>4.2758180140535203E-3</v>
      </c>
      <c r="S25" s="412">
        <v>1.8728082901554418E-2</v>
      </c>
      <c r="T25" s="411">
        <v>0.47744481510398196</v>
      </c>
      <c r="U25" s="412">
        <v>2.091208290155441</v>
      </c>
      <c r="V25" s="411">
        <v>2.05184016E-2</v>
      </c>
      <c r="W25" s="412">
        <v>8.9870599007999999E-2</v>
      </c>
      <c r="X25" s="411">
        <v>1.0464384815999999E-3</v>
      </c>
      <c r="Y25" s="412">
        <v>4.5834005494080005E-3</v>
      </c>
      <c r="Z25" s="411">
        <v>1.68045709104E-5</v>
      </c>
      <c r="AA25" s="412">
        <v>7.3604020587552004E-5</v>
      </c>
      <c r="AB25" s="411">
        <v>6.6164093065439022E-2</v>
      </c>
      <c r="AC25" s="412">
        <v>0.2897987276266229</v>
      </c>
      <c r="AD25" s="411">
        <v>4.6692129947039016E-2</v>
      </c>
      <c r="AE25" s="412">
        <v>0.20451152916803089</v>
      </c>
      <c r="AF25" s="411">
        <v>4.5662496036349413E-2</v>
      </c>
      <c r="AG25" s="412">
        <v>0.20000173263921045</v>
      </c>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c r="BN25" s="91"/>
      <c r="BO25" s="91"/>
      <c r="BP25" s="91"/>
      <c r="BQ25" s="91"/>
      <c r="BR25" s="91"/>
      <c r="BS25" s="91"/>
      <c r="BT25" s="91"/>
      <c r="BU25" s="91"/>
      <c r="BV25" s="91"/>
      <c r="BW25" s="91"/>
      <c r="BX25" s="91"/>
      <c r="BY25" s="91"/>
      <c r="BZ25" s="91"/>
      <c r="CA25" s="91"/>
      <c r="CB25" s="91"/>
      <c r="CC25" s="91"/>
      <c r="CD25" s="91"/>
      <c r="CE25" s="91"/>
      <c r="CF25" s="91"/>
      <c r="CG25" s="91"/>
      <c r="CH25" s="91"/>
      <c r="CI25" s="91"/>
      <c r="CJ25" s="91"/>
      <c r="CK25" s="91"/>
      <c r="CL25" s="91"/>
      <c r="CM25" s="91"/>
      <c r="CN25" s="91"/>
      <c r="CO25" s="91"/>
      <c r="CP25" s="91"/>
      <c r="CQ25" s="91"/>
      <c r="CR25" s="91"/>
      <c r="CS25" s="91"/>
      <c r="CT25" s="91"/>
      <c r="CU25" s="91"/>
      <c r="CV25" s="91"/>
      <c r="CW25" s="91"/>
      <c r="CX25" s="91"/>
      <c r="CY25" s="91"/>
      <c r="CZ25" s="91"/>
      <c r="DA25" s="91"/>
      <c r="DB25" s="91"/>
      <c r="DC25" s="91"/>
      <c r="DD25" s="91"/>
      <c r="DE25" s="91"/>
      <c r="DF25" s="91"/>
      <c r="DG25" s="91"/>
      <c r="DH25" s="91"/>
      <c r="DI25" s="91"/>
      <c r="DJ25" s="91"/>
      <c r="DK25" s="91"/>
      <c r="DL25" s="91"/>
      <c r="DM25" s="91"/>
      <c r="DN25" s="91"/>
      <c r="DO25" s="91"/>
      <c r="DP25" s="91"/>
      <c r="DQ25" s="91"/>
      <c r="DR25" s="91"/>
      <c r="DS25" s="91"/>
      <c r="DT25" s="91"/>
      <c r="DU25" s="91"/>
      <c r="DV25" s="91"/>
      <c r="DW25" s="91"/>
      <c r="DX25" s="91"/>
      <c r="DY25" s="91"/>
      <c r="DZ25" s="91"/>
      <c r="EA25" s="91"/>
      <c r="EB25" s="91"/>
      <c r="EC25" s="91"/>
      <c r="ED25" s="91"/>
      <c r="EE25" s="91"/>
      <c r="EF25" s="91"/>
      <c r="EG25" s="91"/>
      <c r="EH25" s="91"/>
      <c r="EI25" s="91"/>
      <c r="EJ25" s="91"/>
      <c r="EK25" s="91"/>
      <c r="EL25" s="91"/>
      <c r="EM25" s="91"/>
      <c r="EN25" s="91"/>
      <c r="EO25" s="91"/>
      <c r="EP25" s="91"/>
      <c r="EQ25" s="91"/>
      <c r="ER25" s="91"/>
      <c r="ES25" s="91"/>
      <c r="ET25" s="91"/>
      <c r="EU25" s="91"/>
      <c r="EV25" s="91"/>
      <c r="EW25" s="91"/>
      <c r="EX25" s="91"/>
      <c r="EY25" s="91"/>
      <c r="EZ25" s="91"/>
      <c r="FA25" s="91"/>
      <c r="FB25" s="91"/>
      <c r="FC25" s="91"/>
      <c r="FD25" s="91"/>
      <c r="FE25" s="91"/>
      <c r="FF25" s="91"/>
      <c r="FG25" s="91"/>
      <c r="FH25" s="91"/>
      <c r="FI25" s="91"/>
      <c r="FJ25" s="91"/>
      <c r="FK25" s="91"/>
      <c r="FL25" s="91"/>
      <c r="FM25" s="91"/>
      <c r="FN25" s="91"/>
      <c r="FO25" s="91"/>
      <c r="FP25" s="91"/>
      <c r="FQ25" s="91"/>
      <c r="FR25" s="91"/>
      <c r="FS25" s="91"/>
      <c r="FT25" s="91"/>
      <c r="FU25" s="91"/>
      <c r="FV25" s="91"/>
      <c r="FW25" s="91"/>
      <c r="FX25" s="91"/>
      <c r="FY25" s="91"/>
      <c r="FZ25" s="91"/>
      <c r="GA25" s="91"/>
      <c r="GB25" s="91"/>
      <c r="GC25" s="91"/>
      <c r="GD25" s="91"/>
      <c r="GE25" s="91"/>
      <c r="GF25" s="91"/>
      <c r="GG25" s="91"/>
      <c r="GH25" s="91"/>
      <c r="GI25" s="91"/>
      <c r="GJ25" s="91"/>
      <c r="GK25" s="91"/>
      <c r="GL25" s="91"/>
      <c r="GM25" s="91"/>
      <c r="GN25" s="91"/>
      <c r="GO25" s="91"/>
      <c r="GP25" s="91"/>
      <c r="GQ25" s="91"/>
      <c r="GR25" s="91"/>
      <c r="GS25" s="91"/>
      <c r="GT25" s="91"/>
      <c r="GU25" s="91"/>
      <c r="GV25" s="91"/>
      <c r="GW25" s="91"/>
      <c r="GX25" s="91"/>
      <c r="GY25" s="91"/>
      <c r="GZ25" s="91"/>
      <c r="HA25" s="91"/>
      <c r="HB25" s="91"/>
      <c r="HC25" s="91"/>
      <c r="HD25" s="91"/>
      <c r="HE25" s="91"/>
      <c r="HF25" s="91"/>
      <c r="HG25" s="91"/>
      <c r="HH25" s="91"/>
      <c r="HI25" s="91"/>
      <c r="HJ25" s="91"/>
      <c r="HK25" s="91"/>
      <c r="HL25" s="91"/>
      <c r="HM25" s="91"/>
      <c r="HN25" s="91"/>
      <c r="HO25" s="91"/>
      <c r="HP25" s="91"/>
      <c r="HQ25" s="91"/>
      <c r="HR25" s="91"/>
      <c r="HS25" s="91"/>
      <c r="HT25" s="91"/>
      <c r="HU25" s="91"/>
      <c r="HV25" s="91"/>
      <c r="HW25" s="91"/>
      <c r="HX25" s="91"/>
      <c r="HY25" s="91"/>
      <c r="HZ25" s="91"/>
      <c r="IA25" s="91"/>
      <c r="IB25" s="91"/>
      <c r="IC25" s="91"/>
      <c r="ID25" s="91"/>
      <c r="IE25" s="91"/>
      <c r="IF25" s="91"/>
      <c r="IG25" s="91"/>
      <c r="IH25" s="91"/>
      <c r="II25" s="91"/>
      <c r="IJ25" s="91"/>
      <c r="IK25" s="91"/>
      <c r="IL25" s="91"/>
      <c r="IM25" s="91"/>
      <c r="IN25" s="91"/>
      <c r="IO25" s="91"/>
      <c r="IP25" s="91"/>
      <c r="IQ25" s="91"/>
      <c r="IR25" s="91"/>
      <c r="IS25" s="91"/>
      <c r="IT25" s="91"/>
      <c r="IU25" s="91"/>
      <c r="IV25" s="91"/>
      <c r="IW25" s="91"/>
      <c r="IX25" s="91"/>
      <c r="IY25" s="91"/>
      <c r="IZ25" s="91"/>
      <c r="JA25" s="91"/>
      <c r="JB25" s="91"/>
      <c r="JC25" s="91"/>
      <c r="JD25" s="91"/>
      <c r="JE25" s="91"/>
      <c r="JF25" s="91"/>
      <c r="JG25" s="91"/>
      <c r="JH25" s="91"/>
      <c r="JI25" s="91"/>
      <c r="JJ25" s="91"/>
      <c r="JK25" s="91"/>
      <c r="JL25" s="91"/>
      <c r="JM25" s="91"/>
      <c r="JN25" s="91"/>
      <c r="JO25" s="91"/>
      <c r="JP25" s="91"/>
      <c r="JQ25" s="91"/>
      <c r="JR25" s="91"/>
      <c r="JS25" s="91"/>
      <c r="JT25" s="91"/>
      <c r="JU25" s="91"/>
      <c r="JV25" s="91"/>
      <c r="JW25" s="91"/>
      <c r="JX25" s="91"/>
      <c r="JY25" s="91"/>
      <c r="JZ25" s="91"/>
      <c r="KA25" s="91"/>
      <c r="KB25" s="91"/>
      <c r="KC25" s="91"/>
      <c r="KD25" s="91"/>
      <c r="KE25" s="91"/>
      <c r="KF25" s="91"/>
      <c r="KG25" s="91"/>
      <c r="KH25" s="91"/>
      <c r="KI25" s="91"/>
      <c r="KJ25" s="91"/>
      <c r="KK25" s="91"/>
      <c r="KL25" s="91"/>
      <c r="KM25" s="91"/>
      <c r="KN25" s="91"/>
      <c r="KO25" s="91"/>
      <c r="KP25" s="91"/>
      <c r="KQ25" s="91"/>
      <c r="KR25" s="91"/>
      <c r="KS25" s="91"/>
      <c r="KT25" s="91"/>
      <c r="KU25" s="91"/>
      <c r="KV25" s="91"/>
      <c r="KW25" s="91"/>
      <c r="KX25" s="91"/>
      <c r="KY25" s="91"/>
      <c r="KZ25" s="91"/>
      <c r="LA25" s="91"/>
      <c r="LB25" s="91"/>
      <c r="LC25" s="91"/>
      <c r="LD25" s="91"/>
      <c r="LE25" s="91"/>
      <c r="LF25" s="91"/>
      <c r="LG25" s="91"/>
      <c r="LH25" s="91"/>
      <c r="LI25" s="91"/>
      <c r="LJ25" s="91"/>
      <c r="LK25" s="91"/>
      <c r="LL25" s="91"/>
      <c r="LM25" s="91"/>
      <c r="LN25" s="91"/>
      <c r="LO25" s="91"/>
      <c r="LP25" s="91"/>
      <c r="LQ25" s="91"/>
      <c r="LR25" s="91"/>
      <c r="LS25" s="91"/>
      <c r="LT25" s="91"/>
      <c r="LU25" s="91"/>
      <c r="LV25" s="91"/>
      <c r="LW25" s="91"/>
      <c r="LX25" s="91"/>
      <c r="LY25" s="91"/>
      <c r="LZ25" s="91"/>
      <c r="MA25" s="91"/>
      <c r="MB25" s="91"/>
      <c r="MC25" s="91"/>
      <c r="MD25" s="91"/>
      <c r="ME25" s="91"/>
      <c r="MF25" s="91"/>
      <c r="MG25" s="91"/>
      <c r="MH25" s="91"/>
      <c r="MI25" s="91"/>
      <c r="MJ25" s="91"/>
      <c r="MK25" s="91"/>
      <c r="ML25" s="91"/>
      <c r="MM25" s="91"/>
      <c r="MN25" s="91"/>
      <c r="MO25" s="91"/>
      <c r="MP25" s="91"/>
      <c r="MQ25" s="91"/>
      <c r="MR25" s="91"/>
      <c r="MS25" s="91"/>
      <c r="MT25" s="91"/>
      <c r="MU25" s="91"/>
      <c r="MV25" s="91"/>
      <c r="MW25" s="91"/>
      <c r="MX25" s="91"/>
      <c r="MY25" s="91"/>
      <c r="MZ25" s="91"/>
      <c r="NA25" s="91"/>
      <c r="NB25" s="91"/>
      <c r="NC25" s="91"/>
      <c r="ND25" s="91"/>
      <c r="NE25" s="91"/>
      <c r="NF25" s="91"/>
      <c r="NG25" s="91"/>
      <c r="NH25" s="91"/>
      <c r="NI25" s="91"/>
      <c r="NJ25" s="91"/>
      <c r="NK25" s="91"/>
      <c r="NL25" s="91"/>
      <c r="NM25" s="91"/>
    </row>
    <row r="26" spans="1:377" s="88" customFormat="1">
      <c r="B26" s="1110" t="s">
        <v>938</v>
      </c>
      <c r="C26" s="89" t="s">
        <v>206</v>
      </c>
      <c r="D26" s="89" t="s">
        <v>564</v>
      </c>
      <c r="E26" s="89" t="s">
        <v>939</v>
      </c>
      <c r="F26" s="89" t="s">
        <v>948</v>
      </c>
      <c r="G26" s="89" t="s">
        <v>949</v>
      </c>
      <c r="H26" s="282">
        <v>35551</v>
      </c>
      <c r="I26" s="134">
        <v>1.0000000000000001E-5</v>
      </c>
      <c r="J26" s="131">
        <v>516.79999999999995</v>
      </c>
      <c r="K26" s="131">
        <v>12060</v>
      </c>
      <c r="L26" s="411">
        <v>0.23979215700191631</v>
      </c>
      <c r="M26" s="412">
        <v>1.0502896476683934</v>
      </c>
      <c r="N26" s="411">
        <v>0.44985495838571599</v>
      </c>
      <c r="O26" s="412">
        <v>1.9703647177294359</v>
      </c>
      <c r="P26" s="411">
        <v>4.5645691465439016E-2</v>
      </c>
      <c r="Q26" s="412">
        <v>0.19992812861862289</v>
      </c>
      <c r="R26" s="411">
        <v>4.2758180140535203E-3</v>
      </c>
      <c r="S26" s="412">
        <v>1.8728082901554418E-2</v>
      </c>
      <c r="T26" s="411">
        <v>0.47744481510398196</v>
      </c>
      <c r="U26" s="412">
        <v>2.091208290155441</v>
      </c>
      <c r="V26" s="411">
        <v>3.1187970431999994E-2</v>
      </c>
      <c r="W26" s="412">
        <v>0.13660331049215999</v>
      </c>
      <c r="X26" s="411">
        <v>1.5905864920319995E-3</v>
      </c>
      <c r="Y26" s="412">
        <v>6.9667688351001573E-3</v>
      </c>
      <c r="Z26" s="411">
        <v>2.5542947783807993E-5</v>
      </c>
      <c r="AA26" s="412">
        <v>1.1187811129307902E-4</v>
      </c>
      <c r="AB26" s="411">
        <v>7.683366189743901E-2</v>
      </c>
      <c r="AC26" s="412">
        <v>0.33653143911078287</v>
      </c>
      <c r="AD26" s="411">
        <v>4.7236277957471012E-2</v>
      </c>
      <c r="AE26" s="412">
        <v>0.20689489745372305</v>
      </c>
      <c r="AF26" s="411">
        <v>4.5671234413222822E-2</v>
      </c>
      <c r="AG26" s="412">
        <v>0.20004000672991595</v>
      </c>
      <c r="AH26" s="91"/>
      <c r="AI26" s="91"/>
      <c r="AJ26" s="91"/>
      <c r="AK26" s="91"/>
      <c r="AL26" s="91"/>
      <c r="AM26" s="91"/>
      <c r="AN26" s="91"/>
      <c r="AO26" s="91"/>
      <c r="AP26" s="91"/>
      <c r="AQ26" s="91"/>
      <c r="AR26" s="91"/>
      <c r="AS26" s="91"/>
      <c r="AT26" s="91"/>
      <c r="AU26" s="91"/>
      <c r="AV26" s="91"/>
      <c r="AW26" s="91"/>
      <c r="AX26" s="91"/>
      <c r="AY26" s="91"/>
      <c r="AZ26" s="91"/>
      <c r="BA26" s="91"/>
      <c r="BB26" s="91"/>
      <c r="BC26" s="91"/>
      <c r="BD26" s="91"/>
      <c r="BE26" s="91"/>
      <c r="BF26" s="91"/>
      <c r="BG26" s="91"/>
      <c r="BH26" s="91"/>
      <c r="BI26" s="91"/>
      <c r="BJ26" s="91"/>
      <c r="BK26" s="91"/>
      <c r="BL26" s="91"/>
      <c r="BM26" s="91"/>
      <c r="BN26" s="91"/>
      <c r="BO26" s="91"/>
      <c r="BP26" s="91"/>
      <c r="BQ26" s="91"/>
      <c r="BR26" s="91"/>
      <c r="BS26" s="91"/>
      <c r="BT26" s="91"/>
      <c r="BU26" s="91"/>
      <c r="BV26" s="91"/>
      <c r="BW26" s="91"/>
      <c r="BX26" s="91"/>
      <c r="BY26" s="91"/>
      <c r="BZ26" s="91"/>
      <c r="CA26" s="91"/>
      <c r="CB26" s="91"/>
      <c r="CC26" s="91"/>
      <c r="CD26" s="91"/>
      <c r="CE26" s="91"/>
      <c r="CF26" s="91"/>
      <c r="CG26" s="91"/>
      <c r="CH26" s="91"/>
      <c r="CI26" s="91"/>
      <c r="CJ26" s="91"/>
      <c r="CK26" s="91"/>
      <c r="CL26" s="91"/>
      <c r="CM26" s="91"/>
      <c r="CN26" s="91"/>
      <c r="CO26" s="91"/>
      <c r="CP26" s="91"/>
      <c r="CQ26" s="91"/>
      <c r="CR26" s="91"/>
      <c r="CS26" s="91"/>
      <c r="CT26" s="91"/>
      <c r="CU26" s="91"/>
      <c r="CV26" s="91"/>
      <c r="CW26" s="91"/>
      <c r="CX26" s="91"/>
      <c r="CY26" s="91"/>
      <c r="CZ26" s="91"/>
      <c r="DA26" s="91"/>
      <c r="DB26" s="91"/>
      <c r="DC26" s="91"/>
      <c r="DD26" s="91"/>
      <c r="DE26" s="91"/>
      <c r="DF26" s="91"/>
      <c r="DG26" s="91"/>
      <c r="DH26" s="91"/>
      <c r="DI26" s="91"/>
      <c r="DJ26" s="91"/>
      <c r="DK26" s="91"/>
      <c r="DL26" s="91"/>
      <c r="DM26" s="91"/>
      <c r="DN26" s="91"/>
      <c r="DO26" s="91"/>
      <c r="DP26" s="91"/>
      <c r="DQ26" s="91"/>
      <c r="DR26" s="91"/>
      <c r="DS26" s="91"/>
      <c r="DT26" s="91"/>
      <c r="DU26" s="91"/>
      <c r="DV26" s="91"/>
      <c r="DW26" s="91"/>
      <c r="DX26" s="91"/>
      <c r="DY26" s="91"/>
      <c r="DZ26" s="91"/>
      <c r="EA26" s="91"/>
      <c r="EB26" s="91"/>
      <c r="EC26" s="91"/>
      <c r="ED26" s="91"/>
      <c r="EE26" s="91"/>
      <c r="EF26" s="91"/>
      <c r="EG26" s="91"/>
      <c r="EH26" s="91"/>
      <c r="EI26" s="91"/>
      <c r="EJ26" s="91"/>
      <c r="EK26" s="91"/>
      <c r="EL26" s="91"/>
      <c r="EM26" s="91"/>
      <c r="EN26" s="91"/>
      <c r="EO26" s="91"/>
      <c r="EP26" s="91"/>
      <c r="EQ26" s="91"/>
      <c r="ER26" s="91"/>
      <c r="ES26" s="91"/>
      <c r="ET26" s="91"/>
      <c r="EU26" s="91"/>
      <c r="EV26" s="91"/>
      <c r="EW26" s="91"/>
      <c r="EX26" s="91"/>
      <c r="EY26" s="91"/>
      <c r="EZ26" s="91"/>
      <c r="FA26" s="91"/>
      <c r="FB26" s="91"/>
      <c r="FC26" s="91"/>
      <c r="FD26" s="91"/>
      <c r="FE26" s="91"/>
      <c r="FF26" s="91"/>
      <c r="FG26" s="91"/>
      <c r="FH26" s="91"/>
      <c r="FI26" s="91"/>
      <c r="FJ26" s="91"/>
      <c r="FK26" s="91"/>
      <c r="FL26" s="91"/>
      <c r="FM26" s="91"/>
      <c r="FN26" s="91"/>
      <c r="FO26" s="91"/>
      <c r="FP26" s="91"/>
      <c r="FQ26" s="91"/>
      <c r="FR26" s="91"/>
      <c r="FS26" s="91"/>
      <c r="FT26" s="91"/>
      <c r="FU26" s="91"/>
      <c r="FV26" s="91"/>
      <c r="FW26" s="91"/>
      <c r="FX26" s="91"/>
      <c r="FY26" s="91"/>
      <c r="FZ26" s="91"/>
      <c r="GA26" s="91"/>
      <c r="GB26" s="91"/>
      <c r="GC26" s="91"/>
      <c r="GD26" s="91"/>
      <c r="GE26" s="91"/>
      <c r="GF26" s="91"/>
      <c r="GG26" s="91"/>
      <c r="GH26" s="91"/>
      <c r="GI26" s="91"/>
      <c r="GJ26" s="91"/>
      <c r="GK26" s="91"/>
      <c r="GL26" s="91"/>
      <c r="GM26" s="91"/>
      <c r="GN26" s="91"/>
      <c r="GO26" s="91"/>
      <c r="GP26" s="91"/>
      <c r="GQ26" s="91"/>
      <c r="GR26" s="91"/>
      <c r="GS26" s="91"/>
      <c r="GT26" s="91"/>
      <c r="GU26" s="91"/>
      <c r="GV26" s="91"/>
      <c r="GW26" s="91"/>
      <c r="GX26" s="91"/>
      <c r="GY26" s="91"/>
      <c r="GZ26" s="91"/>
      <c r="HA26" s="91"/>
      <c r="HB26" s="91"/>
      <c r="HC26" s="91"/>
      <c r="HD26" s="91"/>
      <c r="HE26" s="91"/>
      <c r="HF26" s="91"/>
      <c r="HG26" s="91"/>
      <c r="HH26" s="91"/>
      <c r="HI26" s="91"/>
      <c r="HJ26" s="91"/>
      <c r="HK26" s="91"/>
      <c r="HL26" s="91"/>
      <c r="HM26" s="91"/>
      <c r="HN26" s="91"/>
      <c r="HO26" s="91"/>
      <c r="HP26" s="91"/>
      <c r="HQ26" s="91"/>
      <c r="HR26" s="91"/>
      <c r="HS26" s="91"/>
      <c r="HT26" s="91"/>
      <c r="HU26" s="91"/>
      <c r="HV26" s="91"/>
      <c r="HW26" s="91"/>
      <c r="HX26" s="91"/>
      <c r="HY26" s="91"/>
      <c r="HZ26" s="91"/>
      <c r="IA26" s="91"/>
      <c r="IB26" s="91"/>
      <c r="IC26" s="91"/>
      <c r="ID26" s="91"/>
      <c r="IE26" s="91"/>
      <c r="IF26" s="91"/>
      <c r="IG26" s="91"/>
      <c r="IH26" s="91"/>
      <c r="II26" s="91"/>
      <c r="IJ26" s="91"/>
      <c r="IK26" s="91"/>
      <c r="IL26" s="91"/>
      <c r="IM26" s="91"/>
      <c r="IN26" s="91"/>
      <c r="IO26" s="91"/>
      <c r="IP26" s="91"/>
      <c r="IQ26" s="91"/>
      <c r="IR26" s="91"/>
      <c r="IS26" s="91"/>
      <c r="IT26" s="91"/>
      <c r="IU26" s="91"/>
      <c r="IV26" s="91"/>
      <c r="IW26" s="91"/>
      <c r="IX26" s="91"/>
      <c r="IY26" s="91"/>
      <c r="IZ26" s="91"/>
      <c r="JA26" s="91"/>
      <c r="JB26" s="91"/>
      <c r="JC26" s="91"/>
      <c r="JD26" s="91"/>
      <c r="JE26" s="91"/>
      <c r="JF26" s="91"/>
      <c r="JG26" s="91"/>
      <c r="JH26" s="91"/>
      <c r="JI26" s="91"/>
      <c r="JJ26" s="91"/>
      <c r="JK26" s="91"/>
      <c r="JL26" s="91"/>
      <c r="JM26" s="91"/>
      <c r="JN26" s="91"/>
      <c r="JO26" s="91"/>
      <c r="JP26" s="91"/>
      <c r="JQ26" s="91"/>
      <c r="JR26" s="91"/>
      <c r="JS26" s="91"/>
      <c r="JT26" s="91"/>
      <c r="JU26" s="91"/>
      <c r="JV26" s="91"/>
      <c r="JW26" s="91"/>
      <c r="JX26" s="91"/>
      <c r="JY26" s="91"/>
      <c r="JZ26" s="91"/>
      <c r="KA26" s="91"/>
      <c r="KB26" s="91"/>
      <c r="KC26" s="91"/>
      <c r="KD26" s="91"/>
      <c r="KE26" s="91"/>
      <c r="KF26" s="91"/>
      <c r="KG26" s="91"/>
      <c r="KH26" s="91"/>
      <c r="KI26" s="91"/>
      <c r="KJ26" s="91"/>
      <c r="KK26" s="91"/>
      <c r="KL26" s="91"/>
      <c r="KM26" s="91"/>
      <c r="KN26" s="91"/>
      <c r="KO26" s="91"/>
      <c r="KP26" s="91"/>
      <c r="KQ26" s="91"/>
      <c r="KR26" s="91"/>
      <c r="KS26" s="91"/>
      <c r="KT26" s="91"/>
      <c r="KU26" s="91"/>
      <c r="KV26" s="91"/>
      <c r="KW26" s="91"/>
      <c r="KX26" s="91"/>
      <c r="KY26" s="91"/>
      <c r="KZ26" s="91"/>
      <c r="LA26" s="91"/>
      <c r="LB26" s="91"/>
      <c r="LC26" s="91"/>
      <c r="LD26" s="91"/>
      <c r="LE26" s="91"/>
      <c r="LF26" s="91"/>
      <c r="LG26" s="91"/>
      <c r="LH26" s="91"/>
      <c r="LI26" s="91"/>
      <c r="LJ26" s="91"/>
      <c r="LK26" s="91"/>
      <c r="LL26" s="91"/>
      <c r="LM26" s="91"/>
      <c r="LN26" s="91"/>
      <c r="LO26" s="91"/>
      <c r="LP26" s="91"/>
      <c r="LQ26" s="91"/>
      <c r="LR26" s="91"/>
      <c r="LS26" s="91"/>
      <c r="LT26" s="91"/>
      <c r="LU26" s="91"/>
      <c r="LV26" s="91"/>
      <c r="LW26" s="91"/>
      <c r="LX26" s="91"/>
      <c r="LY26" s="91"/>
      <c r="LZ26" s="91"/>
      <c r="MA26" s="91"/>
      <c r="MB26" s="91"/>
      <c r="MC26" s="91"/>
      <c r="MD26" s="91"/>
      <c r="ME26" s="91"/>
      <c r="MF26" s="91"/>
      <c r="MG26" s="91"/>
      <c r="MH26" s="91"/>
      <c r="MI26" s="91"/>
      <c r="MJ26" s="91"/>
      <c r="MK26" s="91"/>
      <c r="ML26" s="91"/>
      <c r="MM26" s="91"/>
      <c r="MN26" s="91"/>
      <c r="MO26" s="91"/>
      <c r="MP26" s="91"/>
      <c r="MQ26" s="91"/>
      <c r="MR26" s="91"/>
      <c r="MS26" s="91"/>
      <c r="MT26" s="91"/>
      <c r="MU26" s="91"/>
      <c r="MV26" s="91"/>
      <c r="MW26" s="91"/>
      <c r="MX26" s="91"/>
      <c r="MY26" s="91"/>
      <c r="MZ26" s="91"/>
      <c r="NA26" s="91"/>
      <c r="NB26" s="91"/>
      <c r="NC26" s="91"/>
      <c r="ND26" s="91"/>
      <c r="NE26" s="91"/>
      <c r="NF26" s="91"/>
      <c r="NG26" s="91"/>
      <c r="NH26" s="91"/>
      <c r="NI26" s="91"/>
      <c r="NJ26" s="91"/>
      <c r="NK26" s="91"/>
      <c r="NL26" s="91"/>
      <c r="NM26" s="91"/>
    </row>
    <row r="27" spans="1:377" s="88" customFormat="1">
      <c r="B27" s="1110" t="s">
        <v>938</v>
      </c>
      <c r="C27" s="89" t="s">
        <v>206</v>
      </c>
      <c r="D27" s="89" t="s">
        <v>564</v>
      </c>
      <c r="E27" s="89" t="s">
        <v>939</v>
      </c>
      <c r="F27" s="89" t="s">
        <v>950</v>
      </c>
      <c r="G27" s="89" t="s">
        <v>951</v>
      </c>
      <c r="H27" s="282" t="s">
        <v>218</v>
      </c>
      <c r="I27" s="134">
        <v>1.0000000000000001E-5</v>
      </c>
      <c r="J27" s="131">
        <v>516.79999999999995</v>
      </c>
      <c r="K27" s="131">
        <v>12060</v>
      </c>
      <c r="L27" s="411">
        <v>0.23979215700191631</v>
      </c>
      <c r="M27" s="412">
        <v>1.0502896476683934</v>
      </c>
      <c r="N27" s="411">
        <v>0.44985495838571599</v>
      </c>
      <c r="O27" s="412">
        <v>1.9703647177294359</v>
      </c>
      <c r="P27" s="411">
        <v>4.5645691465439016E-2</v>
      </c>
      <c r="Q27" s="412">
        <v>0.19992812861862289</v>
      </c>
      <c r="R27" s="411">
        <v>4.2758180140535203E-3</v>
      </c>
      <c r="S27" s="412">
        <v>1.8728082901554418E-2</v>
      </c>
      <c r="T27" s="411">
        <v>0.47744481510398196</v>
      </c>
      <c r="U27" s="412">
        <v>2.091208290155441</v>
      </c>
      <c r="V27" s="411">
        <v>3.1187970431999994E-2</v>
      </c>
      <c r="W27" s="412">
        <v>0.13660331049215999</v>
      </c>
      <c r="X27" s="411">
        <v>1.5905864920319995E-3</v>
      </c>
      <c r="Y27" s="412">
        <v>6.9667688351001573E-3</v>
      </c>
      <c r="Z27" s="411">
        <v>2.5542947783807993E-5</v>
      </c>
      <c r="AA27" s="412">
        <v>1.1187811129307902E-4</v>
      </c>
      <c r="AB27" s="411">
        <v>7.683366189743901E-2</v>
      </c>
      <c r="AC27" s="412">
        <v>0.33653143911078287</v>
      </c>
      <c r="AD27" s="411">
        <v>4.7236277957471012E-2</v>
      </c>
      <c r="AE27" s="412">
        <v>0.20689489745372305</v>
      </c>
      <c r="AF27" s="411">
        <v>4.5671234413222822E-2</v>
      </c>
      <c r="AG27" s="412">
        <v>0.20004000672991595</v>
      </c>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c r="BM27" s="91"/>
      <c r="BN27" s="91"/>
      <c r="BO27" s="91"/>
      <c r="BP27" s="91"/>
      <c r="BQ27" s="91"/>
      <c r="BR27" s="91"/>
      <c r="BS27" s="91"/>
      <c r="BT27" s="91"/>
      <c r="BU27" s="91"/>
      <c r="BV27" s="91"/>
      <c r="BW27" s="91"/>
      <c r="BX27" s="91"/>
      <c r="BY27" s="91"/>
      <c r="BZ27" s="91"/>
      <c r="CA27" s="91"/>
      <c r="CB27" s="91"/>
      <c r="CC27" s="91"/>
      <c r="CD27" s="91"/>
      <c r="CE27" s="91"/>
      <c r="CF27" s="91"/>
      <c r="CG27" s="91"/>
      <c r="CH27" s="91"/>
      <c r="CI27" s="91"/>
      <c r="CJ27" s="91"/>
      <c r="CK27" s="91"/>
      <c r="CL27" s="91"/>
      <c r="CM27" s="91"/>
      <c r="CN27" s="91"/>
      <c r="CO27" s="91"/>
      <c r="CP27" s="91"/>
      <c r="CQ27" s="91"/>
      <c r="CR27" s="91"/>
      <c r="CS27" s="91"/>
      <c r="CT27" s="91"/>
      <c r="CU27" s="91"/>
      <c r="CV27" s="91"/>
      <c r="CW27" s="91"/>
      <c r="CX27" s="91"/>
      <c r="CY27" s="91"/>
      <c r="CZ27" s="91"/>
      <c r="DA27" s="91"/>
      <c r="DB27" s="91"/>
      <c r="DC27" s="91"/>
      <c r="DD27" s="91"/>
      <c r="DE27" s="91"/>
      <c r="DF27" s="91"/>
      <c r="DG27" s="91"/>
      <c r="DH27" s="91"/>
      <c r="DI27" s="91"/>
      <c r="DJ27" s="91"/>
      <c r="DK27" s="91"/>
      <c r="DL27" s="91"/>
      <c r="DM27" s="91"/>
      <c r="DN27" s="91"/>
      <c r="DO27" s="91"/>
      <c r="DP27" s="91"/>
      <c r="DQ27" s="91"/>
      <c r="DR27" s="91"/>
      <c r="DS27" s="91"/>
      <c r="DT27" s="91"/>
      <c r="DU27" s="91"/>
      <c r="DV27" s="91"/>
      <c r="DW27" s="91"/>
      <c r="DX27" s="91"/>
      <c r="DY27" s="91"/>
      <c r="DZ27" s="91"/>
      <c r="EA27" s="91"/>
      <c r="EB27" s="91"/>
      <c r="EC27" s="91"/>
      <c r="ED27" s="91"/>
      <c r="EE27" s="91"/>
      <c r="EF27" s="91"/>
      <c r="EG27" s="91"/>
      <c r="EH27" s="91"/>
      <c r="EI27" s="91"/>
      <c r="EJ27" s="91"/>
      <c r="EK27" s="91"/>
      <c r="EL27" s="91"/>
      <c r="EM27" s="91"/>
      <c r="EN27" s="91"/>
      <c r="EO27" s="91"/>
      <c r="EP27" s="91"/>
      <c r="EQ27" s="91"/>
      <c r="ER27" s="91"/>
      <c r="ES27" s="91"/>
      <c r="ET27" s="91"/>
      <c r="EU27" s="91"/>
      <c r="EV27" s="91"/>
      <c r="EW27" s="91"/>
      <c r="EX27" s="91"/>
      <c r="EY27" s="91"/>
      <c r="EZ27" s="91"/>
      <c r="FA27" s="91"/>
      <c r="FB27" s="91"/>
      <c r="FC27" s="91"/>
      <c r="FD27" s="91"/>
      <c r="FE27" s="91"/>
      <c r="FF27" s="91"/>
      <c r="FG27" s="91"/>
      <c r="FH27" s="91"/>
      <c r="FI27" s="91"/>
      <c r="FJ27" s="91"/>
      <c r="FK27" s="91"/>
      <c r="FL27" s="91"/>
      <c r="FM27" s="91"/>
      <c r="FN27" s="91"/>
      <c r="FO27" s="91"/>
      <c r="FP27" s="91"/>
      <c r="FQ27" s="91"/>
      <c r="FR27" s="91"/>
      <c r="FS27" s="91"/>
      <c r="FT27" s="91"/>
      <c r="FU27" s="91"/>
      <c r="FV27" s="91"/>
      <c r="FW27" s="91"/>
      <c r="FX27" s="91"/>
      <c r="FY27" s="91"/>
      <c r="FZ27" s="91"/>
      <c r="GA27" s="91"/>
      <c r="GB27" s="91"/>
      <c r="GC27" s="91"/>
      <c r="GD27" s="91"/>
      <c r="GE27" s="91"/>
      <c r="GF27" s="91"/>
      <c r="GG27" s="91"/>
      <c r="GH27" s="91"/>
      <c r="GI27" s="91"/>
      <c r="GJ27" s="91"/>
      <c r="GK27" s="91"/>
      <c r="GL27" s="91"/>
      <c r="GM27" s="91"/>
      <c r="GN27" s="91"/>
      <c r="GO27" s="91"/>
      <c r="GP27" s="91"/>
      <c r="GQ27" s="91"/>
      <c r="GR27" s="91"/>
      <c r="GS27" s="91"/>
      <c r="GT27" s="91"/>
      <c r="GU27" s="91"/>
      <c r="GV27" s="91"/>
      <c r="GW27" s="91"/>
      <c r="GX27" s="91"/>
      <c r="GY27" s="91"/>
      <c r="GZ27" s="91"/>
      <c r="HA27" s="91"/>
      <c r="HB27" s="91"/>
      <c r="HC27" s="91"/>
      <c r="HD27" s="91"/>
      <c r="HE27" s="91"/>
      <c r="HF27" s="91"/>
      <c r="HG27" s="91"/>
      <c r="HH27" s="91"/>
      <c r="HI27" s="91"/>
      <c r="HJ27" s="91"/>
      <c r="HK27" s="91"/>
      <c r="HL27" s="91"/>
      <c r="HM27" s="91"/>
      <c r="HN27" s="91"/>
      <c r="HO27" s="91"/>
      <c r="HP27" s="91"/>
      <c r="HQ27" s="91"/>
      <c r="HR27" s="91"/>
      <c r="HS27" s="91"/>
      <c r="HT27" s="91"/>
      <c r="HU27" s="91"/>
      <c r="HV27" s="91"/>
      <c r="HW27" s="91"/>
      <c r="HX27" s="91"/>
      <c r="HY27" s="91"/>
      <c r="HZ27" s="91"/>
      <c r="IA27" s="91"/>
      <c r="IB27" s="91"/>
      <c r="IC27" s="91"/>
      <c r="ID27" s="91"/>
      <c r="IE27" s="91"/>
      <c r="IF27" s="91"/>
      <c r="IG27" s="91"/>
      <c r="IH27" s="91"/>
      <c r="II27" s="91"/>
      <c r="IJ27" s="91"/>
      <c r="IK27" s="91"/>
      <c r="IL27" s="91"/>
      <c r="IM27" s="91"/>
      <c r="IN27" s="91"/>
      <c r="IO27" s="91"/>
      <c r="IP27" s="91"/>
      <c r="IQ27" s="91"/>
      <c r="IR27" s="91"/>
      <c r="IS27" s="91"/>
      <c r="IT27" s="91"/>
      <c r="IU27" s="91"/>
      <c r="IV27" s="91"/>
      <c r="IW27" s="91"/>
      <c r="IX27" s="91"/>
      <c r="IY27" s="91"/>
      <c r="IZ27" s="91"/>
      <c r="JA27" s="91"/>
      <c r="JB27" s="91"/>
      <c r="JC27" s="91"/>
      <c r="JD27" s="91"/>
      <c r="JE27" s="91"/>
      <c r="JF27" s="91"/>
      <c r="JG27" s="91"/>
      <c r="JH27" s="91"/>
      <c r="JI27" s="91"/>
      <c r="JJ27" s="91"/>
      <c r="JK27" s="91"/>
      <c r="JL27" s="91"/>
      <c r="JM27" s="91"/>
      <c r="JN27" s="91"/>
      <c r="JO27" s="91"/>
      <c r="JP27" s="91"/>
      <c r="JQ27" s="91"/>
      <c r="JR27" s="91"/>
      <c r="JS27" s="91"/>
      <c r="JT27" s="91"/>
      <c r="JU27" s="91"/>
      <c r="JV27" s="91"/>
      <c r="JW27" s="91"/>
      <c r="JX27" s="91"/>
      <c r="JY27" s="91"/>
      <c r="JZ27" s="91"/>
      <c r="KA27" s="91"/>
      <c r="KB27" s="91"/>
      <c r="KC27" s="91"/>
      <c r="KD27" s="91"/>
      <c r="KE27" s="91"/>
      <c r="KF27" s="91"/>
      <c r="KG27" s="91"/>
      <c r="KH27" s="91"/>
      <c r="KI27" s="91"/>
      <c r="KJ27" s="91"/>
      <c r="KK27" s="91"/>
      <c r="KL27" s="91"/>
      <c r="KM27" s="91"/>
      <c r="KN27" s="91"/>
      <c r="KO27" s="91"/>
      <c r="KP27" s="91"/>
      <c r="KQ27" s="91"/>
      <c r="KR27" s="91"/>
      <c r="KS27" s="91"/>
      <c r="KT27" s="91"/>
      <c r="KU27" s="91"/>
      <c r="KV27" s="91"/>
      <c r="KW27" s="91"/>
      <c r="KX27" s="91"/>
      <c r="KY27" s="91"/>
      <c r="KZ27" s="91"/>
      <c r="LA27" s="91"/>
      <c r="LB27" s="91"/>
      <c r="LC27" s="91"/>
      <c r="LD27" s="91"/>
      <c r="LE27" s="91"/>
      <c r="LF27" s="91"/>
      <c r="LG27" s="91"/>
      <c r="LH27" s="91"/>
      <c r="LI27" s="91"/>
      <c r="LJ27" s="91"/>
      <c r="LK27" s="91"/>
      <c r="LL27" s="91"/>
      <c r="LM27" s="91"/>
      <c r="LN27" s="91"/>
      <c r="LO27" s="91"/>
      <c r="LP27" s="91"/>
      <c r="LQ27" s="91"/>
      <c r="LR27" s="91"/>
      <c r="LS27" s="91"/>
      <c r="LT27" s="91"/>
      <c r="LU27" s="91"/>
      <c r="LV27" s="91"/>
      <c r="LW27" s="91"/>
      <c r="LX27" s="91"/>
      <c r="LY27" s="91"/>
      <c r="LZ27" s="91"/>
      <c r="MA27" s="91"/>
      <c r="MB27" s="91"/>
      <c r="MC27" s="91"/>
      <c r="MD27" s="91"/>
      <c r="ME27" s="91"/>
      <c r="MF27" s="91"/>
      <c r="MG27" s="91"/>
      <c r="MH27" s="91"/>
      <c r="MI27" s="91"/>
      <c r="MJ27" s="91"/>
      <c r="MK27" s="91"/>
      <c r="ML27" s="91"/>
      <c r="MM27" s="91"/>
      <c r="MN27" s="91"/>
      <c r="MO27" s="91"/>
      <c r="MP27" s="91"/>
      <c r="MQ27" s="91"/>
      <c r="MR27" s="91"/>
      <c r="MS27" s="91"/>
      <c r="MT27" s="91"/>
      <c r="MU27" s="91"/>
      <c r="MV27" s="91"/>
      <c r="MW27" s="91"/>
      <c r="MX27" s="91"/>
      <c r="MY27" s="91"/>
      <c r="MZ27" s="91"/>
      <c r="NA27" s="91"/>
      <c r="NB27" s="91"/>
      <c r="NC27" s="91"/>
      <c r="ND27" s="91"/>
      <c r="NE27" s="91"/>
      <c r="NF27" s="91"/>
      <c r="NG27" s="91"/>
      <c r="NH27" s="91"/>
      <c r="NI27" s="91"/>
      <c r="NJ27" s="91"/>
      <c r="NK27" s="91"/>
      <c r="NL27" s="91"/>
      <c r="NM27" s="91"/>
    </row>
    <row r="28" spans="1:377" s="88" customFormat="1">
      <c r="B28" s="1110" t="s">
        <v>938</v>
      </c>
      <c r="C28" s="89" t="s">
        <v>206</v>
      </c>
      <c r="D28" s="89" t="s">
        <v>264</v>
      </c>
      <c r="E28" s="89" t="s">
        <v>939</v>
      </c>
      <c r="F28" s="89" t="s">
        <v>952</v>
      </c>
      <c r="G28" s="89" t="s">
        <v>953</v>
      </c>
      <c r="H28" s="282" t="s">
        <v>218</v>
      </c>
      <c r="I28" s="134">
        <v>1.0000000000000001E-5</v>
      </c>
      <c r="J28" s="131">
        <v>140</v>
      </c>
      <c r="K28" s="131">
        <v>12060</v>
      </c>
      <c r="L28" s="411">
        <v>7.7133145561643829E-2</v>
      </c>
      <c r="M28" s="412">
        <v>0.33784317755999993</v>
      </c>
      <c r="N28" s="411">
        <v>0.14470334494740525</v>
      </c>
      <c r="O28" s="412">
        <v>0.633800650869635</v>
      </c>
      <c r="P28" s="411">
        <v>1.4682697421382878E-2</v>
      </c>
      <c r="Q28" s="412">
        <v>6.4310214705657009E-2</v>
      </c>
      <c r="R28" s="411">
        <v>1.375388127853883E-3</v>
      </c>
      <c r="S28" s="412">
        <v>6.0242000000000073E-3</v>
      </c>
      <c r="T28" s="411">
        <v>0.15357808219178082</v>
      </c>
      <c r="U28" s="412">
        <v>0.67267200000000005</v>
      </c>
      <c r="V28" s="411">
        <v>8.4487535999999992E-3</v>
      </c>
      <c r="W28" s="412">
        <v>3.7005540767999993E-2</v>
      </c>
      <c r="X28" s="411">
        <v>4.3088643359999993E-4</v>
      </c>
      <c r="Y28" s="412">
        <v>1.8872825791679997E-3</v>
      </c>
      <c r="Z28" s="411">
        <v>6.9195291983999993E-6</v>
      </c>
      <c r="AA28" s="412">
        <v>3.0307537888991997E-5</v>
      </c>
      <c r="AB28" s="411">
        <v>2.3131451021382879E-2</v>
      </c>
      <c r="AC28" s="412">
        <v>0.10131575547365701</v>
      </c>
      <c r="AD28" s="411">
        <v>1.5113583854982878E-2</v>
      </c>
      <c r="AE28" s="412">
        <v>6.6197497284825005E-2</v>
      </c>
      <c r="AF28" s="411">
        <v>1.4689616950581278E-2</v>
      </c>
      <c r="AG28" s="412">
        <v>6.4340522243546E-2</v>
      </c>
      <c r="AH28" s="91"/>
      <c r="AI28" s="91"/>
      <c r="AJ28" s="91"/>
      <c r="AK28" s="91"/>
      <c r="AL28" s="91"/>
      <c r="AM28" s="91"/>
      <c r="AN28" s="91"/>
      <c r="AO28" s="91"/>
      <c r="AP28" s="91"/>
      <c r="AQ28" s="91"/>
      <c r="AR28" s="91"/>
      <c r="AS28" s="91"/>
      <c r="AT28" s="91"/>
      <c r="AU28" s="91"/>
      <c r="AV28" s="91"/>
      <c r="AW28" s="91"/>
      <c r="AX28" s="91"/>
      <c r="AY28" s="91"/>
      <c r="AZ28" s="91"/>
      <c r="BA28" s="91"/>
      <c r="BB28" s="91"/>
      <c r="BC28" s="91"/>
      <c r="BD28" s="91"/>
      <c r="BE28" s="91"/>
      <c r="BF28" s="91"/>
      <c r="BG28" s="91"/>
      <c r="BH28" s="91"/>
      <c r="BI28" s="91"/>
      <c r="BJ28" s="91"/>
      <c r="BK28" s="91"/>
      <c r="BL28" s="91"/>
      <c r="BM28" s="91"/>
      <c r="BN28" s="91"/>
      <c r="BO28" s="91"/>
      <c r="BP28" s="91"/>
      <c r="BQ28" s="91"/>
      <c r="BR28" s="91"/>
      <c r="BS28" s="91"/>
      <c r="BT28" s="91"/>
      <c r="BU28" s="91"/>
      <c r="BV28" s="91"/>
      <c r="BW28" s="91"/>
      <c r="BX28" s="91"/>
      <c r="BY28" s="91"/>
      <c r="BZ28" s="91"/>
      <c r="CA28" s="91"/>
      <c r="CB28" s="91"/>
      <c r="CC28" s="91"/>
      <c r="CD28" s="91"/>
      <c r="CE28" s="91"/>
      <c r="CF28" s="91"/>
      <c r="CG28" s="91"/>
      <c r="CH28" s="91"/>
      <c r="CI28" s="91"/>
      <c r="CJ28" s="91"/>
      <c r="CK28" s="91"/>
      <c r="CL28" s="91"/>
      <c r="CM28" s="91"/>
      <c r="CN28" s="91"/>
      <c r="CO28" s="91"/>
      <c r="CP28" s="91"/>
      <c r="CQ28" s="91"/>
      <c r="CR28" s="91"/>
      <c r="CS28" s="91"/>
      <c r="CT28" s="91"/>
      <c r="CU28" s="91"/>
      <c r="CV28" s="91"/>
      <c r="CW28" s="91"/>
      <c r="CX28" s="91"/>
      <c r="CY28" s="91"/>
      <c r="CZ28" s="91"/>
      <c r="DA28" s="91"/>
      <c r="DB28" s="91"/>
      <c r="DC28" s="91"/>
      <c r="DD28" s="91"/>
      <c r="DE28" s="91"/>
      <c r="DF28" s="91"/>
      <c r="DG28" s="91"/>
      <c r="DH28" s="91"/>
      <c r="DI28" s="91"/>
      <c r="DJ28" s="91"/>
      <c r="DK28" s="91"/>
      <c r="DL28" s="91"/>
      <c r="DM28" s="91"/>
      <c r="DN28" s="91"/>
      <c r="DO28" s="91"/>
      <c r="DP28" s="91"/>
      <c r="DQ28" s="91"/>
      <c r="DR28" s="91"/>
      <c r="DS28" s="91"/>
      <c r="DT28" s="91"/>
      <c r="DU28" s="91"/>
      <c r="DV28" s="91"/>
      <c r="DW28" s="91"/>
      <c r="DX28" s="91"/>
      <c r="DY28" s="91"/>
      <c r="DZ28" s="91"/>
      <c r="EA28" s="91"/>
      <c r="EB28" s="91"/>
      <c r="EC28" s="91"/>
      <c r="ED28" s="91"/>
      <c r="EE28" s="91"/>
      <c r="EF28" s="91"/>
      <c r="EG28" s="91"/>
      <c r="EH28" s="91"/>
      <c r="EI28" s="91"/>
      <c r="EJ28" s="91"/>
      <c r="EK28" s="91"/>
      <c r="EL28" s="91"/>
      <c r="EM28" s="91"/>
      <c r="EN28" s="91"/>
      <c r="EO28" s="91"/>
      <c r="EP28" s="91"/>
      <c r="EQ28" s="91"/>
      <c r="ER28" s="91"/>
      <c r="ES28" s="91"/>
      <c r="ET28" s="91"/>
      <c r="EU28" s="91"/>
      <c r="EV28" s="91"/>
      <c r="EW28" s="91"/>
      <c r="EX28" s="91"/>
      <c r="EY28" s="91"/>
      <c r="EZ28" s="91"/>
      <c r="FA28" s="91"/>
      <c r="FB28" s="91"/>
      <c r="FC28" s="91"/>
      <c r="FD28" s="91"/>
      <c r="FE28" s="91"/>
      <c r="FF28" s="91"/>
      <c r="FG28" s="91"/>
      <c r="FH28" s="91"/>
      <c r="FI28" s="91"/>
      <c r="FJ28" s="91"/>
      <c r="FK28" s="91"/>
      <c r="FL28" s="91"/>
      <c r="FM28" s="91"/>
      <c r="FN28" s="91"/>
      <c r="FO28" s="91"/>
      <c r="FP28" s="91"/>
      <c r="FQ28" s="91"/>
      <c r="FR28" s="91"/>
      <c r="FS28" s="91"/>
      <c r="FT28" s="91"/>
      <c r="FU28" s="91"/>
      <c r="FV28" s="91"/>
      <c r="FW28" s="91"/>
      <c r="FX28" s="91"/>
      <c r="FY28" s="91"/>
      <c r="FZ28" s="91"/>
      <c r="GA28" s="91"/>
      <c r="GB28" s="91"/>
      <c r="GC28" s="91"/>
      <c r="GD28" s="91"/>
      <c r="GE28" s="91"/>
      <c r="GF28" s="91"/>
      <c r="GG28" s="91"/>
      <c r="GH28" s="91"/>
      <c r="GI28" s="91"/>
      <c r="GJ28" s="91"/>
      <c r="GK28" s="91"/>
      <c r="GL28" s="91"/>
      <c r="GM28" s="91"/>
      <c r="GN28" s="91"/>
      <c r="GO28" s="91"/>
      <c r="GP28" s="91"/>
      <c r="GQ28" s="91"/>
      <c r="GR28" s="91"/>
      <c r="GS28" s="91"/>
      <c r="GT28" s="91"/>
      <c r="GU28" s="91"/>
      <c r="GV28" s="91"/>
      <c r="GW28" s="91"/>
      <c r="GX28" s="91"/>
      <c r="GY28" s="91"/>
      <c r="GZ28" s="91"/>
      <c r="HA28" s="91"/>
      <c r="HB28" s="91"/>
      <c r="HC28" s="91"/>
      <c r="HD28" s="91"/>
      <c r="HE28" s="91"/>
      <c r="HF28" s="91"/>
      <c r="HG28" s="91"/>
      <c r="HH28" s="91"/>
      <c r="HI28" s="91"/>
      <c r="HJ28" s="91"/>
      <c r="HK28" s="91"/>
      <c r="HL28" s="91"/>
      <c r="HM28" s="91"/>
      <c r="HN28" s="91"/>
      <c r="HO28" s="91"/>
      <c r="HP28" s="91"/>
      <c r="HQ28" s="91"/>
      <c r="HR28" s="91"/>
      <c r="HS28" s="91"/>
      <c r="HT28" s="91"/>
      <c r="HU28" s="91"/>
      <c r="HV28" s="91"/>
      <c r="HW28" s="91"/>
      <c r="HX28" s="91"/>
      <c r="HY28" s="91"/>
      <c r="HZ28" s="91"/>
      <c r="IA28" s="91"/>
      <c r="IB28" s="91"/>
      <c r="IC28" s="91"/>
      <c r="ID28" s="91"/>
      <c r="IE28" s="91"/>
      <c r="IF28" s="91"/>
      <c r="IG28" s="91"/>
      <c r="IH28" s="91"/>
      <c r="II28" s="91"/>
      <c r="IJ28" s="91"/>
      <c r="IK28" s="91"/>
      <c r="IL28" s="91"/>
      <c r="IM28" s="91"/>
      <c r="IN28" s="91"/>
      <c r="IO28" s="91"/>
      <c r="IP28" s="91"/>
      <c r="IQ28" s="91"/>
      <c r="IR28" s="91"/>
      <c r="IS28" s="91"/>
      <c r="IT28" s="91"/>
      <c r="IU28" s="91"/>
      <c r="IV28" s="91"/>
      <c r="IW28" s="91"/>
      <c r="IX28" s="91"/>
      <c r="IY28" s="91"/>
      <c r="IZ28" s="91"/>
      <c r="JA28" s="91"/>
      <c r="JB28" s="91"/>
      <c r="JC28" s="91"/>
      <c r="JD28" s="91"/>
      <c r="JE28" s="91"/>
      <c r="JF28" s="91"/>
      <c r="JG28" s="91"/>
      <c r="JH28" s="91"/>
      <c r="JI28" s="91"/>
      <c r="JJ28" s="91"/>
      <c r="JK28" s="91"/>
      <c r="JL28" s="91"/>
      <c r="JM28" s="91"/>
      <c r="JN28" s="91"/>
      <c r="JO28" s="91"/>
      <c r="JP28" s="91"/>
      <c r="JQ28" s="91"/>
      <c r="JR28" s="91"/>
      <c r="JS28" s="91"/>
      <c r="JT28" s="91"/>
      <c r="JU28" s="91"/>
      <c r="JV28" s="91"/>
      <c r="JW28" s="91"/>
      <c r="JX28" s="91"/>
      <c r="JY28" s="91"/>
      <c r="JZ28" s="91"/>
      <c r="KA28" s="91"/>
      <c r="KB28" s="91"/>
      <c r="KC28" s="91"/>
      <c r="KD28" s="91"/>
      <c r="KE28" s="91"/>
      <c r="KF28" s="91"/>
      <c r="KG28" s="91"/>
      <c r="KH28" s="91"/>
      <c r="KI28" s="91"/>
      <c r="KJ28" s="91"/>
      <c r="KK28" s="91"/>
      <c r="KL28" s="91"/>
      <c r="KM28" s="91"/>
      <c r="KN28" s="91"/>
      <c r="KO28" s="91"/>
      <c r="KP28" s="91"/>
      <c r="KQ28" s="91"/>
      <c r="KR28" s="91"/>
      <c r="KS28" s="91"/>
      <c r="KT28" s="91"/>
      <c r="KU28" s="91"/>
      <c r="KV28" s="91"/>
      <c r="KW28" s="91"/>
      <c r="KX28" s="91"/>
      <c r="KY28" s="91"/>
      <c r="KZ28" s="91"/>
      <c r="LA28" s="91"/>
      <c r="LB28" s="91"/>
      <c r="LC28" s="91"/>
      <c r="LD28" s="91"/>
      <c r="LE28" s="91"/>
      <c r="LF28" s="91"/>
      <c r="LG28" s="91"/>
      <c r="LH28" s="91"/>
      <c r="LI28" s="91"/>
      <c r="LJ28" s="91"/>
      <c r="LK28" s="91"/>
      <c r="LL28" s="91"/>
      <c r="LM28" s="91"/>
      <c r="LN28" s="91"/>
      <c r="LO28" s="91"/>
      <c r="LP28" s="91"/>
      <c r="LQ28" s="91"/>
      <c r="LR28" s="91"/>
      <c r="LS28" s="91"/>
      <c r="LT28" s="91"/>
      <c r="LU28" s="91"/>
      <c r="LV28" s="91"/>
      <c r="LW28" s="91"/>
      <c r="LX28" s="91"/>
      <c r="LY28" s="91"/>
      <c r="LZ28" s="91"/>
      <c r="MA28" s="91"/>
      <c r="MB28" s="91"/>
      <c r="MC28" s="91"/>
      <c r="MD28" s="91"/>
      <c r="ME28" s="91"/>
      <c r="MF28" s="91"/>
      <c r="MG28" s="91"/>
      <c r="MH28" s="91"/>
      <c r="MI28" s="91"/>
      <c r="MJ28" s="91"/>
      <c r="MK28" s="91"/>
      <c r="ML28" s="91"/>
      <c r="MM28" s="91"/>
      <c r="MN28" s="91"/>
      <c r="MO28" s="91"/>
      <c r="MP28" s="91"/>
      <c r="MQ28" s="91"/>
      <c r="MR28" s="91"/>
      <c r="MS28" s="91"/>
      <c r="MT28" s="91"/>
      <c r="MU28" s="91"/>
      <c r="MV28" s="91"/>
      <c r="MW28" s="91"/>
      <c r="MX28" s="91"/>
      <c r="MY28" s="91"/>
      <c r="MZ28" s="91"/>
      <c r="NA28" s="91"/>
      <c r="NB28" s="91"/>
      <c r="NC28" s="91"/>
      <c r="ND28" s="91"/>
      <c r="NE28" s="91"/>
      <c r="NF28" s="91"/>
      <c r="NG28" s="91"/>
      <c r="NH28" s="91"/>
      <c r="NI28" s="91"/>
      <c r="NJ28" s="91"/>
      <c r="NK28" s="91"/>
      <c r="NL28" s="91"/>
      <c r="NM28" s="91"/>
    </row>
    <row r="29" spans="1:377" s="88" customFormat="1">
      <c r="B29" s="1110" t="s">
        <v>938</v>
      </c>
      <c r="C29" s="89" t="s">
        <v>206</v>
      </c>
      <c r="D29" s="89" t="s">
        <v>795</v>
      </c>
      <c r="E29" s="89" t="s">
        <v>939</v>
      </c>
      <c r="F29" s="89" t="s">
        <v>954</v>
      </c>
      <c r="G29" s="89" t="s">
        <v>955</v>
      </c>
      <c r="H29" s="282">
        <v>37377</v>
      </c>
      <c r="I29" s="134">
        <v>1.0000000000000001E-5</v>
      </c>
      <c r="J29" s="131">
        <v>108.8</v>
      </c>
      <c r="K29" s="131">
        <v>12060</v>
      </c>
      <c r="L29" s="411">
        <v>0.11323518525090491</v>
      </c>
      <c r="M29" s="412">
        <v>0.49597011139896352</v>
      </c>
      <c r="N29" s="411">
        <v>0.21243150812658812</v>
      </c>
      <c r="O29" s="412">
        <v>0.93045000559445601</v>
      </c>
      <c r="P29" s="411">
        <v>2.1554909858679538E-2</v>
      </c>
      <c r="Q29" s="412">
        <v>9.4410505181016374E-2</v>
      </c>
      <c r="R29" s="411">
        <v>2.0191362844141627E-3</v>
      </c>
      <c r="S29" s="412">
        <v>8.843816925734032E-3</v>
      </c>
      <c r="T29" s="411">
        <v>0.2254600515768804</v>
      </c>
      <c r="U29" s="412">
        <v>0.98751502590673612</v>
      </c>
      <c r="V29" s="411">
        <v>6.5658885120000003E-3</v>
      </c>
      <c r="W29" s="412">
        <v>2.8758591682560002E-2</v>
      </c>
      <c r="X29" s="411">
        <v>3.34860314112E-4</v>
      </c>
      <c r="Y29" s="412">
        <v>1.46668817581056E-3</v>
      </c>
      <c r="Z29" s="411">
        <v>5.377462691328E-6</v>
      </c>
      <c r="AA29" s="412">
        <v>2.3553286588016637E-5</v>
      </c>
      <c r="AB29" s="411">
        <v>2.8120798370679538E-2</v>
      </c>
      <c r="AC29" s="412">
        <v>0.12316909686357638</v>
      </c>
      <c r="AD29" s="411">
        <v>2.1889770172791537E-2</v>
      </c>
      <c r="AE29" s="412">
        <v>9.5877193356826929E-2</v>
      </c>
      <c r="AF29" s="411">
        <v>2.1560287321370865E-2</v>
      </c>
      <c r="AG29" s="412">
        <v>9.4434058467604387E-2</v>
      </c>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1"/>
      <c r="BG29" s="91"/>
      <c r="BH29" s="91"/>
      <c r="BI29" s="91"/>
      <c r="BJ29" s="91"/>
      <c r="BK29" s="91"/>
      <c r="BL29" s="91"/>
      <c r="BM29" s="91"/>
      <c r="BN29" s="91"/>
      <c r="BO29" s="91"/>
      <c r="BP29" s="91"/>
      <c r="BQ29" s="91"/>
      <c r="BR29" s="91"/>
      <c r="BS29" s="91"/>
      <c r="BT29" s="91"/>
      <c r="BU29" s="91"/>
      <c r="BV29" s="91"/>
      <c r="BW29" s="91"/>
      <c r="BX29" s="91"/>
      <c r="BY29" s="91"/>
      <c r="BZ29" s="91"/>
      <c r="CA29" s="91"/>
      <c r="CB29" s="91"/>
      <c r="CC29" s="91"/>
      <c r="CD29" s="91"/>
      <c r="CE29" s="91"/>
      <c r="CF29" s="91"/>
      <c r="CG29" s="91"/>
      <c r="CH29" s="91"/>
      <c r="CI29" s="91"/>
      <c r="CJ29" s="91"/>
      <c r="CK29" s="91"/>
      <c r="CL29" s="91"/>
      <c r="CM29" s="91"/>
      <c r="CN29" s="91"/>
      <c r="CO29" s="91"/>
      <c r="CP29" s="91"/>
      <c r="CQ29" s="91"/>
      <c r="CR29" s="91"/>
      <c r="CS29" s="91"/>
      <c r="CT29" s="91"/>
      <c r="CU29" s="91"/>
      <c r="CV29" s="91"/>
      <c r="CW29" s="91"/>
      <c r="CX29" s="91"/>
      <c r="CY29" s="91"/>
      <c r="CZ29" s="91"/>
      <c r="DA29" s="91"/>
      <c r="DB29" s="91"/>
      <c r="DC29" s="91"/>
      <c r="DD29" s="91"/>
      <c r="DE29" s="91"/>
      <c r="DF29" s="91"/>
      <c r="DG29" s="91"/>
      <c r="DH29" s="91"/>
      <c r="DI29" s="91"/>
      <c r="DJ29" s="91"/>
      <c r="DK29" s="91"/>
      <c r="DL29" s="91"/>
      <c r="DM29" s="91"/>
      <c r="DN29" s="91"/>
      <c r="DO29" s="91"/>
      <c r="DP29" s="91"/>
      <c r="DQ29" s="91"/>
      <c r="DR29" s="91"/>
      <c r="DS29" s="91"/>
      <c r="DT29" s="91"/>
      <c r="DU29" s="91"/>
      <c r="DV29" s="91"/>
      <c r="DW29" s="91"/>
      <c r="DX29" s="91"/>
      <c r="DY29" s="91"/>
      <c r="DZ29" s="91"/>
      <c r="EA29" s="91"/>
      <c r="EB29" s="91"/>
      <c r="EC29" s="91"/>
      <c r="ED29" s="91"/>
      <c r="EE29" s="91"/>
      <c r="EF29" s="91"/>
      <c r="EG29" s="91"/>
      <c r="EH29" s="91"/>
      <c r="EI29" s="91"/>
      <c r="EJ29" s="91"/>
      <c r="EK29" s="91"/>
      <c r="EL29" s="91"/>
      <c r="EM29" s="91"/>
      <c r="EN29" s="91"/>
      <c r="EO29" s="91"/>
      <c r="EP29" s="91"/>
      <c r="EQ29" s="91"/>
      <c r="ER29" s="91"/>
      <c r="ES29" s="91"/>
      <c r="ET29" s="91"/>
      <c r="EU29" s="91"/>
      <c r="EV29" s="91"/>
      <c r="EW29" s="91"/>
      <c r="EX29" s="91"/>
      <c r="EY29" s="91"/>
      <c r="EZ29" s="91"/>
      <c r="FA29" s="91"/>
      <c r="FB29" s="91"/>
      <c r="FC29" s="91"/>
      <c r="FD29" s="91"/>
      <c r="FE29" s="91"/>
      <c r="FF29" s="91"/>
      <c r="FG29" s="91"/>
      <c r="FH29" s="91"/>
      <c r="FI29" s="91"/>
      <c r="FJ29" s="91"/>
      <c r="FK29" s="91"/>
      <c r="FL29" s="91"/>
      <c r="FM29" s="91"/>
      <c r="FN29" s="91"/>
      <c r="FO29" s="91"/>
      <c r="FP29" s="91"/>
      <c r="FQ29" s="91"/>
      <c r="FR29" s="91"/>
      <c r="FS29" s="91"/>
      <c r="FT29" s="91"/>
      <c r="FU29" s="91"/>
      <c r="FV29" s="91"/>
      <c r="FW29" s="91"/>
      <c r="FX29" s="91"/>
      <c r="FY29" s="91"/>
      <c r="FZ29" s="91"/>
      <c r="GA29" s="91"/>
      <c r="GB29" s="91"/>
      <c r="GC29" s="91"/>
      <c r="GD29" s="91"/>
      <c r="GE29" s="91"/>
      <c r="GF29" s="91"/>
      <c r="GG29" s="91"/>
      <c r="GH29" s="91"/>
      <c r="GI29" s="91"/>
      <c r="GJ29" s="91"/>
      <c r="GK29" s="91"/>
      <c r="GL29" s="91"/>
      <c r="GM29" s="91"/>
      <c r="GN29" s="91"/>
      <c r="GO29" s="91"/>
      <c r="GP29" s="91"/>
      <c r="GQ29" s="91"/>
      <c r="GR29" s="91"/>
      <c r="GS29" s="91"/>
      <c r="GT29" s="91"/>
      <c r="GU29" s="91"/>
      <c r="GV29" s="91"/>
      <c r="GW29" s="91"/>
      <c r="GX29" s="91"/>
      <c r="GY29" s="91"/>
      <c r="GZ29" s="91"/>
      <c r="HA29" s="91"/>
      <c r="HB29" s="91"/>
      <c r="HC29" s="91"/>
      <c r="HD29" s="91"/>
      <c r="HE29" s="91"/>
      <c r="HF29" s="91"/>
      <c r="HG29" s="91"/>
      <c r="HH29" s="91"/>
      <c r="HI29" s="91"/>
      <c r="HJ29" s="91"/>
      <c r="HK29" s="91"/>
      <c r="HL29" s="91"/>
      <c r="HM29" s="91"/>
      <c r="HN29" s="91"/>
      <c r="HO29" s="91"/>
      <c r="HP29" s="91"/>
      <c r="HQ29" s="91"/>
      <c r="HR29" s="91"/>
      <c r="HS29" s="91"/>
      <c r="HT29" s="91"/>
      <c r="HU29" s="91"/>
      <c r="HV29" s="91"/>
      <c r="HW29" s="91"/>
      <c r="HX29" s="91"/>
      <c r="HY29" s="91"/>
      <c r="HZ29" s="91"/>
      <c r="IA29" s="91"/>
      <c r="IB29" s="91"/>
      <c r="IC29" s="91"/>
      <c r="ID29" s="91"/>
      <c r="IE29" s="91"/>
      <c r="IF29" s="91"/>
      <c r="IG29" s="91"/>
      <c r="IH29" s="91"/>
      <c r="II29" s="91"/>
      <c r="IJ29" s="91"/>
      <c r="IK29" s="91"/>
      <c r="IL29" s="91"/>
      <c r="IM29" s="91"/>
      <c r="IN29" s="91"/>
      <c r="IO29" s="91"/>
      <c r="IP29" s="91"/>
      <c r="IQ29" s="91"/>
      <c r="IR29" s="91"/>
      <c r="IS29" s="91"/>
      <c r="IT29" s="91"/>
      <c r="IU29" s="91"/>
      <c r="IV29" s="91"/>
      <c r="IW29" s="91"/>
      <c r="IX29" s="91"/>
      <c r="IY29" s="91"/>
      <c r="IZ29" s="91"/>
      <c r="JA29" s="91"/>
      <c r="JB29" s="91"/>
      <c r="JC29" s="91"/>
      <c r="JD29" s="91"/>
      <c r="JE29" s="91"/>
      <c r="JF29" s="91"/>
      <c r="JG29" s="91"/>
      <c r="JH29" s="91"/>
      <c r="JI29" s="91"/>
      <c r="JJ29" s="91"/>
      <c r="JK29" s="91"/>
      <c r="JL29" s="91"/>
      <c r="JM29" s="91"/>
      <c r="JN29" s="91"/>
      <c r="JO29" s="91"/>
      <c r="JP29" s="91"/>
      <c r="JQ29" s="91"/>
      <c r="JR29" s="91"/>
      <c r="JS29" s="91"/>
      <c r="JT29" s="91"/>
      <c r="JU29" s="91"/>
      <c r="JV29" s="91"/>
      <c r="JW29" s="91"/>
      <c r="JX29" s="91"/>
      <c r="JY29" s="91"/>
      <c r="JZ29" s="91"/>
      <c r="KA29" s="91"/>
      <c r="KB29" s="91"/>
      <c r="KC29" s="91"/>
      <c r="KD29" s="91"/>
      <c r="KE29" s="91"/>
      <c r="KF29" s="91"/>
      <c r="KG29" s="91"/>
      <c r="KH29" s="91"/>
      <c r="KI29" s="91"/>
      <c r="KJ29" s="91"/>
      <c r="KK29" s="91"/>
      <c r="KL29" s="91"/>
      <c r="KM29" s="91"/>
      <c r="KN29" s="91"/>
      <c r="KO29" s="91"/>
      <c r="KP29" s="91"/>
      <c r="KQ29" s="91"/>
      <c r="KR29" s="91"/>
      <c r="KS29" s="91"/>
      <c r="KT29" s="91"/>
      <c r="KU29" s="91"/>
      <c r="KV29" s="91"/>
      <c r="KW29" s="91"/>
      <c r="KX29" s="91"/>
      <c r="KY29" s="91"/>
      <c r="KZ29" s="91"/>
      <c r="LA29" s="91"/>
      <c r="LB29" s="91"/>
      <c r="LC29" s="91"/>
      <c r="LD29" s="91"/>
      <c r="LE29" s="91"/>
      <c r="LF29" s="91"/>
      <c r="LG29" s="91"/>
      <c r="LH29" s="91"/>
      <c r="LI29" s="91"/>
      <c r="LJ29" s="91"/>
      <c r="LK29" s="91"/>
      <c r="LL29" s="91"/>
      <c r="LM29" s="91"/>
      <c r="LN29" s="91"/>
      <c r="LO29" s="91"/>
      <c r="LP29" s="91"/>
      <c r="LQ29" s="91"/>
      <c r="LR29" s="91"/>
      <c r="LS29" s="91"/>
      <c r="LT29" s="91"/>
      <c r="LU29" s="91"/>
      <c r="LV29" s="91"/>
      <c r="LW29" s="91"/>
      <c r="LX29" s="91"/>
      <c r="LY29" s="91"/>
      <c r="LZ29" s="91"/>
      <c r="MA29" s="91"/>
      <c r="MB29" s="91"/>
      <c r="MC29" s="91"/>
      <c r="MD29" s="91"/>
      <c r="ME29" s="91"/>
      <c r="MF29" s="91"/>
      <c r="MG29" s="91"/>
      <c r="MH29" s="91"/>
      <c r="MI29" s="91"/>
      <c r="MJ29" s="91"/>
      <c r="MK29" s="91"/>
      <c r="ML29" s="91"/>
      <c r="MM29" s="91"/>
      <c r="MN29" s="91"/>
      <c r="MO29" s="91"/>
      <c r="MP29" s="91"/>
      <c r="MQ29" s="91"/>
      <c r="MR29" s="91"/>
      <c r="MS29" s="91"/>
      <c r="MT29" s="91"/>
      <c r="MU29" s="91"/>
      <c r="MV29" s="91"/>
      <c r="MW29" s="91"/>
      <c r="MX29" s="91"/>
      <c r="MY29" s="91"/>
      <c r="MZ29" s="91"/>
      <c r="NA29" s="91"/>
      <c r="NB29" s="91"/>
      <c r="NC29" s="91"/>
      <c r="ND29" s="91"/>
      <c r="NE29" s="91"/>
      <c r="NF29" s="91"/>
      <c r="NG29" s="91"/>
      <c r="NH29" s="91"/>
      <c r="NI29" s="91"/>
      <c r="NJ29" s="91"/>
      <c r="NK29" s="91"/>
      <c r="NL29" s="91"/>
      <c r="NM29" s="91"/>
    </row>
    <row r="30" spans="1:377" s="88" customFormat="1">
      <c r="B30" s="1110" t="s">
        <v>938</v>
      </c>
      <c r="C30" s="89" t="s">
        <v>206</v>
      </c>
      <c r="D30" s="89" t="s">
        <v>795</v>
      </c>
      <c r="E30" s="89" t="s">
        <v>939</v>
      </c>
      <c r="F30" s="89" t="s">
        <v>956</v>
      </c>
      <c r="G30" s="89" t="s">
        <v>957</v>
      </c>
      <c r="H30" s="282">
        <v>38077</v>
      </c>
      <c r="I30" s="134">
        <v>1.0000000000000001E-5</v>
      </c>
      <c r="J30" s="131">
        <v>108.8</v>
      </c>
      <c r="K30" s="131">
        <v>12060</v>
      </c>
      <c r="L30" s="411">
        <v>0.11323518525090491</v>
      </c>
      <c r="M30" s="412">
        <v>0.49597011139896352</v>
      </c>
      <c r="N30" s="411">
        <v>0.21243150812658812</v>
      </c>
      <c r="O30" s="412">
        <v>0.93045000559445601</v>
      </c>
      <c r="P30" s="411">
        <v>2.1554909858679538E-2</v>
      </c>
      <c r="Q30" s="412">
        <v>9.4410505181016374E-2</v>
      </c>
      <c r="R30" s="411">
        <v>2.0191362844141627E-3</v>
      </c>
      <c r="S30" s="412">
        <v>8.843816925734032E-3</v>
      </c>
      <c r="T30" s="411">
        <v>0.2254600515768804</v>
      </c>
      <c r="U30" s="412">
        <v>0.98751502590673612</v>
      </c>
      <c r="V30" s="411">
        <v>6.5658885120000003E-3</v>
      </c>
      <c r="W30" s="412">
        <v>2.8758591682560002E-2</v>
      </c>
      <c r="X30" s="411">
        <v>3.34860314112E-4</v>
      </c>
      <c r="Y30" s="412">
        <v>1.46668817581056E-3</v>
      </c>
      <c r="Z30" s="411">
        <v>5.377462691328E-6</v>
      </c>
      <c r="AA30" s="412">
        <v>2.3553286588016637E-5</v>
      </c>
      <c r="AB30" s="411">
        <v>2.8120798370679538E-2</v>
      </c>
      <c r="AC30" s="412">
        <v>0.12316909686357638</v>
      </c>
      <c r="AD30" s="411">
        <v>2.1889770172791537E-2</v>
      </c>
      <c r="AE30" s="412">
        <v>9.5877193356826929E-2</v>
      </c>
      <c r="AF30" s="411">
        <v>2.1560287321370865E-2</v>
      </c>
      <c r="AG30" s="412">
        <v>9.4434058467604387E-2</v>
      </c>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91"/>
      <c r="BM30" s="91"/>
      <c r="BN30" s="91"/>
      <c r="BO30" s="91"/>
      <c r="BP30" s="91"/>
      <c r="BQ30" s="91"/>
      <c r="BR30" s="91"/>
      <c r="BS30" s="91"/>
      <c r="BT30" s="91"/>
      <c r="BU30" s="91"/>
      <c r="BV30" s="91"/>
      <c r="BW30" s="91"/>
      <c r="BX30" s="91"/>
      <c r="BY30" s="91"/>
      <c r="BZ30" s="91"/>
      <c r="CA30" s="91"/>
      <c r="CB30" s="91"/>
      <c r="CC30" s="91"/>
      <c r="CD30" s="91"/>
      <c r="CE30" s="91"/>
      <c r="CF30" s="91"/>
      <c r="CG30" s="91"/>
      <c r="CH30" s="91"/>
      <c r="CI30" s="91"/>
      <c r="CJ30" s="91"/>
      <c r="CK30" s="91"/>
      <c r="CL30" s="91"/>
      <c r="CM30" s="91"/>
      <c r="CN30" s="91"/>
      <c r="CO30" s="91"/>
      <c r="CP30" s="91"/>
      <c r="CQ30" s="91"/>
      <c r="CR30" s="91"/>
      <c r="CS30" s="91"/>
      <c r="CT30" s="91"/>
      <c r="CU30" s="91"/>
      <c r="CV30" s="91"/>
      <c r="CW30" s="91"/>
      <c r="CX30" s="91"/>
      <c r="CY30" s="91"/>
      <c r="CZ30" s="91"/>
      <c r="DA30" s="91"/>
      <c r="DB30" s="91"/>
      <c r="DC30" s="91"/>
      <c r="DD30" s="91"/>
      <c r="DE30" s="91"/>
      <c r="DF30" s="91"/>
      <c r="DG30" s="91"/>
      <c r="DH30" s="91"/>
      <c r="DI30" s="91"/>
      <c r="DJ30" s="91"/>
      <c r="DK30" s="91"/>
      <c r="DL30" s="91"/>
      <c r="DM30" s="91"/>
      <c r="DN30" s="91"/>
      <c r="DO30" s="91"/>
      <c r="DP30" s="91"/>
      <c r="DQ30" s="91"/>
      <c r="DR30" s="91"/>
      <c r="DS30" s="91"/>
      <c r="DT30" s="91"/>
      <c r="DU30" s="91"/>
      <c r="DV30" s="91"/>
      <c r="DW30" s="91"/>
      <c r="DX30" s="91"/>
      <c r="DY30" s="91"/>
      <c r="DZ30" s="91"/>
      <c r="EA30" s="91"/>
      <c r="EB30" s="91"/>
      <c r="EC30" s="91"/>
      <c r="ED30" s="91"/>
      <c r="EE30" s="91"/>
      <c r="EF30" s="91"/>
      <c r="EG30" s="91"/>
      <c r="EH30" s="91"/>
      <c r="EI30" s="91"/>
      <c r="EJ30" s="91"/>
      <c r="EK30" s="91"/>
      <c r="EL30" s="91"/>
      <c r="EM30" s="91"/>
      <c r="EN30" s="91"/>
      <c r="EO30" s="91"/>
      <c r="EP30" s="91"/>
      <c r="EQ30" s="91"/>
      <c r="ER30" s="91"/>
      <c r="ES30" s="91"/>
      <c r="ET30" s="91"/>
      <c r="EU30" s="91"/>
      <c r="EV30" s="91"/>
      <c r="EW30" s="91"/>
      <c r="EX30" s="91"/>
      <c r="EY30" s="91"/>
      <c r="EZ30" s="91"/>
      <c r="FA30" s="91"/>
      <c r="FB30" s="91"/>
      <c r="FC30" s="91"/>
      <c r="FD30" s="91"/>
      <c r="FE30" s="91"/>
      <c r="FF30" s="91"/>
      <c r="FG30" s="91"/>
      <c r="FH30" s="91"/>
      <c r="FI30" s="91"/>
      <c r="FJ30" s="91"/>
      <c r="FK30" s="91"/>
      <c r="FL30" s="91"/>
      <c r="FM30" s="91"/>
      <c r="FN30" s="91"/>
      <c r="FO30" s="91"/>
      <c r="FP30" s="91"/>
      <c r="FQ30" s="91"/>
      <c r="FR30" s="91"/>
      <c r="FS30" s="91"/>
      <c r="FT30" s="91"/>
      <c r="FU30" s="91"/>
      <c r="FV30" s="91"/>
      <c r="FW30" s="91"/>
      <c r="FX30" s="91"/>
      <c r="FY30" s="91"/>
      <c r="FZ30" s="91"/>
      <c r="GA30" s="91"/>
      <c r="GB30" s="91"/>
      <c r="GC30" s="91"/>
      <c r="GD30" s="91"/>
      <c r="GE30" s="91"/>
      <c r="GF30" s="91"/>
      <c r="GG30" s="91"/>
      <c r="GH30" s="91"/>
      <c r="GI30" s="91"/>
      <c r="GJ30" s="91"/>
      <c r="GK30" s="91"/>
      <c r="GL30" s="91"/>
      <c r="GM30" s="91"/>
      <c r="GN30" s="91"/>
      <c r="GO30" s="91"/>
      <c r="GP30" s="91"/>
      <c r="GQ30" s="91"/>
      <c r="GR30" s="91"/>
      <c r="GS30" s="91"/>
      <c r="GT30" s="91"/>
      <c r="GU30" s="91"/>
      <c r="GV30" s="91"/>
      <c r="GW30" s="91"/>
      <c r="GX30" s="91"/>
      <c r="GY30" s="91"/>
      <c r="GZ30" s="91"/>
      <c r="HA30" s="91"/>
      <c r="HB30" s="91"/>
      <c r="HC30" s="91"/>
      <c r="HD30" s="91"/>
      <c r="HE30" s="91"/>
      <c r="HF30" s="91"/>
      <c r="HG30" s="91"/>
      <c r="HH30" s="91"/>
      <c r="HI30" s="91"/>
      <c r="HJ30" s="91"/>
      <c r="HK30" s="91"/>
      <c r="HL30" s="91"/>
      <c r="HM30" s="91"/>
      <c r="HN30" s="91"/>
      <c r="HO30" s="91"/>
      <c r="HP30" s="91"/>
      <c r="HQ30" s="91"/>
      <c r="HR30" s="91"/>
      <c r="HS30" s="91"/>
      <c r="HT30" s="91"/>
      <c r="HU30" s="91"/>
      <c r="HV30" s="91"/>
      <c r="HW30" s="91"/>
      <c r="HX30" s="91"/>
      <c r="HY30" s="91"/>
      <c r="HZ30" s="91"/>
      <c r="IA30" s="91"/>
      <c r="IB30" s="91"/>
      <c r="IC30" s="91"/>
      <c r="ID30" s="91"/>
      <c r="IE30" s="91"/>
      <c r="IF30" s="91"/>
      <c r="IG30" s="91"/>
      <c r="IH30" s="91"/>
      <c r="II30" s="91"/>
      <c r="IJ30" s="91"/>
      <c r="IK30" s="91"/>
      <c r="IL30" s="91"/>
      <c r="IM30" s="91"/>
      <c r="IN30" s="91"/>
      <c r="IO30" s="91"/>
      <c r="IP30" s="91"/>
      <c r="IQ30" s="91"/>
      <c r="IR30" s="91"/>
      <c r="IS30" s="91"/>
      <c r="IT30" s="91"/>
      <c r="IU30" s="91"/>
      <c r="IV30" s="91"/>
      <c r="IW30" s="91"/>
      <c r="IX30" s="91"/>
      <c r="IY30" s="91"/>
      <c r="IZ30" s="91"/>
      <c r="JA30" s="91"/>
      <c r="JB30" s="91"/>
      <c r="JC30" s="91"/>
      <c r="JD30" s="91"/>
      <c r="JE30" s="91"/>
      <c r="JF30" s="91"/>
      <c r="JG30" s="91"/>
      <c r="JH30" s="91"/>
      <c r="JI30" s="91"/>
      <c r="JJ30" s="91"/>
      <c r="JK30" s="91"/>
      <c r="JL30" s="91"/>
      <c r="JM30" s="91"/>
      <c r="JN30" s="91"/>
      <c r="JO30" s="91"/>
      <c r="JP30" s="91"/>
      <c r="JQ30" s="91"/>
      <c r="JR30" s="91"/>
      <c r="JS30" s="91"/>
      <c r="JT30" s="91"/>
      <c r="JU30" s="91"/>
      <c r="JV30" s="91"/>
      <c r="JW30" s="91"/>
      <c r="JX30" s="91"/>
      <c r="JY30" s="91"/>
      <c r="JZ30" s="91"/>
      <c r="KA30" s="91"/>
      <c r="KB30" s="91"/>
      <c r="KC30" s="91"/>
      <c r="KD30" s="91"/>
      <c r="KE30" s="91"/>
      <c r="KF30" s="91"/>
      <c r="KG30" s="91"/>
      <c r="KH30" s="91"/>
      <c r="KI30" s="91"/>
      <c r="KJ30" s="91"/>
      <c r="KK30" s="91"/>
      <c r="KL30" s="91"/>
      <c r="KM30" s="91"/>
      <c r="KN30" s="91"/>
      <c r="KO30" s="91"/>
      <c r="KP30" s="91"/>
      <c r="KQ30" s="91"/>
      <c r="KR30" s="91"/>
      <c r="KS30" s="91"/>
      <c r="KT30" s="91"/>
      <c r="KU30" s="91"/>
      <c r="KV30" s="91"/>
      <c r="KW30" s="91"/>
      <c r="KX30" s="91"/>
      <c r="KY30" s="91"/>
      <c r="KZ30" s="91"/>
      <c r="LA30" s="91"/>
      <c r="LB30" s="91"/>
      <c r="LC30" s="91"/>
      <c r="LD30" s="91"/>
      <c r="LE30" s="91"/>
      <c r="LF30" s="91"/>
      <c r="LG30" s="91"/>
      <c r="LH30" s="91"/>
      <c r="LI30" s="91"/>
      <c r="LJ30" s="91"/>
      <c r="LK30" s="91"/>
      <c r="LL30" s="91"/>
      <c r="LM30" s="91"/>
      <c r="LN30" s="91"/>
      <c r="LO30" s="91"/>
      <c r="LP30" s="91"/>
      <c r="LQ30" s="91"/>
      <c r="LR30" s="91"/>
      <c r="LS30" s="91"/>
      <c r="LT30" s="91"/>
      <c r="LU30" s="91"/>
      <c r="LV30" s="91"/>
      <c r="LW30" s="91"/>
      <c r="LX30" s="91"/>
      <c r="LY30" s="91"/>
      <c r="LZ30" s="91"/>
      <c r="MA30" s="91"/>
      <c r="MB30" s="91"/>
      <c r="MC30" s="91"/>
      <c r="MD30" s="91"/>
      <c r="ME30" s="91"/>
      <c r="MF30" s="91"/>
      <c r="MG30" s="91"/>
      <c r="MH30" s="91"/>
      <c r="MI30" s="91"/>
      <c r="MJ30" s="91"/>
      <c r="MK30" s="91"/>
      <c r="ML30" s="91"/>
      <c r="MM30" s="91"/>
      <c r="MN30" s="91"/>
      <c r="MO30" s="91"/>
      <c r="MP30" s="91"/>
      <c r="MQ30" s="91"/>
      <c r="MR30" s="91"/>
      <c r="MS30" s="91"/>
      <c r="MT30" s="91"/>
      <c r="MU30" s="91"/>
      <c r="MV30" s="91"/>
      <c r="MW30" s="91"/>
      <c r="MX30" s="91"/>
      <c r="MY30" s="91"/>
      <c r="MZ30" s="91"/>
      <c r="NA30" s="91"/>
      <c r="NB30" s="91"/>
      <c r="NC30" s="91"/>
      <c r="ND30" s="91"/>
      <c r="NE30" s="91"/>
      <c r="NF30" s="91"/>
      <c r="NG30" s="91"/>
      <c r="NH30" s="91"/>
      <c r="NI30" s="91"/>
      <c r="NJ30" s="91"/>
      <c r="NK30" s="91"/>
      <c r="NL30" s="91"/>
      <c r="NM30" s="91"/>
    </row>
    <row r="31" spans="1:377" s="88" customFormat="1">
      <c r="B31" s="1110" t="s">
        <v>938</v>
      </c>
      <c r="C31" s="89" t="s">
        <v>206</v>
      </c>
      <c r="D31" s="89" t="s">
        <v>795</v>
      </c>
      <c r="E31" s="89" t="s">
        <v>939</v>
      </c>
      <c r="F31" s="89" t="s">
        <v>958</v>
      </c>
      <c r="G31" s="89" t="s">
        <v>959</v>
      </c>
      <c r="H31" s="282">
        <v>38352</v>
      </c>
      <c r="I31" s="134">
        <v>1.0000000000000001E-5</v>
      </c>
      <c r="J31" s="131">
        <v>108.8</v>
      </c>
      <c r="K31" s="131">
        <v>12060</v>
      </c>
      <c r="L31" s="411">
        <v>0.11323518525090491</v>
      </c>
      <c r="M31" s="412">
        <v>0.49597011139896352</v>
      </c>
      <c r="N31" s="411">
        <v>0.21243150812658812</v>
      </c>
      <c r="O31" s="412">
        <v>0.93045000559445601</v>
      </c>
      <c r="P31" s="411">
        <v>2.1554909858679538E-2</v>
      </c>
      <c r="Q31" s="412">
        <v>9.4410505181016374E-2</v>
      </c>
      <c r="R31" s="411">
        <v>2.0191362844141627E-3</v>
      </c>
      <c r="S31" s="412">
        <v>8.843816925734032E-3</v>
      </c>
      <c r="T31" s="411">
        <v>0.2254600515768804</v>
      </c>
      <c r="U31" s="412">
        <v>0.98751502590673612</v>
      </c>
      <c r="V31" s="411">
        <v>6.5658885120000003E-3</v>
      </c>
      <c r="W31" s="412">
        <v>2.8758591682560002E-2</v>
      </c>
      <c r="X31" s="411">
        <v>3.34860314112E-4</v>
      </c>
      <c r="Y31" s="412">
        <v>1.46668817581056E-3</v>
      </c>
      <c r="Z31" s="411">
        <v>5.377462691328E-6</v>
      </c>
      <c r="AA31" s="412">
        <v>2.3553286588016637E-5</v>
      </c>
      <c r="AB31" s="411">
        <v>2.8120798370679538E-2</v>
      </c>
      <c r="AC31" s="412">
        <v>0.12316909686357638</v>
      </c>
      <c r="AD31" s="411">
        <v>2.1889770172791537E-2</v>
      </c>
      <c r="AE31" s="412">
        <v>9.5877193356826929E-2</v>
      </c>
      <c r="AF31" s="411">
        <v>2.1560287321370865E-2</v>
      </c>
      <c r="AG31" s="412">
        <v>9.4434058467604387E-2</v>
      </c>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1"/>
      <c r="BS31" s="91"/>
      <c r="BT31" s="91"/>
      <c r="BU31" s="91"/>
      <c r="BV31" s="91"/>
      <c r="BW31" s="91"/>
      <c r="BX31" s="91"/>
      <c r="BY31" s="91"/>
      <c r="BZ31" s="91"/>
      <c r="CA31" s="91"/>
      <c r="CB31" s="91"/>
      <c r="CC31" s="91"/>
      <c r="CD31" s="91"/>
      <c r="CE31" s="91"/>
      <c r="CF31" s="91"/>
      <c r="CG31" s="91"/>
      <c r="CH31" s="91"/>
      <c r="CI31" s="91"/>
      <c r="CJ31" s="91"/>
      <c r="CK31" s="91"/>
      <c r="CL31" s="91"/>
      <c r="CM31" s="91"/>
      <c r="CN31" s="91"/>
      <c r="CO31" s="91"/>
      <c r="CP31" s="91"/>
      <c r="CQ31" s="91"/>
      <c r="CR31" s="91"/>
      <c r="CS31" s="91"/>
      <c r="CT31" s="91"/>
      <c r="CU31" s="91"/>
      <c r="CV31" s="91"/>
      <c r="CW31" s="91"/>
      <c r="CX31" s="91"/>
      <c r="CY31" s="91"/>
      <c r="CZ31" s="91"/>
      <c r="DA31" s="91"/>
      <c r="DB31" s="91"/>
      <c r="DC31" s="91"/>
      <c r="DD31" s="91"/>
      <c r="DE31" s="91"/>
      <c r="DF31" s="91"/>
      <c r="DG31" s="91"/>
      <c r="DH31" s="91"/>
      <c r="DI31" s="91"/>
      <c r="DJ31" s="91"/>
      <c r="DK31" s="91"/>
      <c r="DL31" s="91"/>
      <c r="DM31" s="91"/>
      <c r="DN31" s="91"/>
      <c r="DO31" s="91"/>
      <c r="DP31" s="91"/>
      <c r="DQ31" s="91"/>
      <c r="DR31" s="91"/>
      <c r="DS31" s="91"/>
      <c r="DT31" s="91"/>
      <c r="DU31" s="91"/>
      <c r="DV31" s="91"/>
      <c r="DW31" s="91"/>
      <c r="DX31" s="91"/>
      <c r="DY31" s="91"/>
      <c r="DZ31" s="91"/>
      <c r="EA31" s="91"/>
      <c r="EB31" s="91"/>
      <c r="EC31" s="91"/>
      <c r="ED31" s="91"/>
      <c r="EE31" s="91"/>
      <c r="EF31" s="91"/>
      <c r="EG31" s="91"/>
      <c r="EH31" s="91"/>
      <c r="EI31" s="91"/>
      <c r="EJ31" s="91"/>
      <c r="EK31" s="91"/>
      <c r="EL31" s="91"/>
      <c r="EM31" s="91"/>
      <c r="EN31" s="91"/>
      <c r="EO31" s="91"/>
      <c r="EP31" s="91"/>
      <c r="EQ31" s="91"/>
      <c r="ER31" s="91"/>
      <c r="ES31" s="91"/>
      <c r="ET31" s="91"/>
      <c r="EU31" s="91"/>
      <c r="EV31" s="91"/>
      <c r="EW31" s="91"/>
      <c r="EX31" s="91"/>
      <c r="EY31" s="91"/>
      <c r="EZ31" s="91"/>
      <c r="FA31" s="91"/>
      <c r="FB31" s="91"/>
      <c r="FC31" s="91"/>
      <c r="FD31" s="91"/>
      <c r="FE31" s="91"/>
      <c r="FF31" s="91"/>
      <c r="FG31" s="91"/>
      <c r="FH31" s="91"/>
      <c r="FI31" s="91"/>
      <c r="FJ31" s="91"/>
      <c r="FK31" s="91"/>
      <c r="FL31" s="91"/>
      <c r="FM31" s="91"/>
      <c r="FN31" s="91"/>
      <c r="FO31" s="91"/>
      <c r="FP31" s="91"/>
      <c r="FQ31" s="91"/>
      <c r="FR31" s="91"/>
      <c r="FS31" s="91"/>
      <c r="FT31" s="91"/>
      <c r="FU31" s="91"/>
      <c r="FV31" s="91"/>
      <c r="FW31" s="91"/>
      <c r="FX31" s="91"/>
      <c r="FY31" s="91"/>
      <c r="FZ31" s="91"/>
      <c r="GA31" s="91"/>
      <c r="GB31" s="91"/>
      <c r="GC31" s="91"/>
      <c r="GD31" s="91"/>
      <c r="GE31" s="91"/>
      <c r="GF31" s="91"/>
      <c r="GG31" s="91"/>
      <c r="GH31" s="91"/>
      <c r="GI31" s="91"/>
      <c r="GJ31" s="91"/>
      <c r="GK31" s="91"/>
      <c r="GL31" s="91"/>
      <c r="GM31" s="91"/>
      <c r="GN31" s="91"/>
      <c r="GO31" s="91"/>
      <c r="GP31" s="91"/>
      <c r="GQ31" s="91"/>
      <c r="GR31" s="91"/>
      <c r="GS31" s="91"/>
      <c r="GT31" s="91"/>
      <c r="GU31" s="91"/>
      <c r="GV31" s="91"/>
      <c r="GW31" s="91"/>
      <c r="GX31" s="91"/>
      <c r="GY31" s="91"/>
      <c r="GZ31" s="91"/>
      <c r="HA31" s="91"/>
      <c r="HB31" s="91"/>
      <c r="HC31" s="91"/>
      <c r="HD31" s="91"/>
      <c r="HE31" s="91"/>
      <c r="HF31" s="91"/>
      <c r="HG31" s="91"/>
      <c r="HH31" s="91"/>
      <c r="HI31" s="91"/>
      <c r="HJ31" s="91"/>
      <c r="HK31" s="91"/>
      <c r="HL31" s="91"/>
      <c r="HM31" s="91"/>
      <c r="HN31" s="91"/>
      <c r="HO31" s="91"/>
      <c r="HP31" s="91"/>
      <c r="HQ31" s="91"/>
      <c r="HR31" s="91"/>
      <c r="HS31" s="91"/>
      <c r="HT31" s="91"/>
      <c r="HU31" s="91"/>
      <c r="HV31" s="91"/>
      <c r="HW31" s="91"/>
      <c r="HX31" s="91"/>
      <c r="HY31" s="91"/>
      <c r="HZ31" s="91"/>
      <c r="IA31" s="91"/>
      <c r="IB31" s="91"/>
      <c r="IC31" s="91"/>
      <c r="ID31" s="91"/>
      <c r="IE31" s="91"/>
      <c r="IF31" s="91"/>
      <c r="IG31" s="91"/>
      <c r="IH31" s="91"/>
      <c r="II31" s="91"/>
      <c r="IJ31" s="91"/>
      <c r="IK31" s="91"/>
      <c r="IL31" s="91"/>
      <c r="IM31" s="91"/>
      <c r="IN31" s="91"/>
      <c r="IO31" s="91"/>
      <c r="IP31" s="91"/>
      <c r="IQ31" s="91"/>
      <c r="IR31" s="91"/>
      <c r="IS31" s="91"/>
      <c r="IT31" s="91"/>
      <c r="IU31" s="91"/>
      <c r="IV31" s="91"/>
      <c r="IW31" s="91"/>
      <c r="IX31" s="91"/>
      <c r="IY31" s="91"/>
      <c r="IZ31" s="91"/>
      <c r="JA31" s="91"/>
      <c r="JB31" s="91"/>
      <c r="JC31" s="91"/>
      <c r="JD31" s="91"/>
      <c r="JE31" s="91"/>
      <c r="JF31" s="91"/>
      <c r="JG31" s="91"/>
      <c r="JH31" s="91"/>
      <c r="JI31" s="91"/>
      <c r="JJ31" s="91"/>
      <c r="JK31" s="91"/>
      <c r="JL31" s="91"/>
      <c r="JM31" s="91"/>
      <c r="JN31" s="91"/>
      <c r="JO31" s="91"/>
      <c r="JP31" s="91"/>
      <c r="JQ31" s="91"/>
      <c r="JR31" s="91"/>
      <c r="JS31" s="91"/>
      <c r="JT31" s="91"/>
      <c r="JU31" s="91"/>
      <c r="JV31" s="91"/>
      <c r="JW31" s="91"/>
      <c r="JX31" s="91"/>
      <c r="JY31" s="91"/>
      <c r="JZ31" s="91"/>
      <c r="KA31" s="91"/>
      <c r="KB31" s="91"/>
      <c r="KC31" s="91"/>
      <c r="KD31" s="91"/>
      <c r="KE31" s="91"/>
      <c r="KF31" s="91"/>
      <c r="KG31" s="91"/>
      <c r="KH31" s="91"/>
      <c r="KI31" s="91"/>
      <c r="KJ31" s="91"/>
      <c r="KK31" s="91"/>
      <c r="KL31" s="91"/>
      <c r="KM31" s="91"/>
      <c r="KN31" s="91"/>
      <c r="KO31" s="91"/>
      <c r="KP31" s="91"/>
      <c r="KQ31" s="91"/>
      <c r="KR31" s="91"/>
      <c r="KS31" s="91"/>
      <c r="KT31" s="91"/>
      <c r="KU31" s="91"/>
      <c r="KV31" s="91"/>
      <c r="KW31" s="91"/>
      <c r="KX31" s="91"/>
      <c r="KY31" s="91"/>
      <c r="KZ31" s="91"/>
      <c r="LA31" s="91"/>
      <c r="LB31" s="91"/>
      <c r="LC31" s="91"/>
      <c r="LD31" s="91"/>
      <c r="LE31" s="91"/>
      <c r="LF31" s="91"/>
      <c r="LG31" s="91"/>
      <c r="LH31" s="91"/>
      <c r="LI31" s="91"/>
      <c r="LJ31" s="91"/>
      <c r="LK31" s="91"/>
      <c r="LL31" s="91"/>
      <c r="LM31" s="91"/>
      <c r="LN31" s="91"/>
      <c r="LO31" s="91"/>
      <c r="LP31" s="91"/>
      <c r="LQ31" s="91"/>
      <c r="LR31" s="91"/>
      <c r="LS31" s="91"/>
      <c r="LT31" s="91"/>
      <c r="LU31" s="91"/>
      <c r="LV31" s="91"/>
      <c r="LW31" s="91"/>
      <c r="LX31" s="91"/>
      <c r="LY31" s="91"/>
      <c r="LZ31" s="91"/>
      <c r="MA31" s="91"/>
      <c r="MB31" s="91"/>
      <c r="MC31" s="91"/>
      <c r="MD31" s="91"/>
      <c r="ME31" s="91"/>
      <c r="MF31" s="91"/>
      <c r="MG31" s="91"/>
      <c r="MH31" s="91"/>
      <c r="MI31" s="91"/>
      <c r="MJ31" s="91"/>
      <c r="MK31" s="91"/>
      <c r="ML31" s="91"/>
      <c r="MM31" s="91"/>
      <c r="MN31" s="91"/>
      <c r="MO31" s="91"/>
      <c r="MP31" s="91"/>
      <c r="MQ31" s="91"/>
      <c r="MR31" s="91"/>
      <c r="MS31" s="91"/>
      <c r="MT31" s="91"/>
      <c r="MU31" s="91"/>
      <c r="MV31" s="91"/>
      <c r="MW31" s="91"/>
      <c r="MX31" s="91"/>
      <c r="MY31" s="91"/>
      <c r="MZ31" s="91"/>
      <c r="NA31" s="91"/>
      <c r="NB31" s="91"/>
      <c r="NC31" s="91"/>
      <c r="ND31" s="91"/>
      <c r="NE31" s="91"/>
      <c r="NF31" s="91"/>
      <c r="NG31" s="91"/>
      <c r="NH31" s="91"/>
      <c r="NI31" s="91"/>
      <c r="NJ31" s="91"/>
      <c r="NK31" s="91"/>
      <c r="NL31" s="91"/>
      <c r="NM31" s="91"/>
    </row>
    <row r="32" spans="1:377" s="88" customFormat="1">
      <c r="B32" s="1110" t="s">
        <v>938</v>
      </c>
      <c r="C32" s="89" t="s">
        <v>206</v>
      </c>
      <c r="D32" s="89" t="s">
        <v>795</v>
      </c>
      <c r="E32" s="89" t="s">
        <v>939</v>
      </c>
      <c r="F32" s="89" t="s">
        <v>960</v>
      </c>
      <c r="G32" s="89" t="s">
        <v>961</v>
      </c>
      <c r="H32" s="282">
        <v>38504</v>
      </c>
      <c r="I32" s="134">
        <v>1.0000000000000001E-5</v>
      </c>
      <c r="J32" s="131">
        <v>108.8</v>
      </c>
      <c r="K32" s="131">
        <v>12060</v>
      </c>
      <c r="L32" s="411">
        <v>0.11323518525090491</v>
      </c>
      <c r="M32" s="412">
        <v>0.49597011139896352</v>
      </c>
      <c r="N32" s="411">
        <v>0.21243150812658812</v>
      </c>
      <c r="O32" s="412">
        <v>0.93045000559445601</v>
      </c>
      <c r="P32" s="411">
        <v>2.1554909858679538E-2</v>
      </c>
      <c r="Q32" s="412">
        <v>9.4410505181016374E-2</v>
      </c>
      <c r="R32" s="411">
        <v>2.0191362844141627E-3</v>
      </c>
      <c r="S32" s="412">
        <v>8.843816925734032E-3</v>
      </c>
      <c r="T32" s="411">
        <v>0.2254600515768804</v>
      </c>
      <c r="U32" s="412">
        <v>0.98751502590673612</v>
      </c>
      <c r="V32" s="411">
        <v>6.5658885120000003E-3</v>
      </c>
      <c r="W32" s="412">
        <v>2.8758591682560002E-2</v>
      </c>
      <c r="X32" s="411">
        <v>3.34860314112E-4</v>
      </c>
      <c r="Y32" s="412">
        <v>1.46668817581056E-3</v>
      </c>
      <c r="Z32" s="411">
        <v>5.377462691328E-6</v>
      </c>
      <c r="AA32" s="412">
        <v>2.3553286588016637E-5</v>
      </c>
      <c r="AB32" s="411">
        <v>2.8120798370679538E-2</v>
      </c>
      <c r="AC32" s="412">
        <v>0.12316909686357638</v>
      </c>
      <c r="AD32" s="411">
        <v>2.1889770172791537E-2</v>
      </c>
      <c r="AE32" s="412">
        <v>9.5877193356826929E-2</v>
      </c>
      <c r="AF32" s="411">
        <v>2.1560287321370865E-2</v>
      </c>
      <c r="AG32" s="412">
        <v>9.4434058467604387E-2</v>
      </c>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1"/>
      <c r="BS32" s="91"/>
      <c r="BT32" s="91"/>
      <c r="BU32" s="91"/>
      <c r="BV32" s="91"/>
      <c r="BW32" s="91"/>
      <c r="BX32" s="91"/>
      <c r="BY32" s="91"/>
      <c r="BZ32" s="91"/>
      <c r="CA32" s="91"/>
      <c r="CB32" s="91"/>
      <c r="CC32" s="91"/>
      <c r="CD32" s="91"/>
      <c r="CE32" s="91"/>
      <c r="CF32" s="91"/>
      <c r="CG32" s="91"/>
      <c r="CH32" s="91"/>
      <c r="CI32" s="91"/>
      <c r="CJ32" s="91"/>
      <c r="CK32" s="91"/>
      <c r="CL32" s="91"/>
      <c r="CM32" s="91"/>
      <c r="CN32" s="91"/>
      <c r="CO32" s="91"/>
      <c r="CP32" s="91"/>
      <c r="CQ32" s="91"/>
      <c r="CR32" s="91"/>
      <c r="CS32" s="91"/>
      <c r="CT32" s="91"/>
      <c r="CU32" s="91"/>
      <c r="CV32" s="91"/>
      <c r="CW32" s="91"/>
      <c r="CX32" s="91"/>
      <c r="CY32" s="91"/>
      <c r="CZ32" s="91"/>
      <c r="DA32" s="91"/>
      <c r="DB32" s="91"/>
      <c r="DC32" s="91"/>
      <c r="DD32" s="91"/>
      <c r="DE32" s="91"/>
      <c r="DF32" s="91"/>
      <c r="DG32" s="91"/>
      <c r="DH32" s="91"/>
      <c r="DI32" s="91"/>
      <c r="DJ32" s="91"/>
      <c r="DK32" s="91"/>
      <c r="DL32" s="91"/>
      <c r="DM32" s="91"/>
      <c r="DN32" s="91"/>
      <c r="DO32" s="91"/>
      <c r="DP32" s="91"/>
      <c r="DQ32" s="91"/>
      <c r="DR32" s="91"/>
      <c r="DS32" s="91"/>
      <c r="DT32" s="91"/>
      <c r="DU32" s="91"/>
      <c r="DV32" s="91"/>
      <c r="DW32" s="91"/>
      <c r="DX32" s="91"/>
      <c r="DY32" s="91"/>
      <c r="DZ32" s="91"/>
      <c r="EA32" s="91"/>
      <c r="EB32" s="91"/>
      <c r="EC32" s="91"/>
      <c r="ED32" s="91"/>
      <c r="EE32" s="91"/>
      <c r="EF32" s="91"/>
      <c r="EG32" s="91"/>
      <c r="EH32" s="91"/>
      <c r="EI32" s="91"/>
      <c r="EJ32" s="91"/>
      <c r="EK32" s="91"/>
      <c r="EL32" s="91"/>
      <c r="EM32" s="91"/>
      <c r="EN32" s="91"/>
      <c r="EO32" s="91"/>
      <c r="EP32" s="91"/>
      <c r="EQ32" s="91"/>
      <c r="ER32" s="91"/>
      <c r="ES32" s="91"/>
      <c r="ET32" s="91"/>
      <c r="EU32" s="91"/>
      <c r="EV32" s="91"/>
      <c r="EW32" s="91"/>
      <c r="EX32" s="91"/>
      <c r="EY32" s="91"/>
      <c r="EZ32" s="91"/>
      <c r="FA32" s="91"/>
      <c r="FB32" s="91"/>
      <c r="FC32" s="91"/>
      <c r="FD32" s="91"/>
      <c r="FE32" s="91"/>
      <c r="FF32" s="91"/>
      <c r="FG32" s="91"/>
      <c r="FH32" s="91"/>
      <c r="FI32" s="91"/>
      <c r="FJ32" s="91"/>
      <c r="FK32" s="91"/>
      <c r="FL32" s="91"/>
      <c r="FM32" s="91"/>
      <c r="FN32" s="91"/>
      <c r="FO32" s="91"/>
      <c r="FP32" s="91"/>
      <c r="FQ32" s="91"/>
      <c r="FR32" s="91"/>
      <c r="FS32" s="91"/>
      <c r="FT32" s="91"/>
      <c r="FU32" s="91"/>
      <c r="FV32" s="91"/>
      <c r="FW32" s="91"/>
      <c r="FX32" s="91"/>
      <c r="FY32" s="91"/>
      <c r="FZ32" s="91"/>
      <c r="GA32" s="91"/>
      <c r="GB32" s="91"/>
      <c r="GC32" s="91"/>
      <c r="GD32" s="91"/>
      <c r="GE32" s="91"/>
      <c r="GF32" s="91"/>
      <c r="GG32" s="91"/>
      <c r="GH32" s="91"/>
      <c r="GI32" s="91"/>
      <c r="GJ32" s="91"/>
      <c r="GK32" s="91"/>
      <c r="GL32" s="91"/>
      <c r="GM32" s="91"/>
      <c r="GN32" s="91"/>
      <c r="GO32" s="91"/>
      <c r="GP32" s="91"/>
      <c r="GQ32" s="91"/>
      <c r="GR32" s="91"/>
      <c r="GS32" s="91"/>
      <c r="GT32" s="91"/>
      <c r="GU32" s="91"/>
      <c r="GV32" s="91"/>
      <c r="GW32" s="91"/>
      <c r="GX32" s="91"/>
      <c r="GY32" s="91"/>
      <c r="GZ32" s="91"/>
      <c r="HA32" s="91"/>
      <c r="HB32" s="91"/>
      <c r="HC32" s="91"/>
      <c r="HD32" s="91"/>
      <c r="HE32" s="91"/>
      <c r="HF32" s="91"/>
      <c r="HG32" s="91"/>
      <c r="HH32" s="91"/>
      <c r="HI32" s="91"/>
      <c r="HJ32" s="91"/>
      <c r="HK32" s="91"/>
      <c r="HL32" s="91"/>
      <c r="HM32" s="91"/>
      <c r="HN32" s="91"/>
      <c r="HO32" s="91"/>
      <c r="HP32" s="91"/>
      <c r="HQ32" s="91"/>
      <c r="HR32" s="91"/>
      <c r="HS32" s="91"/>
      <c r="HT32" s="91"/>
      <c r="HU32" s="91"/>
      <c r="HV32" s="91"/>
      <c r="HW32" s="91"/>
      <c r="HX32" s="91"/>
      <c r="HY32" s="91"/>
      <c r="HZ32" s="91"/>
      <c r="IA32" s="91"/>
      <c r="IB32" s="91"/>
      <c r="IC32" s="91"/>
      <c r="ID32" s="91"/>
      <c r="IE32" s="91"/>
      <c r="IF32" s="91"/>
      <c r="IG32" s="91"/>
      <c r="IH32" s="91"/>
      <c r="II32" s="91"/>
      <c r="IJ32" s="91"/>
      <c r="IK32" s="91"/>
      <c r="IL32" s="91"/>
      <c r="IM32" s="91"/>
      <c r="IN32" s="91"/>
      <c r="IO32" s="91"/>
      <c r="IP32" s="91"/>
      <c r="IQ32" s="91"/>
      <c r="IR32" s="91"/>
      <c r="IS32" s="91"/>
      <c r="IT32" s="91"/>
      <c r="IU32" s="91"/>
      <c r="IV32" s="91"/>
      <c r="IW32" s="91"/>
      <c r="IX32" s="91"/>
      <c r="IY32" s="91"/>
      <c r="IZ32" s="91"/>
      <c r="JA32" s="91"/>
      <c r="JB32" s="91"/>
      <c r="JC32" s="91"/>
      <c r="JD32" s="91"/>
      <c r="JE32" s="91"/>
      <c r="JF32" s="91"/>
      <c r="JG32" s="91"/>
      <c r="JH32" s="91"/>
      <c r="JI32" s="91"/>
      <c r="JJ32" s="91"/>
      <c r="JK32" s="91"/>
      <c r="JL32" s="91"/>
      <c r="JM32" s="91"/>
      <c r="JN32" s="91"/>
      <c r="JO32" s="91"/>
      <c r="JP32" s="91"/>
      <c r="JQ32" s="91"/>
      <c r="JR32" s="91"/>
      <c r="JS32" s="91"/>
      <c r="JT32" s="91"/>
      <c r="JU32" s="91"/>
      <c r="JV32" s="91"/>
      <c r="JW32" s="91"/>
      <c r="JX32" s="91"/>
      <c r="JY32" s="91"/>
      <c r="JZ32" s="91"/>
      <c r="KA32" s="91"/>
      <c r="KB32" s="91"/>
      <c r="KC32" s="91"/>
      <c r="KD32" s="91"/>
      <c r="KE32" s="91"/>
      <c r="KF32" s="91"/>
      <c r="KG32" s="91"/>
      <c r="KH32" s="91"/>
      <c r="KI32" s="91"/>
      <c r="KJ32" s="91"/>
      <c r="KK32" s="91"/>
      <c r="KL32" s="91"/>
      <c r="KM32" s="91"/>
      <c r="KN32" s="91"/>
      <c r="KO32" s="91"/>
      <c r="KP32" s="91"/>
      <c r="KQ32" s="91"/>
      <c r="KR32" s="91"/>
      <c r="KS32" s="91"/>
      <c r="KT32" s="91"/>
      <c r="KU32" s="91"/>
      <c r="KV32" s="91"/>
      <c r="KW32" s="91"/>
      <c r="KX32" s="91"/>
      <c r="KY32" s="91"/>
      <c r="KZ32" s="91"/>
      <c r="LA32" s="91"/>
      <c r="LB32" s="91"/>
      <c r="LC32" s="91"/>
      <c r="LD32" s="91"/>
      <c r="LE32" s="91"/>
      <c r="LF32" s="91"/>
      <c r="LG32" s="91"/>
      <c r="LH32" s="91"/>
      <c r="LI32" s="91"/>
      <c r="LJ32" s="91"/>
      <c r="LK32" s="91"/>
      <c r="LL32" s="91"/>
      <c r="LM32" s="91"/>
      <c r="LN32" s="91"/>
      <c r="LO32" s="91"/>
      <c r="LP32" s="91"/>
      <c r="LQ32" s="91"/>
      <c r="LR32" s="91"/>
      <c r="LS32" s="91"/>
      <c r="LT32" s="91"/>
      <c r="LU32" s="91"/>
      <c r="LV32" s="91"/>
      <c r="LW32" s="91"/>
      <c r="LX32" s="91"/>
      <c r="LY32" s="91"/>
      <c r="LZ32" s="91"/>
      <c r="MA32" s="91"/>
      <c r="MB32" s="91"/>
      <c r="MC32" s="91"/>
      <c r="MD32" s="91"/>
      <c r="ME32" s="91"/>
      <c r="MF32" s="91"/>
      <c r="MG32" s="91"/>
      <c r="MH32" s="91"/>
      <c r="MI32" s="91"/>
      <c r="MJ32" s="91"/>
      <c r="MK32" s="91"/>
      <c r="ML32" s="91"/>
      <c r="MM32" s="91"/>
      <c r="MN32" s="91"/>
      <c r="MO32" s="91"/>
      <c r="MP32" s="91"/>
      <c r="MQ32" s="91"/>
      <c r="MR32" s="91"/>
      <c r="MS32" s="91"/>
      <c r="MT32" s="91"/>
      <c r="MU32" s="91"/>
      <c r="MV32" s="91"/>
      <c r="MW32" s="91"/>
      <c r="MX32" s="91"/>
      <c r="MY32" s="91"/>
      <c r="MZ32" s="91"/>
      <c r="NA32" s="91"/>
      <c r="NB32" s="91"/>
      <c r="NC32" s="91"/>
      <c r="ND32" s="91"/>
      <c r="NE32" s="91"/>
      <c r="NF32" s="91"/>
      <c r="NG32" s="91"/>
      <c r="NH32" s="91"/>
      <c r="NI32" s="91"/>
      <c r="NJ32" s="91"/>
      <c r="NK32" s="91"/>
      <c r="NL32" s="91"/>
      <c r="NM32" s="91"/>
    </row>
    <row r="33" spans="2:377" s="88" customFormat="1">
      <c r="B33" s="1110" t="s">
        <v>938</v>
      </c>
      <c r="C33" s="89" t="s">
        <v>206</v>
      </c>
      <c r="D33" s="89" t="s">
        <v>795</v>
      </c>
      <c r="E33" s="89" t="s">
        <v>939</v>
      </c>
      <c r="F33" s="89" t="s">
        <v>962</v>
      </c>
      <c r="G33" s="89" t="s">
        <v>963</v>
      </c>
      <c r="H33" s="282">
        <v>39661</v>
      </c>
      <c r="I33" s="134">
        <v>1.0000000000000001E-5</v>
      </c>
      <c r="J33" s="131">
        <v>108.8</v>
      </c>
      <c r="K33" s="131">
        <v>12060</v>
      </c>
      <c r="L33" s="411">
        <v>0.11323518525090491</v>
      </c>
      <c r="M33" s="412">
        <v>0.49597011139896352</v>
      </c>
      <c r="N33" s="411">
        <v>0.21243150812658812</v>
      </c>
      <c r="O33" s="412">
        <v>0.93045000559445601</v>
      </c>
      <c r="P33" s="411">
        <v>2.1554909858679538E-2</v>
      </c>
      <c r="Q33" s="412">
        <v>9.4410505181016374E-2</v>
      </c>
      <c r="R33" s="411">
        <v>2.0191362844141627E-3</v>
      </c>
      <c r="S33" s="412">
        <v>8.843816925734032E-3</v>
      </c>
      <c r="T33" s="411">
        <v>0.2254600515768804</v>
      </c>
      <c r="U33" s="412">
        <v>0.98751502590673612</v>
      </c>
      <c r="V33" s="411">
        <v>6.5658885120000003E-3</v>
      </c>
      <c r="W33" s="412">
        <v>2.8758591682560002E-2</v>
      </c>
      <c r="X33" s="411">
        <v>3.34860314112E-4</v>
      </c>
      <c r="Y33" s="412">
        <v>1.46668817581056E-3</v>
      </c>
      <c r="Z33" s="411">
        <v>5.377462691328E-6</v>
      </c>
      <c r="AA33" s="412">
        <v>2.3553286588016637E-5</v>
      </c>
      <c r="AB33" s="411">
        <v>2.8120798370679538E-2</v>
      </c>
      <c r="AC33" s="412">
        <v>0.12316909686357638</v>
      </c>
      <c r="AD33" s="411">
        <v>2.1889770172791537E-2</v>
      </c>
      <c r="AE33" s="412">
        <v>9.5877193356826929E-2</v>
      </c>
      <c r="AF33" s="411">
        <v>2.1560287321370865E-2</v>
      </c>
      <c r="AG33" s="412">
        <v>9.4434058467604387E-2</v>
      </c>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c r="BO33" s="91"/>
      <c r="BP33" s="91"/>
      <c r="BQ33" s="91"/>
      <c r="BR33" s="91"/>
      <c r="BS33" s="91"/>
      <c r="BT33" s="91"/>
      <c r="BU33" s="91"/>
      <c r="BV33" s="91"/>
      <c r="BW33" s="91"/>
      <c r="BX33" s="91"/>
      <c r="BY33" s="91"/>
      <c r="BZ33" s="91"/>
      <c r="CA33" s="91"/>
      <c r="CB33" s="91"/>
      <c r="CC33" s="91"/>
      <c r="CD33" s="91"/>
      <c r="CE33" s="91"/>
      <c r="CF33" s="91"/>
      <c r="CG33" s="91"/>
      <c r="CH33" s="91"/>
      <c r="CI33" s="91"/>
      <c r="CJ33" s="91"/>
      <c r="CK33" s="91"/>
      <c r="CL33" s="91"/>
      <c r="CM33" s="91"/>
      <c r="CN33" s="91"/>
      <c r="CO33" s="91"/>
      <c r="CP33" s="91"/>
      <c r="CQ33" s="91"/>
      <c r="CR33" s="91"/>
      <c r="CS33" s="91"/>
      <c r="CT33" s="91"/>
      <c r="CU33" s="91"/>
      <c r="CV33" s="91"/>
      <c r="CW33" s="91"/>
      <c r="CX33" s="91"/>
      <c r="CY33" s="91"/>
      <c r="CZ33" s="91"/>
      <c r="DA33" s="91"/>
      <c r="DB33" s="91"/>
      <c r="DC33" s="91"/>
      <c r="DD33" s="91"/>
      <c r="DE33" s="91"/>
      <c r="DF33" s="91"/>
      <c r="DG33" s="91"/>
      <c r="DH33" s="91"/>
      <c r="DI33" s="91"/>
      <c r="DJ33" s="91"/>
      <c r="DK33" s="91"/>
      <c r="DL33" s="91"/>
      <c r="DM33" s="91"/>
      <c r="DN33" s="91"/>
      <c r="DO33" s="91"/>
      <c r="DP33" s="91"/>
      <c r="DQ33" s="91"/>
      <c r="DR33" s="91"/>
      <c r="DS33" s="91"/>
      <c r="DT33" s="91"/>
      <c r="DU33" s="91"/>
      <c r="DV33" s="91"/>
      <c r="DW33" s="91"/>
      <c r="DX33" s="91"/>
      <c r="DY33" s="91"/>
      <c r="DZ33" s="91"/>
      <c r="EA33" s="91"/>
      <c r="EB33" s="91"/>
      <c r="EC33" s="91"/>
      <c r="ED33" s="91"/>
      <c r="EE33" s="91"/>
      <c r="EF33" s="91"/>
      <c r="EG33" s="91"/>
      <c r="EH33" s="91"/>
      <c r="EI33" s="91"/>
      <c r="EJ33" s="91"/>
      <c r="EK33" s="91"/>
      <c r="EL33" s="91"/>
      <c r="EM33" s="91"/>
      <c r="EN33" s="91"/>
      <c r="EO33" s="91"/>
      <c r="EP33" s="91"/>
      <c r="EQ33" s="91"/>
      <c r="ER33" s="91"/>
      <c r="ES33" s="91"/>
      <c r="ET33" s="91"/>
      <c r="EU33" s="91"/>
      <c r="EV33" s="91"/>
      <c r="EW33" s="91"/>
      <c r="EX33" s="91"/>
      <c r="EY33" s="91"/>
      <c r="EZ33" s="91"/>
      <c r="FA33" s="91"/>
      <c r="FB33" s="91"/>
      <c r="FC33" s="91"/>
      <c r="FD33" s="91"/>
      <c r="FE33" s="91"/>
      <c r="FF33" s="91"/>
      <c r="FG33" s="91"/>
      <c r="FH33" s="91"/>
      <c r="FI33" s="91"/>
      <c r="FJ33" s="91"/>
      <c r="FK33" s="91"/>
      <c r="FL33" s="91"/>
      <c r="FM33" s="91"/>
      <c r="FN33" s="91"/>
      <c r="FO33" s="91"/>
      <c r="FP33" s="91"/>
      <c r="FQ33" s="91"/>
      <c r="FR33" s="91"/>
      <c r="FS33" s="91"/>
      <c r="FT33" s="91"/>
      <c r="FU33" s="91"/>
      <c r="FV33" s="91"/>
      <c r="FW33" s="91"/>
      <c r="FX33" s="91"/>
      <c r="FY33" s="91"/>
      <c r="FZ33" s="91"/>
      <c r="GA33" s="91"/>
      <c r="GB33" s="91"/>
      <c r="GC33" s="91"/>
      <c r="GD33" s="91"/>
      <c r="GE33" s="91"/>
      <c r="GF33" s="91"/>
      <c r="GG33" s="91"/>
      <c r="GH33" s="91"/>
      <c r="GI33" s="91"/>
      <c r="GJ33" s="91"/>
      <c r="GK33" s="91"/>
      <c r="GL33" s="91"/>
      <c r="GM33" s="91"/>
      <c r="GN33" s="91"/>
      <c r="GO33" s="91"/>
      <c r="GP33" s="91"/>
      <c r="GQ33" s="91"/>
      <c r="GR33" s="91"/>
      <c r="GS33" s="91"/>
      <c r="GT33" s="91"/>
      <c r="GU33" s="91"/>
      <c r="GV33" s="91"/>
      <c r="GW33" s="91"/>
      <c r="GX33" s="91"/>
      <c r="GY33" s="91"/>
      <c r="GZ33" s="91"/>
      <c r="HA33" s="91"/>
      <c r="HB33" s="91"/>
      <c r="HC33" s="91"/>
      <c r="HD33" s="91"/>
      <c r="HE33" s="91"/>
      <c r="HF33" s="91"/>
      <c r="HG33" s="91"/>
      <c r="HH33" s="91"/>
      <c r="HI33" s="91"/>
      <c r="HJ33" s="91"/>
      <c r="HK33" s="91"/>
      <c r="HL33" s="91"/>
      <c r="HM33" s="91"/>
      <c r="HN33" s="91"/>
      <c r="HO33" s="91"/>
      <c r="HP33" s="91"/>
      <c r="HQ33" s="91"/>
      <c r="HR33" s="91"/>
      <c r="HS33" s="91"/>
      <c r="HT33" s="91"/>
      <c r="HU33" s="91"/>
      <c r="HV33" s="91"/>
      <c r="HW33" s="91"/>
      <c r="HX33" s="91"/>
      <c r="HY33" s="91"/>
      <c r="HZ33" s="91"/>
      <c r="IA33" s="91"/>
      <c r="IB33" s="91"/>
      <c r="IC33" s="91"/>
      <c r="ID33" s="91"/>
      <c r="IE33" s="91"/>
      <c r="IF33" s="91"/>
      <c r="IG33" s="91"/>
      <c r="IH33" s="91"/>
      <c r="II33" s="91"/>
      <c r="IJ33" s="91"/>
      <c r="IK33" s="91"/>
      <c r="IL33" s="91"/>
      <c r="IM33" s="91"/>
      <c r="IN33" s="91"/>
      <c r="IO33" s="91"/>
      <c r="IP33" s="91"/>
      <c r="IQ33" s="91"/>
      <c r="IR33" s="91"/>
      <c r="IS33" s="91"/>
      <c r="IT33" s="91"/>
      <c r="IU33" s="91"/>
      <c r="IV33" s="91"/>
      <c r="IW33" s="91"/>
      <c r="IX33" s="91"/>
      <c r="IY33" s="91"/>
      <c r="IZ33" s="91"/>
      <c r="JA33" s="91"/>
      <c r="JB33" s="91"/>
      <c r="JC33" s="91"/>
      <c r="JD33" s="91"/>
      <c r="JE33" s="91"/>
      <c r="JF33" s="91"/>
      <c r="JG33" s="91"/>
      <c r="JH33" s="91"/>
      <c r="JI33" s="91"/>
      <c r="JJ33" s="91"/>
      <c r="JK33" s="91"/>
      <c r="JL33" s="91"/>
      <c r="JM33" s="91"/>
      <c r="JN33" s="91"/>
      <c r="JO33" s="91"/>
      <c r="JP33" s="91"/>
      <c r="JQ33" s="91"/>
      <c r="JR33" s="91"/>
      <c r="JS33" s="91"/>
      <c r="JT33" s="91"/>
      <c r="JU33" s="91"/>
      <c r="JV33" s="91"/>
      <c r="JW33" s="91"/>
      <c r="JX33" s="91"/>
      <c r="JY33" s="91"/>
      <c r="JZ33" s="91"/>
      <c r="KA33" s="91"/>
      <c r="KB33" s="91"/>
      <c r="KC33" s="91"/>
      <c r="KD33" s="91"/>
      <c r="KE33" s="91"/>
      <c r="KF33" s="91"/>
      <c r="KG33" s="91"/>
      <c r="KH33" s="91"/>
      <c r="KI33" s="91"/>
      <c r="KJ33" s="91"/>
      <c r="KK33" s="91"/>
      <c r="KL33" s="91"/>
      <c r="KM33" s="91"/>
      <c r="KN33" s="91"/>
      <c r="KO33" s="91"/>
      <c r="KP33" s="91"/>
      <c r="KQ33" s="91"/>
      <c r="KR33" s="91"/>
      <c r="KS33" s="91"/>
      <c r="KT33" s="91"/>
      <c r="KU33" s="91"/>
      <c r="KV33" s="91"/>
      <c r="KW33" s="91"/>
      <c r="KX33" s="91"/>
      <c r="KY33" s="91"/>
      <c r="KZ33" s="91"/>
      <c r="LA33" s="91"/>
      <c r="LB33" s="91"/>
      <c r="LC33" s="91"/>
      <c r="LD33" s="91"/>
      <c r="LE33" s="91"/>
      <c r="LF33" s="91"/>
      <c r="LG33" s="91"/>
      <c r="LH33" s="91"/>
      <c r="LI33" s="91"/>
      <c r="LJ33" s="91"/>
      <c r="LK33" s="91"/>
      <c r="LL33" s="91"/>
      <c r="LM33" s="91"/>
      <c r="LN33" s="91"/>
      <c r="LO33" s="91"/>
      <c r="LP33" s="91"/>
      <c r="LQ33" s="91"/>
      <c r="LR33" s="91"/>
      <c r="LS33" s="91"/>
      <c r="LT33" s="91"/>
      <c r="LU33" s="91"/>
      <c r="LV33" s="91"/>
      <c r="LW33" s="91"/>
      <c r="LX33" s="91"/>
      <c r="LY33" s="91"/>
      <c r="LZ33" s="91"/>
      <c r="MA33" s="91"/>
      <c r="MB33" s="91"/>
      <c r="MC33" s="91"/>
      <c r="MD33" s="91"/>
      <c r="ME33" s="91"/>
      <c r="MF33" s="91"/>
      <c r="MG33" s="91"/>
      <c r="MH33" s="91"/>
      <c r="MI33" s="91"/>
      <c r="MJ33" s="91"/>
      <c r="MK33" s="91"/>
      <c r="ML33" s="91"/>
      <c r="MM33" s="91"/>
      <c r="MN33" s="91"/>
      <c r="MO33" s="91"/>
      <c r="MP33" s="91"/>
      <c r="MQ33" s="91"/>
      <c r="MR33" s="91"/>
      <c r="MS33" s="91"/>
      <c r="MT33" s="91"/>
      <c r="MU33" s="91"/>
      <c r="MV33" s="91"/>
      <c r="MW33" s="91"/>
      <c r="MX33" s="91"/>
      <c r="MY33" s="91"/>
      <c r="MZ33" s="91"/>
      <c r="NA33" s="91"/>
      <c r="NB33" s="91"/>
      <c r="NC33" s="91"/>
      <c r="ND33" s="91"/>
      <c r="NE33" s="91"/>
      <c r="NF33" s="91"/>
      <c r="NG33" s="91"/>
      <c r="NH33" s="91"/>
      <c r="NI33" s="91"/>
      <c r="NJ33" s="91"/>
      <c r="NK33" s="91"/>
      <c r="NL33" s="91"/>
      <c r="NM33" s="91"/>
    </row>
    <row r="34" spans="2:377" s="88" customFormat="1">
      <c r="B34" s="1110" t="s">
        <v>938</v>
      </c>
      <c r="C34" s="89" t="s">
        <v>206</v>
      </c>
      <c r="D34" s="89" t="s">
        <v>795</v>
      </c>
      <c r="E34" s="89" t="s">
        <v>939</v>
      </c>
      <c r="F34" s="89" t="s">
        <v>964</v>
      </c>
      <c r="G34" s="89" t="s">
        <v>965</v>
      </c>
      <c r="H34" s="282">
        <v>39813</v>
      </c>
      <c r="I34" s="134">
        <v>1.0000000000000001E-5</v>
      </c>
      <c r="J34" s="131">
        <v>353.59999999999997</v>
      </c>
      <c r="K34" s="131">
        <v>12060</v>
      </c>
      <c r="L34" s="411">
        <v>0.11323518525090491</v>
      </c>
      <c r="M34" s="412">
        <v>0.49597011139896352</v>
      </c>
      <c r="N34" s="411">
        <v>0.21243150812658812</v>
      </c>
      <c r="O34" s="412">
        <v>0.93045000559445601</v>
      </c>
      <c r="P34" s="411">
        <v>2.1554909858679538E-2</v>
      </c>
      <c r="Q34" s="412">
        <v>9.4410505181016374E-2</v>
      </c>
      <c r="R34" s="411">
        <v>2.0191362844141627E-3</v>
      </c>
      <c r="S34" s="412">
        <v>8.843816925734032E-3</v>
      </c>
      <c r="T34" s="411">
        <v>0.2254600515768804</v>
      </c>
      <c r="U34" s="412">
        <v>0.98751502590673612</v>
      </c>
      <c r="V34" s="411">
        <v>2.1339137663999998E-2</v>
      </c>
      <c r="W34" s="412">
        <v>9.346542296832E-2</v>
      </c>
      <c r="X34" s="411">
        <v>1.0882960208639999E-3</v>
      </c>
      <c r="Y34" s="412">
        <v>4.7667365713843189E-3</v>
      </c>
      <c r="Z34" s="411">
        <v>1.7476753746815997E-5</v>
      </c>
      <c r="AA34" s="412">
        <v>7.6548181411054052E-5</v>
      </c>
      <c r="AB34" s="411">
        <v>4.2894047522679536E-2</v>
      </c>
      <c r="AC34" s="412">
        <v>0.18787592814933637</v>
      </c>
      <c r="AD34" s="411">
        <v>2.2643205879543538E-2</v>
      </c>
      <c r="AE34" s="412">
        <v>9.9177241752400697E-2</v>
      </c>
      <c r="AF34" s="411">
        <v>2.1572386612426355E-2</v>
      </c>
      <c r="AG34" s="412">
        <v>9.4487053362427423E-2</v>
      </c>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91"/>
      <c r="BS34" s="91"/>
      <c r="BT34" s="91"/>
      <c r="BU34" s="91"/>
      <c r="BV34" s="91"/>
      <c r="BW34" s="91"/>
      <c r="BX34" s="91"/>
      <c r="BY34" s="91"/>
      <c r="BZ34" s="91"/>
      <c r="CA34" s="91"/>
      <c r="CB34" s="91"/>
      <c r="CC34" s="91"/>
      <c r="CD34" s="91"/>
      <c r="CE34" s="91"/>
      <c r="CF34" s="91"/>
      <c r="CG34" s="91"/>
      <c r="CH34" s="91"/>
      <c r="CI34" s="91"/>
      <c r="CJ34" s="91"/>
      <c r="CK34" s="91"/>
      <c r="CL34" s="91"/>
      <c r="CM34" s="91"/>
      <c r="CN34" s="91"/>
      <c r="CO34" s="91"/>
      <c r="CP34" s="91"/>
      <c r="CQ34" s="91"/>
      <c r="CR34" s="91"/>
      <c r="CS34" s="91"/>
      <c r="CT34" s="91"/>
      <c r="CU34" s="91"/>
      <c r="CV34" s="91"/>
      <c r="CW34" s="91"/>
      <c r="CX34" s="91"/>
      <c r="CY34" s="91"/>
      <c r="CZ34" s="91"/>
      <c r="DA34" s="91"/>
      <c r="DB34" s="91"/>
      <c r="DC34" s="91"/>
      <c r="DD34" s="91"/>
      <c r="DE34" s="91"/>
      <c r="DF34" s="91"/>
      <c r="DG34" s="91"/>
      <c r="DH34" s="91"/>
      <c r="DI34" s="91"/>
      <c r="DJ34" s="91"/>
      <c r="DK34" s="91"/>
      <c r="DL34" s="91"/>
      <c r="DM34" s="91"/>
      <c r="DN34" s="91"/>
      <c r="DO34" s="91"/>
      <c r="DP34" s="91"/>
      <c r="DQ34" s="91"/>
      <c r="DR34" s="91"/>
      <c r="DS34" s="91"/>
      <c r="DT34" s="91"/>
      <c r="DU34" s="91"/>
      <c r="DV34" s="91"/>
      <c r="DW34" s="91"/>
      <c r="DX34" s="91"/>
      <c r="DY34" s="91"/>
      <c r="DZ34" s="91"/>
      <c r="EA34" s="91"/>
      <c r="EB34" s="91"/>
      <c r="EC34" s="91"/>
      <c r="ED34" s="91"/>
      <c r="EE34" s="91"/>
      <c r="EF34" s="91"/>
      <c r="EG34" s="91"/>
      <c r="EH34" s="91"/>
      <c r="EI34" s="91"/>
      <c r="EJ34" s="91"/>
      <c r="EK34" s="91"/>
      <c r="EL34" s="91"/>
      <c r="EM34" s="91"/>
      <c r="EN34" s="91"/>
      <c r="EO34" s="91"/>
      <c r="EP34" s="91"/>
      <c r="EQ34" s="91"/>
      <c r="ER34" s="91"/>
      <c r="ES34" s="91"/>
      <c r="ET34" s="91"/>
      <c r="EU34" s="91"/>
      <c r="EV34" s="91"/>
      <c r="EW34" s="91"/>
      <c r="EX34" s="91"/>
      <c r="EY34" s="91"/>
      <c r="EZ34" s="91"/>
      <c r="FA34" s="91"/>
      <c r="FB34" s="91"/>
      <c r="FC34" s="91"/>
      <c r="FD34" s="91"/>
      <c r="FE34" s="91"/>
      <c r="FF34" s="91"/>
      <c r="FG34" s="91"/>
      <c r="FH34" s="91"/>
      <c r="FI34" s="91"/>
      <c r="FJ34" s="91"/>
      <c r="FK34" s="91"/>
      <c r="FL34" s="91"/>
      <c r="FM34" s="91"/>
      <c r="FN34" s="91"/>
      <c r="FO34" s="91"/>
      <c r="FP34" s="91"/>
      <c r="FQ34" s="91"/>
      <c r="FR34" s="91"/>
      <c r="FS34" s="91"/>
      <c r="FT34" s="91"/>
      <c r="FU34" s="91"/>
      <c r="FV34" s="91"/>
      <c r="FW34" s="91"/>
      <c r="FX34" s="91"/>
      <c r="FY34" s="91"/>
      <c r="FZ34" s="91"/>
      <c r="GA34" s="91"/>
      <c r="GB34" s="91"/>
      <c r="GC34" s="91"/>
      <c r="GD34" s="91"/>
      <c r="GE34" s="91"/>
      <c r="GF34" s="91"/>
      <c r="GG34" s="91"/>
      <c r="GH34" s="91"/>
      <c r="GI34" s="91"/>
      <c r="GJ34" s="91"/>
      <c r="GK34" s="91"/>
      <c r="GL34" s="91"/>
      <c r="GM34" s="91"/>
      <c r="GN34" s="91"/>
      <c r="GO34" s="91"/>
      <c r="GP34" s="91"/>
      <c r="GQ34" s="91"/>
      <c r="GR34" s="91"/>
      <c r="GS34" s="91"/>
      <c r="GT34" s="91"/>
      <c r="GU34" s="91"/>
      <c r="GV34" s="91"/>
      <c r="GW34" s="91"/>
      <c r="GX34" s="91"/>
      <c r="GY34" s="91"/>
      <c r="GZ34" s="91"/>
      <c r="HA34" s="91"/>
      <c r="HB34" s="91"/>
      <c r="HC34" s="91"/>
      <c r="HD34" s="91"/>
      <c r="HE34" s="91"/>
      <c r="HF34" s="91"/>
      <c r="HG34" s="91"/>
      <c r="HH34" s="91"/>
      <c r="HI34" s="91"/>
      <c r="HJ34" s="91"/>
      <c r="HK34" s="91"/>
      <c r="HL34" s="91"/>
      <c r="HM34" s="91"/>
      <c r="HN34" s="91"/>
      <c r="HO34" s="91"/>
      <c r="HP34" s="91"/>
      <c r="HQ34" s="91"/>
      <c r="HR34" s="91"/>
      <c r="HS34" s="91"/>
      <c r="HT34" s="91"/>
      <c r="HU34" s="91"/>
      <c r="HV34" s="91"/>
      <c r="HW34" s="91"/>
      <c r="HX34" s="91"/>
      <c r="HY34" s="91"/>
      <c r="HZ34" s="91"/>
      <c r="IA34" s="91"/>
      <c r="IB34" s="91"/>
      <c r="IC34" s="91"/>
      <c r="ID34" s="91"/>
      <c r="IE34" s="91"/>
      <c r="IF34" s="91"/>
      <c r="IG34" s="91"/>
      <c r="IH34" s="91"/>
      <c r="II34" s="91"/>
      <c r="IJ34" s="91"/>
      <c r="IK34" s="91"/>
      <c r="IL34" s="91"/>
      <c r="IM34" s="91"/>
      <c r="IN34" s="91"/>
      <c r="IO34" s="91"/>
      <c r="IP34" s="91"/>
      <c r="IQ34" s="91"/>
      <c r="IR34" s="91"/>
      <c r="IS34" s="91"/>
      <c r="IT34" s="91"/>
      <c r="IU34" s="91"/>
      <c r="IV34" s="91"/>
      <c r="IW34" s="91"/>
      <c r="IX34" s="91"/>
      <c r="IY34" s="91"/>
      <c r="IZ34" s="91"/>
      <c r="JA34" s="91"/>
      <c r="JB34" s="91"/>
      <c r="JC34" s="91"/>
      <c r="JD34" s="91"/>
      <c r="JE34" s="91"/>
      <c r="JF34" s="91"/>
      <c r="JG34" s="91"/>
      <c r="JH34" s="91"/>
      <c r="JI34" s="91"/>
      <c r="JJ34" s="91"/>
      <c r="JK34" s="91"/>
      <c r="JL34" s="91"/>
      <c r="JM34" s="91"/>
      <c r="JN34" s="91"/>
      <c r="JO34" s="91"/>
      <c r="JP34" s="91"/>
      <c r="JQ34" s="91"/>
      <c r="JR34" s="91"/>
      <c r="JS34" s="91"/>
      <c r="JT34" s="91"/>
      <c r="JU34" s="91"/>
      <c r="JV34" s="91"/>
      <c r="JW34" s="91"/>
      <c r="JX34" s="91"/>
      <c r="JY34" s="91"/>
      <c r="JZ34" s="91"/>
      <c r="KA34" s="91"/>
      <c r="KB34" s="91"/>
      <c r="KC34" s="91"/>
      <c r="KD34" s="91"/>
      <c r="KE34" s="91"/>
      <c r="KF34" s="91"/>
      <c r="KG34" s="91"/>
      <c r="KH34" s="91"/>
      <c r="KI34" s="91"/>
      <c r="KJ34" s="91"/>
      <c r="KK34" s="91"/>
      <c r="KL34" s="91"/>
      <c r="KM34" s="91"/>
      <c r="KN34" s="91"/>
      <c r="KO34" s="91"/>
      <c r="KP34" s="91"/>
      <c r="KQ34" s="91"/>
      <c r="KR34" s="91"/>
      <c r="KS34" s="91"/>
      <c r="KT34" s="91"/>
      <c r="KU34" s="91"/>
      <c r="KV34" s="91"/>
      <c r="KW34" s="91"/>
      <c r="KX34" s="91"/>
      <c r="KY34" s="91"/>
      <c r="KZ34" s="91"/>
      <c r="LA34" s="91"/>
      <c r="LB34" s="91"/>
      <c r="LC34" s="91"/>
      <c r="LD34" s="91"/>
      <c r="LE34" s="91"/>
      <c r="LF34" s="91"/>
      <c r="LG34" s="91"/>
      <c r="LH34" s="91"/>
      <c r="LI34" s="91"/>
      <c r="LJ34" s="91"/>
      <c r="LK34" s="91"/>
      <c r="LL34" s="91"/>
      <c r="LM34" s="91"/>
      <c r="LN34" s="91"/>
      <c r="LO34" s="91"/>
      <c r="LP34" s="91"/>
      <c r="LQ34" s="91"/>
      <c r="LR34" s="91"/>
      <c r="LS34" s="91"/>
      <c r="LT34" s="91"/>
      <c r="LU34" s="91"/>
      <c r="LV34" s="91"/>
      <c r="LW34" s="91"/>
      <c r="LX34" s="91"/>
      <c r="LY34" s="91"/>
      <c r="LZ34" s="91"/>
      <c r="MA34" s="91"/>
      <c r="MB34" s="91"/>
      <c r="MC34" s="91"/>
      <c r="MD34" s="91"/>
      <c r="ME34" s="91"/>
      <c r="MF34" s="91"/>
      <c r="MG34" s="91"/>
      <c r="MH34" s="91"/>
      <c r="MI34" s="91"/>
      <c r="MJ34" s="91"/>
      <c r="MK34" s="91"/>
      <c r="ML34" s="91"/>
      <c r="MM34" s="91"/>
      <c r="MN34" s="91"/>
      <c r="MO34" s="91"/>
      <c r="MP34" s="91"/>
      <c r="MQ34" s="91"/>
      <c r="MR34" s="91"/>
      <c r="MS34" s="91"/>
      <c r="MT34" s="91"/>
      <c r="MU34" s="91"/>
      <c r="MV34" s="91"/>
      <c r="MW34" s="91"/>
      <c r="MX34" s="91"/>
      <c r="MY34" s="91"/>
      <c r="MZ34" s="91"/>
      <c r="NA34" s="91"/>
      <c r="NB34" s="91"/>
      <c r="NC34" s="91"/>
      <c r="ND34" s="91"/>
      <c r="NE34" s="91"/>
      <c r="NF34" s="91"/>
      <c r="NG34" s="91"/>
      <c r="NH34" s="91"/>
      <c r="NI34" s="91"/>
      <c r="NJ34" s="91"/>
      <c r="NK34" s="91"/>
      <c r="NL34" s="91"/>
      <c r="NM34" s="91"/>
    </row>
    <row r="35" spans="2:377" s="88" customFormat="1">
      <c r="B35" s="1110" t="s">
        <v>938</v>
      </c>
      <c r="C35" s="89" t="s">
        <v>206</v>
      </c>
      <c r="D35" s="89" t="s">
        <v>795</v>
      </c>
      <c r="E35" s="89" t="s">
        <v>939</v>
      </c>
      <c r="F35" s="89" t="s">
        <v>966</v>
      </c>
      <c r="G35" s="89" t="s">
        <v>967</v>
      </c>
      <c r="H35" s="282">
        <v>39813</v>
      </c>
      <c r="I35" s="134">
        <v>1.0000000000000001E-5</v>
      </c>
      <c r="J35" s="131">
        <v>353.59999999999997</v>
      </c>
      <c r="K35" s="131">
        <v>12060</v>
      </c>
      <c r="L35" s="411">
        <v>0.11323518525090491</v>
      </c>
      <c r="M35" s="412">
        <v>0.49597011139896352</v>
      </c>
      <c r="N35" s="411">
        <v>0.21243150812658812</v>
      </c>
      <c r="O35" s="412">
        <v>0.93045000559445601</v>
      </c>
      <c r="P35" s="411">
        <v>2.1554909858679538E-2</v>
      </c>
      <c r="Q35" s="412">
        <v>9.4410505181016374E-2</v>
      </c>
      <c r="R35" s="411">
        <v>2.0191362844141627E-3</v>
      </c>
      <c r="S35" s="412">
        <v>8.843816925734032E-3</v>
      </c>
      <c r="T35" s="411">
        <v>0.2254600515768804</v>
      </c>
      <c r="U35" s="412">
        <v>0.98751502590673612</v>
      </c>
      <c r="V35" s="411">
        <v>2.1339137663999998E-2</v>
      </c>
      <c r="W35" s="412">
        <v>9.346542296832E-2</v>
      </c>
      <c r="X35" s="411">
        <v>1.0882960208639999E-3</v>
      </c>
      <c r="Y35" s="412">
        <v>4.7667365713843189E-3</v>
      </c>
      <c r="Z35" s="411">
        <v>1.7476753746815997E-5</v>
      </c>
      <c r="AA35" s="412">
        <v>7.6548181411054052E-5</v>
      </c>
      <c r="AB35" s="411">
        <v>4.2894047522679536E-2</v>
      </c>
      <c r="AC35" s="412">
        <v>0.18787592814933637</v>
      </c>
      <c r="AD35" s="411">
        <v>2.2643205879543538E-2</v>
      </c>
      <c r="AE35" s="412">
        <v>9.9177241752400697E-2</v>
      </c>
      <c r="AF35" s="411">
        <v>2.1572386612426355E-2</v>
      </c>
      <c r="AG35" s="412">
        <v>9.4487053362427423E-2</v>
      </c>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91"/>
      <c r="BX35" s="91"/>
      <c r="BY35" s="91"/>
      <c r="BZ35" s="91"/>
      <c r="CA35" s="91"/>
      <c r="CB35" s="91"/>
      <c r="CC35" s="91"/>
      <c r="CD35" s="91"/>
      <c r="CE35" s="91"/>
      <c r="CF35" s="91"/>
      <c r="CG35" s="91"/>
      <c r="CH35" s="91"/>
      <c r="CI35" s="91"/>
      <c r="CJ35" s="91"/>
      <c r="CK35" s="91"/>
      <c r="CL35" s="91"/>
      <c r="CM35" s="91"/>
      <c r="CN35" s="91"/>
      <c r="CO35" s="91"/>
      <c r="CP35" s="91"/>
      <c r="CQ35" s="91"/>
      <c r="CR35" s="91"/>
      <c r="CS35" s="91"/>
      <c r="CT35" s="91"/>
      <c r="CU35" s="91"/>
      <c r="CV35" s="91"/>
      <c r="CW35" s="91"/>
      <c r="CX35" s="91"/>
      <c r="CY35" s="91"/>
      <c r="CZ35" s="91"/>
      <c r="DA35" s="91"/>
      <c r="DB35" s="91"/>
      <c r="DC35" s="91"/>
      <c r="DD35" s="91"/>
      <c r="DE35" s="91"/>
      <c r="DF35" s="91"/>
      <c r="DG35" s="91"/>
      <c r="DH35" s="91"/>
      <c r="DI35" s="91"/>
      <c r="DJ35" s="91"/>
      <c r="DK35" s="91"/>
      <c r="DL35" s="91"/>
      <c r="DM35" s="91"/>
      <c r="DN35" s="91"/>
      <c r="DO35" s="91"/>
      <c r="DP35" s="91"/>
      <c r="DQ35" s="91"/>
      <c r="DR35" s="91"/>
      <c r="DS35" s="91"/>
      <c r="DT35" s="91"/>
      <c r="DU35" s="91"/>
      <c r="DV35" s="91"/>
      <c r="DW35" s="91"/>
      <c r="DX35" s="91"/>
      <c r="DY35" s="91"/>
      <c r="DZ35" s="91"/>
      <c r="EA35" s="91"/>
      <c r="EB35" s="91"/>
      <c r="EC35" s="91"/>
      <c r="ED35" s="91"/>
      <c r="EE35" s="91"/>
      <c r="EF35" s="91"/>
      <c r="EG35" s="91"/>
      <c r="EH35" s="91"/>
      <c r="EI35" s="91"/>
      <c r="EJ35" s="91"/>
      <c r="EK35" s="91"/>
      <c r="EL35" s="91"/>
      <c r="EM35" s="91"/>
      <c r="EN35" s="91"/>
      <c r="EO35" s="91"/>
      <c r="EP35" s="91"/>
      <c r="EQ35" s="91"/>
      <c r="ER35" s="91"/>
      <c r="ES35" s="91"/>
      <c r="ET35" s="91"/>
      <c r="EU35" s="91"/>
      <c r="EV35" s="91"/>
      <c r="EW35" s="91"/>
      <c r="EX35" s="91"/>
      <c r="EY35" s="91"/>
      <c r="EZ35" s="91"/>
      <c r="FA35" s="91"/>
      <c r="FB35" s="91"/>
      <c r="FC35" s="91"/>
      <c r="FD35" s="91"/>
      <c r="FE35" s="91"/>
      <c r="FF35" s="91"/>
      <c r="FG35" s="91"/>
      <c r="FH35" s="91"/>
      <c r="FI35" s="91"/>
      <c r="FJ35" s="91"/>
      <c r="FK35" s="91"/>
      <c r="FL35" s="91"/>
      <c r="FM35" s="91"/>
      <c r="FN35" s="91"/>
      <c r="FO35" s="91"/>
      <c r="FP35" s="91"/>
      <c r="FQ35" s="91"/>
      <c r="FR35" s="91"/>
      <c r="FS35" s="91"/>
      <c r="FT35" s="91"/>
      <c r="FU35" s="91"/>
      <c r="FV35" s="91"/>
      <c r="FW35" s="91"/>
      <c r="FX35" s="91"/>
      <c r="FY35" s="91"/>
      <c r="FZ35" s="91"/>
      <c r="GA35" s="91"/>
      <c r="GB35" s="91"/>
      <c r="GC35" s="91"/>
      <c r="GD35" s="91"/>
      <c r="GE35" s="91"/>
      <c r="GF35" s="91"/>
      <c r="GG35" s="91"/>
      <c r="GH35" s="91"/>
      <c r="GI35" s="91"/>
      <c r="GJ35" s="91"/>
      <c r="GK35" s="91"/>
      <c r="GL35" s="91"/>
      <c r="GM35" s="91"/>
      <c r="GN35" s="91"/>
      <c r="GO35" s="91"/>
      <c r="GP35" s="91"/>
      <c r="GQ35" s="91"/>
      <c r="GR35" s="91"/>
      <c r="GS35" s="91"/>
      <c r="GT35" s="91"/>
      <c r="GU35" s="91"/>
      <c r="GV35" s="91"/>
      <c r="GW35" s="91"/>
      <c r="GX35" s="91"/>
      <c r="GY35" s="91"/>
      <c r="GZ35" s="91"/>
      <c r="HA35" s="91"/>
      <c r="HB35" s="91"/>
      <c r="HC35" s="91"/>
      <c r="HD35" s="91"/>
      <c r="HE35" s="91"/>
      <c r="HF35" s="91"/>
      <c r="HG35" s="91"/>
      <c r="HH35" s="91"/>
      <c r="HI35" s="91"/>
      <c r="HJ35" s="91"/>
      <c r="HK35" s="91"/>
      <c r="HL35" s="91"/>
      <c r="HM35" s="91"/>
      <c r="HN35" s="91"/>
      <c r="HO35" s="91"/>
      <c r="HP35" s="91"/>
      <c r="HQ35" s="91"/>
      <c r="HR35" s="91"/>
      <c r="HS35" s="91"/>
      <c r="HT35" s="91"/>
      <c r="HU35" s="91"/>
      <c r="HV35" s="91"/>
      <c r="HW35" s="91"/>
      <c r="HX35" s="91"/>
      <c r="HY35" s="91"/>
      <c r="HZ35" s="91"/>
      <c r="IA35" s="91"/>
      <c r="IB35" s="91"/>
      <c r="IC35" s="91"/>
      <c r="ID35" s="91"/>
      <c r="IE35" s="91"/>
      <c r="IF35" s="91"/>
      <c r="IG35" s="91"/>
      <c r="IH35" s="91"/>
      <c r="II35" s="91"/>
      <c r="IJ35" s="91"/>
      <c r="IK35" s="91"/>
      <c r="IL35" s="91"/>
      <c r="IM35" s="91"/>
      <c r="IN35" s="91"/>
      <c r="IO35" s="91"/>
      <c r="IP35" s="91"/>
      <c r="IQ35" s="91"/>
      <c r="IR35" s="91"/>
      <c r="IS35" s="91"/>
      <c r="IT35" s="91"/>
      <c r="IU35" s="91"/>
      <c r="IV35" s="91"/>
      <c r="IW35" s="91"/>
      <c r="IX35" s="91"/>
      <c r="IY35" s="91"/>
      <c r="IZ35" s="91"/>
      <c r="JA35" s="91"/>
      <c r="JB35" s="91"/>
      <c r="JC35" s="91"/>
      <c r="JD35" s="91"/>
      <c r="JE35" s="91"/>
      <c r="JF35" s="91"/>
      <c r="JG35" s="91"/>
      <c r="JH35" s="91"/>
      <c r="JI35" s="91"/>
      <c r="JJ35" s="91"/>
      <c r="JK35" s="91"/>
      <c r="JL35" s="91"/>
      <c r="JM35" s="91"/>
      <c r="JN35" s="91"/>
      <c r="JO35" s="91"/>
      <c r="JP35" s="91"/>
      <c r="JQ35" s="91"/>
      <c r="JR35" s="91"/>
      <c r="JS35" s="91"/>
      <c r="JT35" s="91"/>
      <c r="JU35" s="91"/>
      <c r="JV35" s="91"/>
      <c r="JW35" s="91"/>
      <c r="JX35" s="91"/>
      <c r="JY35" s="91"/>
      <c r="JZ35" s="91"/>
      <c r="KA35" s="91"/>
      <c r="KB35" s="91"/>
      <c r="KC35" s="91"/>
      <c r="KD35" s="91"/>
      <c r="KE35" s="91"/>
      <c r="KF35" s="91"/>
      <c r="KG35" s="91"/>
      <c r="KH35" s="91"/>
      <c r="KI35" s="91"/>
      <c r="KJ35" s="91"/>
      <c r="KK35" s="91"/>
      <c r="KL35" s="91"/>
      <c r="KM35" s="91"/>
      <c r="KN35" s="91"/>
      <c r="KO35" s="91"/>
      <c r="KP35" s="91"/>
      <c r="KQ35" s="91"/>
      <c r="KR35" s="91"/>
      <c r="KS35" s="91"/>
      <c r="KT35" s="91"/>
      <c r="KU35" s="91"/>
      <c r="KV35" s="91"/>
      <c r="KW35" s="91"/>
      <c r="KX35" s="91"/>
      <c r="KY35" s="91"/>
      <c r="KZ35" s="91"/>
      <c r="LA35" s="91"/>
      <c r="LB35" s="91"/>
      <c r="LC35" s="91"/>
      <c r="LD35" s="91"/>
      <c r="LE35" s="91"/>
      <c r="LF35" s="91"/>
      <c r="LG35" s="91"/>
      <c r="LH35" s="91"/>
      <c r="LI35" s="91"/>
      <c r="LJ35" s="91"/>
      <c r="LK35" s="91"/>
      <c r="LL35" s="91"/>
      <c r="LM35" s="91"/>
      <c r="LN35" s="91"/>
      <c r="LO35" s="91"/>
      <c r="LP35" s="91"/>
      <c r="LQ35" s="91"/>
      <c r="LR35" s="91"/>
      <c r="LS35" s="91"/>
      <c r="LT35" s="91"/>
      <c r="LU35" s="91"/>
      <c r="LV35" s="91"/>
      <c r="LW35" s="91"/>
      <c r="LX35" s="91"/>
      <c r="LY35" s="91"/>
      <c r="LZ35" s="91"/>
      <c r="MA35" s="91"/>
      <c r="MB35" s="91"/>
      <c r="MC35" s="91"/>
      <c r="MD35" s="91"/>
      <c r="ME35" s="91"/>
      <c r="MF35" s="91"/>
      <c r="MG35" s="91"/>
      <c r="MH35" s="91"/>
      <c r="MI35" s="91"/>
      <c r="MJ35" s="91"/>
      <c r="MK35" s="91"/>
      <c r="ML35" s="91"/>
      <c r="MM35" s="91"/>
      <c r="MN35" s="91"/>
      <c r="MO35" s="91"/>
      <c r="MP35" s="91"/>
      <c r="MQ35" s="91"/>
      <c r="MR35" s="91"/>
      <c r="MS35" s="91"/>
      <c r="MT35" s="91"/>
      <c r="MU35" s="91"/>
      <c r="MV35" s="91"/>
      <c r="MW35" s="91"/>
      <c r="MX35" s="91"/>
      <c r="MY35" s="91"/>
      <c r="MZ35" s="91"/>
      <c r="NA35" s="91"/>
      <c r="NB35" s="91"/>
      <c r="NC35" s="91"/>
      <c r="ND35" s="91"/>
      <c r="NE35" s="91"/>
      <c r="NF35" s="91"/>
      <c r="NG35" s="91"/>
      <c r="NH35" s="91"/>
      <c r="NI35" s="91"/>
      <c r="NJ35" s="91"/>
      <c r="NK35" s="91"/>
      <c r="NL35" s="91"/>
      <c r="NM35" s="91"/>
    </row>
    <row r="36" spans="2:377" s="88" customFormat="1">
      <c r="B36" s="1110" t="s">
        <v>938</v>
      </c>
      <c r="C36" s="89" t="s">
        <v>206</v>
      </c>
      <c r="D36" s="89" t="s">
        <v>795</v>
      </c>
      <c r="E36" s="89" t="s">
        <v>939</v>
      </c>
      <c r="F36" s="89" t="s">
        <v>968</v>
      </c>
      <c r="G36" s="89" t="s">
        <v>969</v>
      </c>
      <c r="H36" s="282">
        <v>39813</v>
      </c>
      <c r="I36" s="134">
        <v>1.0000000000000001E-5</v>
      </c>
      <c r="J36" s="131">
        <v>353.59999999999997</v>
      </c>
      <c r="K36" s="131">
        <v>12060</v>
      </c>
      <c r="L36" s="411">
        <v>0.11323518525090491</v>
      </c>
      <c r="M36" s="412">
        <v>0.49597011139896352</v>
      </c>
      <c r="N36" s="411">
        <v>0.21243150812658812</v>
      </c>
      <c r="O36" s="412">
        <v>0.93045000559445601</v>
      </c>
      <c r="P36" s="411">
        <v>2.1554909858679538E-2</v>
      </c>
      <c r="Q36" s="412">
        <v>9.4410505181016374E-2</v>
      </c>
      <c r="R36" s="411">
        <v>2.0191362844141627E-3</v>
      </c>
      <c r="S36" s="412">
        <v>8.843816925734032E-3</v>
      </c>
      <c r="T36" s="411">
        <v>0.2254600515768804</v>
      </c>
      <c r="U36" s="412">
        <v>0.98751502590673612</v>
      </c>
      <c r="V36" s="411">
        <v>2.1339137663999998E-2</v>
      </c>
      <c r="W36" s="412">
        <v>9.346542296832E-2</v>
      </c>
      <c r="X36" s="411">
        <v>1.0882960208639999E-3</v>
      </c>
      <c r="Y36" s="412">
        <v>4.7667365713843189E-3</v>
      </c>
      <c r="Z36" s="411">
        <v>1.7476753746815997E-5</v>
      </c>
      <c r="AA36" s="412">
        <v>7.6548181411054052E-5</v>
      </c>
      <c r="AB36" s="411">
        <v>4.2894047522679536E-2</v>
      </c>
      <c r="AC36" s="412">
        <v>0.18787592814933637</v>
      </c>
      <c r="AD36" s="411">
        <v>2.2643205879543538E-2</v>
      </c>
      <c r="AE36" s="412">
        <v>9.9177241752400697E-2</v>
      </c>
      <c r="AF36" s="411">
        <v>2.1572386612426355E-2</v>
      </c>
      <c r="AG36" s="412">
        <v>9.4487053362427423E-2</v>
      </c>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91"/>
      <c r="CQ36" s="91"/>
      <c r="CR36" s="91"/>
      <c r="CS36" s="91"/>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91"/>
      <c r="GE36" s="91"/>
      <c r="GF36" s="91"/>
      <c r="GG36" s="91"/>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91"/>
      <c r="JS36" s="91"/>
      <c r="JT36" s="91"/>
      <c r="JU36" s="91"/>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91"/>
      <c r="NF36" s="91"/>
      <c r="NG36" s="91"/>
      <c r="NH36" s="91"/>
      <c r="NI36" s="91"/>
      <c r="NJ36" s="91"/>
      <c r="NK36" s="91"/>
      <c r="NL36" s="91"/>
      <c r="NM36" s="91"/>
    </row>
    <row r="37" spans="2:377" s="88" customFormat="1">
      <c r="B37" s="1110" t="s">
        <v>938</v>
      </c>
      <c r="C37" s="89" t="s">
        <v>206</v>
      </c>
      <c r="D37" s="89" t="s">
        <v>795</v>
      </c>
      <c r="E37" s="89" t="s">
        <v>939</v>
      </c>
      <c r="F37" s="89" t="s">
        <v>970</v>
      </c>
      <c r="G37" s="89" t="s">
        <v>971</v>
      </c>
      <c r="H37" s="282" t="s">
        <v>218</v>
      </c>
      <c r="I37" s="134">
        <v>1.0000000000000001E-5</v>
      </c>
      <c r="J37" s="131">
        <v>1008</v>
      </c>
      <c r="K37" s="131">
        <v>12060</v>
      </c>
      <c r="L37" s="411">
        <v>0.11323518525090491</v>
      </c>
      <c r="M37" s="412">
        <v>0.49597011139896352</v>
      </c>
      <c r="N37" s="411">
        <v>0.21243150812658812</v>
      </c>
      <c r="O37" s="412">
        <v>0.93045000559445601</v>
      </c>
      <c r="P37" s="411">
        <v>2.1554909858679538E-2</v>
      </c>
      <c r="Q37" s="412">
        <v>9.4410505181016374E-2</v>
      </c>
      <c r="R37" s="411">
        <v>2.0191362844141627E-3</v>
      </c>
      <c r="S37" s="412">
        <v>8.843816925734032E-3</v>
      </c>
      <c r="T37" s="411">
        <v>0.2254600515768804</v>
      </c>
      <c r="U37" s="412">
        <v>0.98751502590673612</v>
      </c>
      <c r="V37" s="411">
        <v>6.0831025919999997E-2</v>
      </c>
      <c r="W37" s="412">
        <v>0.26643989352960001</v>
      </c>
      <c r="X37" s="411">
        <v>3.1023823219199997E-3</v>
      </c>
      <c r="Y37" s="412">
        <v>1.3588434570009598E-2</v>
      </c>
      <c r="Z37" s="411">
        <v>4.9820610228479998E-5</v>
      </c>
      <c r="AA37" s="412">
        <v>2.1821427280074239E-4</v>
      </c>
      <c r="AB37" s="411">
        <v>8.2385935778679531E-2</v>
      </c>
      <c r="AC37" s="412">
        <v>0.36085039871061642</v>
      </c>
      <c r="AD37" s="411">
        <v>2.4657292180599536E-2</v>
      </c>
      <c r="AE37" s="412">
        <v>0.10799893975102598</v>
      </c>
      <c r="AF37" s="411">
        <v>2.1604730468908019E-2</v>
      </c>
      <c r="AG37" s="412">
        <v>9.4628719453817123E-2</v>
      </c>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91"/>
      <c r="CQ37" s="91"/>
      <c r="CR37" s="91"/>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91"/>
      <c r="GE37" s="91"/>
      <c r="GF37" s="91"/>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91"/>
      <c r="JS37" s="91"/>
      <c r="JT37" s="91"/>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91"/>
      <c r="NF37" s="91"/>
      <c r="NG37" s="91"/>
      <c r="NH37" s="91"/>
      <c r="NI37" s="91"/>
      <c r="NJ37" s="91"/>
      <c r="NK37" s="91"/>
      <c r="NL37" s="91"/>
      <c r="NM37" s="91"/>
    </row>
    <row r="38" spans="2:377" s="88" customFormat="1">
      <c r="B38" s="1110" t="s">
        <v>938</v>
      </c>
      <c r="C38" s="89" t="s">
        <v>206</v>
      </c>
      <c r="D38" s="89" t="s">
        <v>795</v>
      </c>
      <c r="E38" s="89" t="s">
        <v>939</v>
      </c>
      <c r="F38" s="89" t="s">
        <v>972</v>
      </c>
      <c r="G38" s="89" t="s">
        <v>973</v>
      </c>
      <c r="H38" s="282" t="s">
        <v>218</v>
      </c>
      <c r="I38" s="134">
        <v>1.0000000000000001E-5</v>
      </c>
      <c r="J38" s="131">
        <v>1008</v>
      </c>
      <c r="K38" s="131">
        <v>12060</v>
      </c>
      <c r="L38" s="411">
        <v>0.11323518525090491</v>
      </c>
      <c r="M38" s="412">
        <v>0.49597011139896352</v>
      </c>
      <c r="N38" s="411">
        <v>0.21243150812658812</v>
      </c>
      <c r="O38" s="412">
        <v>0.93045000559445601</v>
      </c>
      <c r="P38" s="411">
        <v>2.1554909858679538E-2</v>
      </c>
      <c r="Q38" s="412">
        <v>9.4410505181016374E-2</v>
      </c>
      <c r="R38" s="411">
        <v>2.0191362844141627E-3</v>
      </c>
      <c r="S38" s="412">
        <v>8.843816925734032E-3</v>
      </c>
      <c r="T38" s="411">
        <v>0.2254600515768804</v>
      </c>
      <c r="U38" s="412">
        <v>0.98751502590673612</v>
      </c>
      <c r="V38" s="411">
        <v>6.0831025919999997E-2</v>
      </c>
      <c r="W38" s="412">
        <v>0.26643989352960001</v>
      </c>
      <c r="X38" s="411">
        <v>3.1023823219199997E-3</v>
      </c>
      <c r="Y38" s="412">
        <v>1.3588434570009598E-2</v>
      </c>
      <c r="Z38" s="411">
        <v>4.9820610228479998E-5</v>
      </c>
      <c r="AA38" s="412">
        <v>2.1821427280074239E-4</v>
      </c>
      <c r="AB38" s="411">
        <v>8.2385935778679531E-2</v>
      </c>
      <c r="AC38" s="412">
        <v>0.36085039871061642</v>
      </c>
      <c r="AD38" s="411">
        <v>2.4657292180599536E-2</v>
      </c>
      <c r="AE38" s="412">
        <v>0.10799893975102598</v>
      </c>
      <c r="AF38" s="411">
        <v>2.1604730468908019E-2</v>
      </c>
      <c r="AG38" s="412">
        <v>9.4628719453817123E-2</v>
      </c>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91"/>
      <c r="BR38" s="91"/>
      <c r="BS38" s="91"/>
      <c r="BT38" s="91"/>
      <c r="BU38" s="91"/>
      <c r="BV38" s="91"/>
      <c r="BW38" s="91"/>
      <c r="BX38" s="91"/>
      <c r="BY38" s="91"/>
      <c r="BZ38" s="91"/>
      <c r="CA38" s="91"/>
      <c r="CB38" s="91"/>
      <c r="CC38" s="91"/>
      <c r="CD38" s="91"/>
      <c r="CE38" s="91"/>
      <c r="CF38" s="91"/>
      <c r="CG38" s="91"/>
      <c r="CH38" s="91"/>
      <c r="CI38" s="91"/>
      <c r="CJ38" s="91"/>
      <c r="CK38" s="91"/>
      <c r="CL38" s="91"/>
      <c r="CM38" s="91"/>
      <c r="CN38" s="91"/>
      <c r="CO38" s="91"/>
      <c r="CP38" s="91"/>
      <c r="CQ38" s="91"/>
      <c r="CR38" s="91"/>
      <c r="CS38" s="91"/>
      <c r="CT38" s="91"/>
      <c r="CU38" s="91"/>
      <c r="CV38" s="91"/>
      <c r="CW38" s="91"/>
      <c r="CX38" s="91"/>
      <c r="CY38" s="91"/>
      <c r="CZ38" s="91"/>
      <c r="DA38" s="91"/>
      <c r="DB38" s="91"/>
      <c r="DC38" s="91"/>
      <c r="DD38" s="91"/>
      <c r="DE38" s="91"/>
      <c r="DF38" s="91"/>
      <c r="DG38" s="91"/>
      <c r="DH38" s="91"/>
      <c r="DI38" s="91"/>
      <c r="DJ38" s="91"/>
      <c r="DK38" s="91"/>
      <c r="DL38" s="91"/>
      <c r="DM38" s="91"/>
      <c r="DN38" s="91"/>
      <c r="DO38" s="91"/>
      <c r="DP38" s="91"/>
      <c r="DQ38" s="91"/>
      <c r="DR38" s="91"/>
      <c r="DS38" s="91"/>
      <c r="DT38" s="91"/>
      <c r="DU38" s="91"/>
      <c r="DV38" s="91"/>
      <c r="DW38" s="91"/>
      <c r="DX38" s="91"/>
      <c r="DY38" s="91"/>
      <c r="DZ38" s="91"/>
      <c r="EA38" s="91"/>
      <c r="EB38" s="91"/>
      <c r="EC38" s="91"/>
      <c r="ED38" s="91"/>
      <c r="EE38" s="91"/>
      <c r="EF38" s="91"/>
      <c r="EG38" s="91"/>
      <c r="EH38" s="91"/>
      <c r="EI38" s="91"/>
      <c r="EJ38" s="91"/>
      <c r="EK38" s="91"/>
      <c r="EL38" s="91"/>
      <c r="EM38" s="91"/>
      <c r="EN38" s="91"/>
      <c r="EO38" s="91"/>
      <c r="EP38" s="91"/>
      <c r="EQ38" s="91"/>
      <c r="ER38" s="91"/>
      <c r="ES38" s="91"/>
      <c r="ET38" s="91"/>
      <c r="EU38" s="91"/>
      <c r="EV38" s="91"/>
      <c r="EW38" s="91"/>
      <c r="EX38" s="91"/>
      <c r="EY38" s="91"/>
      <c r="EZ38" s="91"/>
      <c r="FA38" s="91"/>
      <c r="FB38" s="91"/>
      <c r="FC38" s="91"/>
      <c r="FD38" s="91"/>
      <c r="FE38" s="91"/>
      <c r="FF38" s="91"/>
      <c r="FG38" s="91"/>
      <c r="FH38" s="91"/>
      <c r="FI38" s="91"/>
      <c r="FJ38" s="91"/>
      <c r="FK38" s="91"/>
      <c r="FL38" s="91"/>
      <c r="FM38" s="91"/>
      <c r="FN38" s="91"/>
      <c r="FO38" s="91"/>
      <c r="FP38" s="91"/>
      <c r="FQ38" s="91"/>
      <c r="FR38" s="91"/>
      <c r="FS38" s="91"/>
      <c r="FT38" s="91"/>
      <c r="FU38" s="91"/>
      <c r="FV38" s="91"/>
      <c r="FW38" s="91"/>
      <c r="FX38" s="91"/>
      <c r="FY38" s="91"/>
      <c r="FZ38" s="91"/>
      <c r="GA38" s="91"/>
      <c r="GB38" s="91"/>
      <c r="GC38" s="91"/>
      <c r="GD38" s="91"/>
      <c r="GE38" s="91"/>
      <c r="GF38" s="91"/>
      <c r="GG38" s="91"/>
      <c r="GH38" s="91"/>
      <c r="GI38" s="91"/>
      <c r="GJ38" s="91"/>
      <c r="GK38" s="91"/>
      <c r="GL38" s="91"/>
      <c r="GM38" s="91"/>
      <c r="GN38" s="91"/>
      <c r="GO38" s="91"/>
      <c r="GP38" s="91"/>
      <c r="GQ38" s="91"/>
      <c r="GR38" s="91"/>
      <c r="GS38" s="91"/>
      <c r="GT38" s="91"/>
      <c r="GU38" s="91"/>
      <c r="GV38" s="91"/>
      <c r="GW38" s="91"/>
      <c r="GX38" s="91"/>
      <c r="GY38" s="91"/>
      <c r="GZ38" s="91"/>
      <c r="HA38" s="91"/>
      <c r="HB38" s="91"/>
      <c r="HC38" s="91"/>
      <c r="HD38" s="91"/>
      <c r="HE38" s="91"/>
      <c r="HF38" s="91"/>
      <c r="HG38" s="91"/>
      <c r="HH38" s="91"/>
      <c r="HI38" s="91"/>
      <c r="HJ38" s="91"/>
      <c r="HK38" s="91"/>
      <c r="HL38" s="91"/>
      <c r="HM38" s="91"/>
      <c r="HN38" s="91"/>
      <c r="HO38" s="91"/>
      <c r="HP38" s="91"/>
      <c r="HQ38" s="91"/>
      <c r="HR38" s="91"/>
      <c r="HS38" s="91"/>
      <c r="HT38" s="91"/>
      <c r="HU38" s="91"/>
      <c r="HV38" s="91"/>
      <c r="HW38" s="91"/>
      <c r="HX38" s="91"/>
      <c r="HY38" s="91"/>
      <c r="HZ38" s="91"/>
      <c r="IA38" s="91"/>
      <c r="IB38" s="91"/>
      <c r="IC38" s="91"/>
      <c r="ID38" s="91"/>
      <c r="IE38" s="91"/>
      <c r="IF38" s="91"/>
      <c r="IG38" s="91"/>
      <c r="IH38" s="91"/>
      <c r="II38" s="91"/>
      <c r="IJ38" s="91"/>
      <c r="IK38" s="91"/>
      <c r="IL38" s="91"/>
      <c r="IM38" s="91"/>
      <c r="IN38" s="91"/>
      <c r="IO38" s="91"/>
      <c r="IP38" s="91"/>
      <c r="IQ38" s="91"/>
      <c r="IR38" s="91"/>
      <c r="IS38" s="91"/>
      <c r="IT38" s="91"/>
      <c r="IU38" s="91"/>
      <c r="IV38" s="91"/>
      <c r="IW38" s="91"/>
      <c r="IX38" s="91"/>
      <c r="IY38" s="91"/>
      <c r="IZ38" s="91"/>
      <c r="JA38" s="91"/>
      <c r="JB38" s="91"/>
      <c r="JC38" s="91"/>
      <c r="JD38" s="91"/>
      <c r="JE38" s="91"/>
      <c r="JF38" s="91"/>
      <c r="JG38" s="91"/>
      <c r="JH38" s="91"/>
      <c r="JI38" s="91"/>
      <c r="JJ38" s="91"/>
      <c r="JK38" s="91"/>
      <c r="JL38" s="91"/>
      <c r="JM38" s="91"/>
      <c r="JN38" s="91"/>
      <c r="JO38" s="91"/>
      <c r="JP38" s="91"/>
      <c r="JQ38" s="91"/>
      <c r="JR38" s="91"/>
      <c r="JS38" s="91"/>
      <c r="JT38" s="91"/>
      <c r="JU38" s="91"/>
      <c r="JV38" s="91"/>
      <c r="JW38" s="91"/>
      <c r="JX38" s="91"/>
      <c r="JY38" s="91"/>
      <c r="JZ38" s="91"/>
      <c r="KA38" s="91"/>
      <c r="KB38" s="91"/>
      <c r="KC38" s="91"/>
      <c r="KD38" s="91"/>
      <c r="KE38" s="91"/>
      <c r="KF38" s="91"/>
      <c r="KG38" s="91"/>
      <c r="KH38" s="91"/>
      <c r="KI38" s="91"/>
      <c r="KJ38" s="91"/>
      <c r="KK38" s="91"/>
      <c r="KL38" s="91"/>
      <c r="KM38" s="91"/>
      <c r="KN38" s="91"/>
      <c r="KO38" s="91"/>
      <c r="KP38" s="91"/>
      <c r="KQ38" s="91"/>
      <c r="KR38" s="91"/>
      <c r="KS38" s="91"/>
      <c r="KT38" s="91"/>
      <c r="KU38" s="91"/>
      <c r="KV38" s="91"/>
      <c r="KW38" s="91"/>
      <c r="KX38" s="91"/>
      <c r="KY38" s="91"/>
      <c r="KZ38" s="91"/>
      <c r="LA38" s="91"/>
      <c r="LB38" s="91"/>
      <c r="LC38" s="91"/>
      <c r="LD38" s="91"/>
      <c r="LE38" s="91"/>
      <c r="LF38" s="91"/>
      <c r="LG38" s="91"/>
      <c r="LH38" s="91"/>
      <c r="LI38" s="91"/>
      <c r="LJ38" s="91"/>
      <c r="LK38" s="91"/>
      <c r="LL38" s="91"/>
      <c r="LM38" s="91"/>
      <c r="LN38" s="91"/>
      <c r="LO38" s="91"/>
      <c r="LP38" s="91"/>
      <c r="LQ38" s="91"/>
      <c r="LR38" s="91"/>
      <c r="LS38" s="91"/>
      <c r="LT38" s="91"/>
      <c r="LU38" s="91"/>
      <c r="LV38" s="91"/>
      <c r="LW38" s="91"/>
      <c r="LX38" s="91"/>
      <c r="LY38" s="91"/>
      <c r="LZ38" s="91"/>
      <c r="MA38" s="91"/>
      <c r="MB38" s="91"/>
      <c r="MC38" s="91"/>
      <c r="MD38" s="91"/>
      <c r="ME38" s="91"/>
      <c r="MF38" s="91"/>
      <c r="MG38" s="91"/>
      <c r="MH38" s="91"/>
      <c r="MI38" s="91"/>
      <c r="MJ38" s="91"/>
      <c r="MK38" s="91"/>
      <c r="ML38" s="91"/>
      <c r="MM38" s="91"/>
      <c r="MN38" s="91"/>
      <c r="MO38" s="91"/>
      <c r="MP38" s="91"/>
      <c r="MQ38" s="91"/>
      <c r="MR38" s="91"/>
      <c r="MS38" s="91"/>
      <c r="MT38" s="91"/>
      <c r="MU38" s="91"/>
      <c r="MV38" s="91"/>
      <c r="MW38" s="91"/>
      <c r="MX38" s="91"/>
      <c r="MY38" s="91"/>
      <c r="MZ38" s="91"/>
      <c r="NA38" s="91"/>
      <c r="NB38" s="91"/>
      <c r="NC38" s="91"/>
      <c r="ND38" s="91"/>
      <c r="NE38" s="91"/>
      <c r="NF38" s="91"/>
      <c r="NG38" s="91"/>
      <c r="NH38" s="91"/>
      <c r="NI38" s="91"/>
      <c r="NJ38" s="91"/>
      <c r="NK38" s="91"/>
      <c r="NL38" s="91"/>
      <c r="NM38" s="91"/>
    </row>
    <row r="39" spans="2:377" s="88" customFormat="1">
      <c r="B39" s="1110" t="s">
        <v>938</v>
      </c>
      <c r="C39" s="89" t="s">
        <v>206</v>
      </c>
      <c r="D39" s="89" t="s">
        <v>796</v>
      </c>
      <c r="E39" s="89" t="s">
        <v>939</v>
      </c>
      <c r="F39" s="89" t="s">
        <v>974</v>
      </c>
      <c r="G39" s="89" t="s">
        <v>975</v>
      </c>
      <c r="H39" s="282">
        <v>41060</v>
      </c>
      <c r="I39" s="134">
        <v>1.0000000000000001E-5</v>
      </c>
      <c r="J39" s="131">
        <v>544</v>
      </c>
      <c r="K39" s="131">
        <v>12060</v>
      </c>
      <c r="L39" s="411">
        <v>0.45049393672839266</v>
      </c>
      <c r="M39" s="412">
        <v>1.9731634428703599</v>
      </c>
      <c r="N39" s="411">
        <v>0.84513577779605786</v>
      </c>
      <c r="O39" s="412">
        <v>3.7016947067467334</v>
      </c>
      <c r="P39" s="411">
        <v>8.5753877423322841E-2</v>
      </c>
      <c r="Q39" s="412">
        <v>0.37560198311415405</v>
      </c>
      <c r="R39" s="411">
        <v>8.0329153111681241E-3</v>
      </c>
      <c r="S39" s="412">
        <v>3.5184169062916382E-2</v>
      </c>
      <c r="T39" s="411">
        <v>0.89696842870324389</v>
      </c>
      <c r="U39" s="412">
        <v>3.9287217177202081</v>
      </c>
      <c r="V39" s="411">
        <v>3.2829442560000005E-2</v>
      </c>
      <c r="W39" s="412">
        <v>0.14379295841280004</v>
      </c>
      <c r="X39" s="411">
        <v>1.6743015705600001E-3</v>
      </c>
      <c r="Y39" s="412">
        <v>7.3334408790528011E-3</v>
      </c>
      <c r="Z39" s="411">
        <v>2.6887313456640003E-5</v>
      </c>
      <c r="AA39" s="412">
        <v>1.1776643294008322E-4</v>
      </c>
      <c r="AB39" s="411">
        <v>0.11858331998332285</v>
      </c>
      <c r="AC39" s="412">
        <v>0.51939494152695409</v>
      </c>
      <c r="AD39" s="411">
        <v>8.7428178993882846E-2</v>
      </c>
      <c r="AE39" s="412">
        <v>0.38293542399320685</v>
      </c>
      <c r="AF39" s="411">
        <v>8.578076473677948E-2</v>
      </c>
      <c r="AG39" s="412">
        <v>0.37571974954709414</v>
      </c>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1"/>
      <c r="BN39" s="91"/>
      <c r="BO39" s="91"/>
      <c r="BP39" s="91"/>
      <c r="BQ39" s="91"/>
      <c r="BR39" s="91"/>
      <c r="BS39" s="91"/>
      <c r="BT39" s="91"/>
      <c r="BU39" s="91"/>
      <c r="BV39" s="91"/>
      <c r="BW39" s="91"/>
      <c r="BX39" s="91"/>
      <c r="BY39" s="91"/>
      <c r="BZ39" s="91"/>
      <c r="CA39" s="91"/>
      <c r="CB39" s="91"/>
      <c r="CC39" s="91"/>
      <c r="CD39" s="91"/>
      <c r="CE39" s="91"/>
      <c r="CF39" s="91"/>
      <c r="CG39" s="91"/>
      <c r="CH39" s="91"/>
      <c r="CI39" s="91"/>
      <c r="CJ39" s="91"/>
      <c r="CK39" s="91"/>
      <c r="CL39" s="91"/>
      <c r="CM39" s="91"/>
      <c r="CN39" s="91"/>
      <c r="CO39" s="91"/>
      <c r="CP39" s="91"/>
      <c r="CQ39" s="91"/>
      <c r="CR39" s="91"/>
      <c r="CS39" s="91"/>
      <c r="CT39" s="91"/>
      <c r="CU39" s="91"/>
      <c r="CV39" s="91"/>
      <c r="CW39" s="91"/>
      <c r="CX39" s="91"/>
      <c r="CY39" s="91"/>
      <c r="CZ39" s="91"/>
      <c r="DA39" s="91"/>
      <c r="DB39" s="91"/>
      <c r="DC39" s="91"/>
      <c r="DD39" s="91"/>
      <c r="DE39" s="91"/>
      <c r="DF39" s="91"/>
      <c r="DG39" s="91"/>
      <c r="DH39" s="91"/>
      <c r="DI39" s="91"/>
      <c r="DJ39" s="91"/>
      <c r="DK39" s="91"/>
      <c r="DL39" s="91"/>
      <c r="DM39" s="91"/>
      <c r="DN39" s="91"/>
      <c r="DO39" s="91"/>
      <c r="DP39" s="91"/>
      <c r="DQ39" s="91"/>
      <c r="DR39" s="91"/>
      <c r="DS39" s="91"/>
      <c r="DT39" s="91"/>
      <c r="DU39" s="91"/>
      <c r="DV39" s="91"/>
      <c r="DW39" s="91"/>
      <c r="DX39" s="91"/>
      <c r="DY39" s="91"/>
      <c r="DZ39" s="91"/>
      <c r="EA39" s="91"/>
      <c r="EB39" s="91"/>
      <c r="EC39" s="91"/>
      <c r="ED39" s="91"/>
      <c r="EE39" s="91"/>
      <c r="EF39" s="91"/>
      <c r="EG39" s="91"/>
      <c r="EH39" s="91"/>
      <c r="EI39" s="91"/>
      <c r="EJ39" s="91"/>
      <c r="EK39" s="91"/>
      <c r="EL39" s="91"/>
      <c r="EM39" s="91"/>
      <c r="EN39" s="91"/>
      <c r="EO39" s="91"/>
      <c r="EP39" s="91"/>
      <c r="EQ39" s="91"/>
      <c r="ER39" s="91"/>
      <c r="ES39" s="91"/>
      <c r="ET39" s="91"/>
      <c r="EU39" s="91"/>
      <c r="EV39" s="91"/>
      <c r="EW39" s="91"/>
      <c r="EX39" s="91"/>
      <c r="EY39" s="91"/>
      <c r="EZ39" s="91"/>
      <c r="FA39" s="91"/>
      <c r="FB39" s="91"/>
      <c r="FC39" s="91"/>
      <c r="FD39" s="91"/>
      <c r="FE39" s="91"/>
      <c r="FF39" s="91"/>
      <c r="FG39" s="91"/>
      <c r="FH39" s="91"/>
      <c r="FI39" s="91"/>
      <c r="FJ39" s="91"/>
      <c r="FK39" s="91"/>
      <c r="FL39" s="91"/>
      <c r="FM39" s="91"/>
      <c r="FN39" s="91"/>
      <c r="FO39" s="91"/>
      <c r="FP39" s="91"/>
      <c r="FQ39" s="91"/>
      <c r="FR39" s="91"/>
      <c r="FS39" s="91"/>
      <c r="FT39" s="91"/>
      <c r="FU39" s="91"/>
      <c r="FV39" s="91"/>
      <c r="FW39" s="91"/>
      <c r="FX39" s="91"/>
      <c r="FY39" s="91"/>
      <c r="FZ39" s="91"/>
      <c r="GA39" s="91"/>
      <c r="GB39" s="91"/>
      <c r="GC39" s="91"/>
      <c r="GD39" s="91"/>
      <c r="GE39" s="91"/>
      <c r="GF39" s="91"/>
      <c r="GG39" s="91"/>
      <c r="GH39" s="91"/>
      <c r="GI39" s="91"/>
      <c r="GJ39" s="91"/>
      <c r="GK39" s="91"/>
      <c r="GL39" s="91"/>
      <c r="GM39" s="91"/>
      <c r="GN39" s="91"/>
      <c r="GO39" s="91"/>
      <c r="GP39" s="91"/>
      <c r="GQ39" s="91"/>
      <c r="GR39" s="91"/>
      <c r="GS39" s="91"/>
      <c r="GT39" s="91"/>
      <c r="GU39" s="91"/>
      <c r="GV39" s="91"/>
      <c r="GW39" s="91"/>
      <c r="GX39" s="91"/>
      <c r="GY39" s="91"/>
      <c r="GZ39" s="91"/>
      <c r="HA39" s="91"/>
      <c r="HB39" s="91"/>
      <c r="HC39" s="91"/>
      <c r="HD39" s="91"/>
      <c r="HE39" s="91"/>
      <c r="HF39" s="91"/>
      <c r="HG39" s="91"/>
      <c r="HH39" s="91"/>
      <c r="HI39" s="91"/>
      <c r="HJ39" s="91"/>
      <c r="HK39" s="91"/>
      <c r="HL39" s="91"/>
      <c r="HM39" s="91"/>
      <c r="HN39" s="91"/>
      <c r="HO39" s="91"/>
      <c r="HP39" s="91"/>
      <c r="HQ39" s="91"/>
      <c r="HR39" s="91"/>
      <c r="HS39" s="91"/>
      <c r="HT39" s="91"/>
      <c r="HU39" s="91"/>
      <c r="HV39" s="91"/>
      <c r="HW39" s="91"/>
      <c r="HX39" s="91"/>
      <c r="HY39" s="91"/>
      <c r="HZ39" s="91"/>
      <c r="IA39" s="91"/>
      <c r="IB39" s="91"/>
      <c r="IC39" s="91"/>
      <c r="ID39" s="91"/>
      <c r="IE39" s="91"/>
      <c r="IF39" s="91"/>
      <c r="IG39" s="91"/>
      <c r="IH39" s="91"/>
      <c r="II39" s="91"/>
      <c r="IJ39" s="91"/>
      <c r="IK39" s="91"/>
      <c r="IL39" s="91"/>
      <c r="IM39" s="91"/>
      <c r="IN39" s="91"/>
      <c r="IO39" s="91"/>
      <c r="IP39" s="91"/>
      <c r="IQ39" s="91"/>
      <c r="IR39" s="91"/>
      <c r="IS39" s="91"/>
      <c r="IT39" s="91"/>
      <c r="IU39" s="91"/>
      <c r="IV39" s="91"/>
      <c r="IW39" s="91"/>
      <c r="IX39" s="91"/>
      <c r="IY39" s="91"/>
      <c r="IZ39" s="91"/>
      <c r="JA39" s="91"/>
      <c r="JB39" s="91"/>
      <c r="JC39" s="91"/>
      <c r="JD39" s="91"/>
      <c r="JE39" s="91"/>
      <c r="JF39" s="91"/>
      <c r="JG39" s="91"/>
      <c r="JH39" s="91"/>
      <c r="JI39" s="91"/>
      <c r="JJ39" s="91"/>
      <c r="JK39" s="91"/>
      <c r="JL39" s="91"/>
      <c r="JM39" s="91"/>
      <c r="JN39" s="91"/>
      <c r="JO39" s="91"/>
      <c r="JP39" s="91"/>
      <c r="JQ39" s="91"/>
      <c r="JR39" s="91"/>
      <c r="JS39" s="91"/>
      <c r="JT39" s="91"/>
      <c r="JU39" s="91"/>
      <c r="JV39" s="91"/>
      <c r="JW39" s="91"/>
      <c r="JX39" s="91"/>
      <c r="JY39" s="91"/>
      <c r="JZ39" s="91"/>
      <c r="KA39" s="91"/>
      <c r="KB39" s="91"/>
      <c r="KC39" s="91"/>
      <c r="KD39" s="91"/>
      <c r="KE39" s="91"/>
      <c r="KF39" s="91"/>
      <c r="KG39" s="91"/>
      <c r="KH39" s="91"/>
      <c r="KI39" s="91"/>
      <c r="KJ39" s="91"/>
      <c r="KK39" s="91"/>
      <c r="KL39" s="91"/>
      <c r="KM39" s="91"/>
      <c r="KN39" s="91"/>
      <c r="KO39" s="91"/>
      <c r="KP39" s="91"/>
      <c r="KQ39" s="91"/>
      <c r="KR39" s="91"/>
      <c r="KS39" s="91"/>
      <c r="KT39" s="91"/>
      <c r="KU39" s="91"/>
      <c r="KV39" s="91"/>
      <c r="KW39" s="91"/>
      <c r="KX39" s="91"/>
      <c r="KY39" s="91"/>
      <c r="KZ39" s="91"/>
      <c r="LA39" s="91"/>
      <c r="LB39" s="91"/>
      <c r="LC39" s="91"/>
      <c r="LD39" s="91"/>
      <c r="LE39" s="91"/>
      <c r="LF39" s="91"/>
      <c r="LG39" s="91"/>
      <c r="LH39" s="91"/>
      <c r="LI39" s="91"/>
      <c r="LJ39" s="91"/>
      <c r="LK39" s="91"/>
      <c r="LL39" s="91"/>
      <c r="LM39" s="91"/>
      <c r="LN39" s="91"/>
      <c r="LO39" s="91"/>
      <c r="LP39" s="91"/>
      <c r="LQ39" s="91"/>
      <c r="LR39" s="91"/>
      <c r="LS39" s="91"/>
      <c r="LT39" s="91"/>
      <c r="LU39" s="91"/>
      <c r="LV39" s="91"/>
      <c r="LW39" s="91"/>
      <c r="LX39" s="91"/>
      <c r="LY39" s="91"/>
      <c r="LZ39" s="91"/>
      <c r="MA39" s="91"/>
      <c r="MB39" s="91"/>
      <c r="MC39" s="91"/>
      <c r="MD39" s="91"/>
      <c r="ME39" s="91"/>
      <c r="MF39" s="91"/>
      <c r="MG39" s="91"/>
      <c r="MH39" s="91"/>
      <c r="MI39" s="91"/>
      <c r="MJ39" s="91"/>
      <c r="MK39" s="91"/>
      <c r="ML39" s="91"/>
      <c r="MM39" s="91"/>
      <c r="MN39" s="91"/>
      <c r="MO39" s="91"/>
      <c r="MP39" s="91"/>
      <c r="MQ39" s="91"/>
      <c r="MR39" s="91"/>
      <c r="MS39" s="91"/>
      <c r="MT39" s="91"/>
      <c r="MU39" s="91"/>
      <c r="MV39" s="91"/>
      <c r="MW39" s="91"/>
      <c r="MX39" s="91"/>
      <c r="MY39" s="91"/>
      <c r="MZ39" s="91"/>
      <c r="NA39" s="91"/>
      <c r="NB39" s="91"/>
      <c r="NC39" s="91"/>
      <c r="ND39" s="91"/>
      <c r="NE39" s="91"/>
      <c r="NF39" s="91"/>
      <c r="NG39" s="91"/>
      <c r="NH39" s="91"/>
      <c r="NI39" s="91"/>
      <c r="NJ39" s="91"/>
      <c r="NK39" s="91"/>
      <c r="NL39" s="91"/>
      <c r="NM39" s="91"/>
    </row>
    <row r="40" spans="2:377" s="88" customFormat="1">
      <c r="B40" s="1110" t="s">
        <v>938</v>
      </c>
      <c r="C40" s="89" t="s">
        <v>206</v>
      </c>
      <c r="D40" s="89" t="s">
        <v>796</v>
      </c>
      <c r="E40" s="89" t="s">
        <v>939</v>
      </c>
      <c r="F40" s="89" t="s">
        <v>976</v>
      </c>
      <c r="G40" s="89" t="s">
        <v>977</v>
      </c>
      <c r="H40" s="282">
        <v>41060</v>
      </c>
      <c r="I40" s="134">
        <v>1.0000000000000001E-5</v>
      </c>
      <c r="J40" s="131">
        <v>544</v>
      </c>
      <c r="K40" s="131">
        <v>12060</v>
      </c>
      <c r="L40" s="411">
        <v>0.45049393672839266</v>
      </c>
      <c r="M40" s="412">
        <v>1.9731634428703599</v>
      </c>
      <c r="N40" s="411">
        <v>0.84513577779605786</v>
      </c>
      <c r="O40" s="412">
        <v>3.7016947067467334</v>
      </c>
      <c r="P40" s="411">
        <v>8.5753877423322841E-2</v>
      </c>
      <c r="Q40" s="412">
        <v>0.37560198311415405</v>
      </c>
      <c r="R40" s="411">
        <v>8.0329153111681241E-3</v>
      </c>
      <c r="S40" s="412">
        <v>3.5184169062916382E-2</v>
      </c>
      <c r="T40" s="411">
        <v>0.89696842870324389</v>
      </c>
      <c r="U40" s="412">
        <v>3.9287217177202081</v>
      </c>
      <c r="V40" s="411">
        <v>3.2829442560000005E-2</v>
      </c>
      <c r="W40" s="412">
        <v>0.14379295841280004</v>
      </c>
      <c r="X40" s="411">
        <v>1.6743015705600001E-3</v>
      </c>
      <c r="Y40" s="412">
        <v>7.3334408790528011E-3</v>
      </c>
      <c r="Z40" s="411">
        <v>2.6887313456640003E-5</v>
      </c>
      <c r="AA40" s="412">
        <v>1.1776643294008322E-4</v>
      </c>
      <c r="AB40" s="411">
        <v>0.11858331998332285</v>
      </c>
      <c r="AC40" s="412">
        <v>0.51939494152695409</v>
      </c>
      <c r="AD40" s="411">
        <v>8.7428178993882846E-2</v>
      </c>
      <c r="AE40" s="412">
        <v>0.38293542399320685</v>
      </c>
      <c r="AF40" s="411">
        <v>8.578076473677948E-2</v>
      </c>
      <c r="AG40" s="412">
        <v>0.37571974954709414</v>
      </c>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1"/>
      <c r="BR40" s="91"/>
      <c r="BS40" s="91"/>
      <c r="BT40" s="91"/>
      <c r="BU40" s="91"/>
      <c r="BV40" s="91"/>
      <c r="BW40" s="91"/>
      <c r="BX40" s="91"/>
      <c r="BY40" s="91"/>
      <c r="BZ40" s="91"/>
      <c r="CA40" s="91"/>
      <c r="CB40" s="91"/>
      <c r="CC40" s="91"/>
      <c r="CD40" s="91"/>
      <c r="CE40" s="91"/>
      <c r="CF40" s="91"/>
      <c r="CG40" s="91"/>
      <c r="CH40" s="91"/>
      <c r="CI40" s="91"/>
      <c r="CJ40" s="91"/>
      <c r="CK40" s="91"/>
      <c r="CL40" s="91"/>
      <c r="CM40" s="91"/>
      <c r="CN40" s="91"/>
      <c r="CO40" s="91"/>
      <c r="CP40" s="91"/>
      <c r="CQ40" s="91"/>
      <c r="CR40" s="91"/>
      <c r="CS40" s="91"/>
      <c r="CT40" s="91"/>
      <c r="CU40" s="91"/>
      <c r="CV40" s="91"/>
      <c r="CW40" s="91"/>
      <c r="CX40" s="91"/>
      <c r="CY40" s="91"/>
      <c r="CZ40" s="91"/>
      <c r="DA40" s="91"/>
      <c r="DB40" s="91"/>
      <c r="DC40" s="91"/>
      <c r="DD40" s="91"/>
      <c r="DE40" s="91"/>
      <c r="DF40" s="91"/>
      <c r="DG40" s="91"/>
      <c r="DH40" s="91"/>
      <c r="DI40" s="91"/>
      <c r="DJ40" s="91"/>
      <c r="DK40" s="91"/>
      <c r="DL40" s="91"/>
      <c r="DM40" s="91"/>
      <c r="DN40" s="91"/>
      <c r="DO40" s="91"/>
      <c r="DP40" s="91"/>
      <c r="DQ40" s="91"/>
      <c r="DR40" s="91"/>
      <c r="DS40" s="91"/>
      <c r="DT40" s="91"/>
      <c r="DU40" s="91"/>
      <c r="DV40" s="91"/>
      <c r="DW40" s="91"/>
      <c r="DX40" s="91"/>
      <c r="DY40" s="91"/>
      <c r="DZ40" s="91"/>
      <c r="EA40" s="91"/>
      <c r="EB40" s="91"/>
      <c r="EC40" s="91"/>
      <c r="ED40" s="91"/>
      <c r="EE40" s="91"/>
      <c r="EF40" s="91"/>
      <c r="EG40" s="91"/>
      <c r="EH40" s="91"/>
      <c r="EI40" s="91"/>
      <c r="EJ40" s="91"/>
      <c r="EK40" s="91"/>
      <c r="EL40" s="91"/>
      <c r="EM40" s="91"/>
      <c r="EN40" s="91"/>
      <c r="EO40" s="91"/>
      <c r="EP40" s="91"/>
      <c r="EQ40" s="91"/>
      <c r="ER40" s="91"/>
      <c r="ES40" s="91"/>
      <c r="ET40" s="91"/>
      <c r="EU40" s="91"/>
      <c r="EV40" s="91"/>
      <c r="EW40" s="91"/>
      <c r="EX40" s="91"/>
      <c r="EY40" s="91"/>
      <c r="EZ40" s="91"/>
      <c r="FA40" s="91"/>
      <c r="FB40" s="91"/>
      <c r="FC40" s="91"/>
      <c r="FD40" s="91"/>
      <c r="FE40" s="91"/>
      <c r="FF40" s="91"/>
      <c r="FG40" s="91"/>
      <c r="FH40" s="91"/>
      <c r="FI40" s="91"/>
      <c r="FJ40" s="91"/>
      <c r="FK40" s="91"/>
      <c r="FL40" s="91"/>
      <c r="FM40" s="91"/>
      <c r="FN40" s="91"/>
      <c r="FO40" s="91"/>
      <c r="FP40" s="91"/>
      <c r="FQ40" s="91"/>
      <c r="FR40" s="91"/>
      <c r="FS40" s="91"/>
      <c r="FT40" s="91"/>
      <c r="FU40" s="91"/>
      <c r="FV40" s="91"/>
      <c r="FW40" s="91"/>
      <c r="FX40" s="91"/>
      <c r="FY40" s="91"/>
      <c r="FZ40" s="91"/>
      <c r="GA40" s="91"/>
      <c r="GB40" s="91"/>
      <c r="GC40" s="91"/>
      <c r="GD40" s="91"/>
      <c r="GE40" s="91"/>
      <c r="GF40" s="91"/>
      <c r="GG40" s="91"/>
      <c r="GH40" s="91"/>
      <c r="GI40" s="91"/>
      <c r="GJ40" s="91"/>
      <c r="GK40" s="91"/>
      <c r="GL40" s="91"/>
      <c r="GM40" s="91"/>
      <c r="GN40" s="91"/>
      <c r="GO40" s="91"/>
      <c r="GP40" s="91"/>
      <c r="GQ40" s="91"/>
      <c r="GR40" s="91"/>
      <c r="GS40" s="91"/>
      <c r="GT40" s="91"/>
      <c r="GU40" s="91"/>
      <c r="GV40" s="91"/>
      <c r="GW40" s="91"/>
      <c r="GX40" s="91"/>
      <c r="GY40" s="91"/>
      <c r="GZ40" s="91"/>
      <c r="HA40" s="91"/>
      <c r="HB40" s="91"/>
      <c r="HC40" s="91"/>
      <c r="HD40" s="91"/>
      <c r="HE40" s="91"/>
      <c r="HF40" s="91"/>
      <c r="HG40" s="91"/>
      <c r="HH40" s="91"/>
      <c r="HI40" s="91"/>
      <c r="HJ40" s="91"/>
      <c r="HK40" s="91"/>
      <c r="HL40" s="91"/>
      <c r="HM40" s="91"/>
      <c r="HN40" s="91"/>
      <c r="HO40" s="91"/>
      <c r="HP40" s="91"/>
      <c r="HQ40" s="91"/>
      <c r="HR40" s="91"/>
      <c r="HS40" s="91"/>
      <c r="HT40" s="91"/>
      <c r="HU40" s="91"/>
      <c r="HV40" s="91"/>
      <c r="HW40" s="91"/>
      <c r="HX40" s="91"/>
      <c r="HY40" s="91"/>
      <c r="HZ40" s="91"/>
      <c r="IA40" s="91"/>
      <c r="IB40" s="91"/>
      <c r="IC40" s="91"/>
      <c r="ID40" s="91"/>
      <c r="IE40" s="91"/>
      <c r="IF40" s="91"/>
      <c r="IG40" s="91"/>
      <c r="IH40" s="91"/>
      <c r="II40" s="91"/>
      <c r="IJ40" s="91"/>
      <c r="IK40" s="91"/>
      <c r="IL40" s="91"/>
      <c r="IM40" s="91"/>
      <c r="IN40" s="91"/>
      <c r="IO40" s="91"/>
      <c r="IP40" s="91"/>
      <c r="IQ40" s="91"/>
      <c r="IR40" s="91"/>
      <c r="IS40" s="91"/>
      <c r="IT40" s="91"/>
      <c r="IU40" s="91"/>
      <c r="IV40" s="91"/>
      <c r="IW40" s="91"/>
      <c r="IX40" s="91"/>
      <c r="IY40" s="91"/>
      <c r="IZ40" s="91"/>
      <c r="JA40" s="91"/>
      <c r="JB40" s="91"/>
      <c r="JC40" s="91"/>
      <c r="JD40" s="91"/>
      <c r="JE40" s="91"/>
      <c r="JF40" s="91"/>
      <c r="JG40" s="91"/>
      <c r="JH40" s="91"/>
      <c r="JI40" s="91"/>
      <c r="JJ40" s="91"/>
      <c r="JK40" s="91"/>
      <c r="JL40" s="91"/>
      <c r="JM40" s="91"/>
      <c r="JN40" s="91"/>
      <c r="JO40" s="91"/>
      <c r="JP40" s="91"/>
      <c r="JQ40" s="91"/>
      <c r="JR40" s="91"/>
      <c r="JS40" s="91"/>
      <c r="JT40" s="91"/>
      <c r="JU40" s="91"/>
      <c r="JV40" s="91"/>
      <c r="JW40" s="91"/>
      <c r="JX40" s="91"/>
      <c r="JY40" s="91"/>
      <c r="JZ40" s="91"/>
      <c r="KA40" s="91"/>
      <c r="KB40" s="91"/>
      <c r="KC40" s="91"/>
      <c r="KD40" s="91"/>
      <c r="KE40" s="91"/>
      <c r="KF40" s="91"/>
      <c r="KG40" s="91"/>
      <c r="KH40" s="91"/>
      <c r="KI40" s="91"/>
      <c r="KJ40" s="91"/>
      <c r="KK40" s="91"/>
      <c r="KL40" s="91"/>
      <c r="KM40" s="91"/>
      <c r="KN40" s="91"/>
      <c r="KO40" s="91"/>
      <c r="KP40" s="91"/>
      <c r="KQ40" s="91"/>
      <c r="KR40" s="91"/>
      <c r="KS40" s="91"/>
      <c r="KT40" s="91"/>
      <c r="KU40" s="91"/>
      <c r="KV40" s="91"/>
      <c r="KW40" s="91"/>
      <c r="KX40" s="91"/>
      <c r="KY40" s="91"/>
      <c r="KZ40" s="91"/>
      <c r="LA40" s="91"/>
      <c r="LB40" s="91"/>
      <c r="LC40" s="91"/>
      <c r="LD40" s="91"/>
      <c r="LE40" s="91"/>
      <c r="LF40" s="91"/>
      <c r="LG40" s="91"/>
      <c r="LH40" s="91"/>
      <c r="LI40" s="91"/>
      <c r="LJ40" s="91"/>
      <c r="LK40" s="91"/>
      <c r="LL40" s="91"/>
      <c r="LM40" s="91"/>
      <c r="LN40" s="91"/>
      <c r="LO40" s="91"/>
      <c r="LP40" s="91"/>
      <c r="LQ40" s="91"/>
      <c r="LR40" s="91"/>
      <c r="LS40" s="91"/>
      <c r="LT40" s="91"/>
      <c r="LU40" s="91"/>
      <c r="LV40" s="91"/>
      <c r="LW40" s="91"/>
      <c r="LX40" s="91"/>
      <c r="LY40" s="91"/>
      <c r="LZ40" s="91"/>
      <c r="MA40" s="91"/>
      <c r="MB40" s="91"/>
      <c r="MC40" s="91"/>
      <c r="MD40" s="91"/>
      <c r="ME40" s="91"/>
      <c r="MF40" s="91"/>
      <c r="MG40" s="91"/>
      <c r="MH40" s="91"/>
      <c r="MI40" s="91"/>
      <c r="MJ40" s="91"/>
      <c r="MK40" s="91"/>
      <c r="ML40" s="91"/>
      <c r="MM40" s="91"/>
      <c r="MN40" s="91"/>
      <c r="MO40" s="91"/>
      <c r="MP40" s="91"/>
      <c r="MQ40" s="91"/>
      <c r="MR40" s="91"/>
      <c r="MS40" s="91"/>
      <c r="MT40" s="91"/>
      <c r="MU40" s="91"/>
      <c r="MV40" s="91"/>
      <c r="MW40" s="91"/>
      <c r="MX40" s="91"/>
      <c r="MY40" s="91"/>
      <c r="MZ40" s="91"/>
      <c r="NA40" s="91"/>
      <c r="NB40" s="91"/>
      <c r="NC40" s="91"/>
      <c r="ND40" s="91"/>
      <c r="NE40" s="91"/>
      <c r="NF40" s="91"/>
      <c r="NG40" s="91"/>
      <c r="NH40" s="91"/>
      <c r="NI40" s="91"/>
      <c r="NJ40" s="91"/>
      <c r="NK40" s="91"/>
      <c r="NL40" s="91"/>
      <c r="NM40" s="91"/>
    </row>
    <row r="41" spans="2:377" s="88" customFormat="1">
      <c r="B41" s="1110" t="s">
        <v>938</v>
      </c>
      <c r="C41" s="89" t="s">
        <v>206</v>
      </c>
      <c r="D41" s="89" t="s">
        <v>796</v>
      </c>
      <c r="E41" s="89" t="s">
        <v>939</v>
      </c>
      <c r="F41" s="89" t="s">
        <v>978</v>
      </c>
      <c r="G41" s="89" t="s">
        <v>979</v>
      </c>
      <c r="H41" s="282">
        <v>41593</v>
      </c>
      <c r="I41" s="134">
        <v>1.0000000000000001E-5</v>
      </c>
      <c r="J41" s="131">
        <v>544</v>
      </c>
      <c r="K41" s="131">
        <v>12060</v>
      </c>
      <c r="L41" s="411">
        <v>0.45049393672839266</v>
      </c>
      <c r="M41" s="412">
        <v>1.9731634428703599</v>
      </c>
      <c r="N41" s="411">
        <v>0.84513577779605786</v>
      </c>
      <c r="O41" s="412">
        <v>3.7016947067467334</v>
      </c>
      <c r="P41" s="411">
        <v>8.5753877423322841E-2</v>
      </c>
      <c r="Q41" s="412">
        <v>0.37560198311415405</v>
      </c>
      <c r="R41" s="411">
        <v>8.0329153111681241E-3</v>
      </c>
      <c r="S41" s="412">
        <v>3.5184169062916382E-2</v>
      </c>
      <c r="T41" s="411">
        <v>0.89696842870324389</v>
      </c>
      <c r="U41" s="412">
        <v>3.9287217177202081</v>
      </c>
      <c r="V41" s="411">
        <v>3.2829442560000005E-2</v>
      </c>
      <c r="W41" s="412">
        <v>0.14379295841280004</v>
      </c>
      <c r="X41" s="411">
        <v>1.6743015705600001E-3</v>
      </c>
      <c r="Y41" s="412">
        <v>7.3334408790528011E-3</v>
      </c>
      <c r="Z41" s="411">
        <v>2.6887313456640003E-5</v>
      </c>
      <c r="AA41" s="412">
        <v>1.1776643294008322E-4</v>
      </c>
      <c r="AB41" s="411">
        <v>0.11858331998332285</v>
      </c>
      <c r="AC41" s="412">
        <v>0.51939494152695409</v>
      </c>
      <c r="AD41" s="411">
        <v>8.7428178993882846E-2</v>
      </c>
      <c r="AE41" s="412">
        <v>0.38293542399320685</v>
      </c>
      <c r="AF41" s="411">
        <v>8.578076473677948E-2</v>
      </c>
      <c r="AG41" s="412">
        <v>0.37571974954709414</v>
      </c>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1"/>
      <c r="BN41" s="91"/>
      <c r="BO41" s="91"/>
      <c r="BP41" s="91"/>
      <c r="BQ41" s="91"/>
      <c r="BR41" s="91"/>
      <c r="BS41" s="91"/>
      <c r="BT41" s="91"/>
      <c r="BU41" s="91"/>
      <c r="BV41" s="91"/>
      <c r="BW41" s="91"/>
      <c r="BX41" s="91"/>
      <c r="BY41" s="91"/>
      <c r="BZ41" s="91"/>
      <c r="CA41" s="91"/>
      <c r="CB41" s="91"/>
      <c r="CC41" s="91"/>
      <c r="CD41" s="91"/>
      <c r="CE41" s="91"/>
      <c r="CF41" s="91"/>
      <c r="CG41" s="91"/>
      <c r="CH41" s="91"/>
      <c r="CI41" s="91"/>
      <c r="CJ41" s="91"/>
      <c r="CK41" s="91"/>
      <c r="CL41" s="91"/>
      <c r="CM41" s="91"/>
      <c r="CN41" s="91"/>
      <c r="CO41" s="91"/>
      <c r="CP41" s="91"/>
      <c r="CQ41" s="91"/>
      <c r="CR41" s="91"/>
      <c r="CS41" s="91"/>
      <c r="CT41" s="91"/>
      <c r="CU41" s="91"/>
      <c r="CV41" s="91"/>
      <c r="CW41" s="91"/>
      <c r="CX41" s="91"/>
      <c r="CY41" s="91"/>
      <c r="CZ41" s="91"/>
      <c r="DA41" s="91"/>
      <c r="DB41" s="91"/>
      <c r="DC41" s="91"/>
      <c r="DD41" s="91"/>
      <c r="DE41" s="91"/>
      <c r="DF41" s="91"/>
      <c r="DG41" s="91"/>
      <c r="DH41" s="91"/>
      <c r="DI41" s="91"/>
      <c r="DJ41" s="91"/>
      <c r="DK41" s="91"/>
      <c r="DL41" s="91"/>
      <c r="DM41" s="91"/>
      <c r="DN41" s="91"/>
      <c r="DO41" s="91"/>
      <c r="DP41" s="91"/>
      <c r="DQ41" s="91"/>
      <c r="DR41" s="91"/>
      <c r="DS41" s="91"/>
      <c r="DT41" s="91"/>
      <c r="DU41" s="91"/>
      <c r="DV41" s="91"/>
      <c r="DW41" s="91"/>
      <c r="DX41" s="91"/>
      <c r="DY41" s="91"/>
      <c r="DZ41" s="91"/>
      <c r="EA41" s="91"/>
      <c r="EB41" s="91"/>
      <c r="EC41" s="91"/>
      <c r="ED41" s="91"/>
      <c r="EE41" s="91"/>
      <c r="EF41" s="91"/>
      <c r="EG41" s="91"/>
      <c r="EH41" s="91"/>
      <c r="EI41" s="91"/>
      <c r="EJ41" s="91"/>
      <c r="EK41" s="91"/>
      <c r="EL41" s="91"/>
      <c r="EM41" s="91"/>
      <c r="EN41" s="91"/>
      <c r="EO41" s="91"/>
      <c r="EP41" s="91"/>
      <c r="EQ41" s="91"/>
      <c r="ER41" s="91"/>
      <c r="ES41" s="91"/>
      <c r="ET41" s="91"/>
      <c r="EU41" s="91"/>
      <c r="EV41" s="91"/>
      <c r="EW41" s="91"/>
      <c r="EX41" s="91"/>
      <c r="EY41" s="91"/>
      <c r="EZ41" s="91"/>
      <c r="FA41" s="91"/>
      <c r="FB41" s="91"/>
      <c r="FC41" s="91"/>
      <c r="FD41" s="91"/>
      <c r="FE41" s="91"/>
      <c r="FF41" s="91"/>
      <c r="FG41" s="91"/>
      <c r="FH41" s="91"/>
      <c r="FI41" s="91"/>
      <c r="FJ41" s="91"/>
      <c r="FK41" s="91"/>
      <c r="FL41" s="91"/>
      <c r="FM41" s="91"/>
      <c r="FN41" s="91"/>
      <c r="FO41" s="91"/>
      <c r="FP41" s="91"/>
      <c r="FQ41" s="91"/>
      <c r="FR41" s="91"/>
      <c r="FS41" s="91"/>
      <c r="FT41" s="91"/>
      <c r="FU41" s="91"/>
      <c r="FV41" s="91"/>
      <c r="FW41" s="91"/>
      <c r="FX41" s="91"/>
      <c r="FY41" s="91"/>
      <c r="FZ41" s="91"/>
      <c r="GA41" s="91"/>
      <c r="GB41" s="91"/>
      <c r="GC41" s="91"/>
      <c r="GD41" s="91"/>
      <c r="GE41" s="91"/>
      <c r="GF41" s="91"/>
      <c r="GG41" s="91"/>
      <c r="GH41" s="91"/>
      <c r="GI41" s="91"/>
      <c r="GJ41" s="91"/>
      <c r="GK41" s="91"/>
      <c r="GL41" s="91"/>
      <c r="GM41" s="91"/>
      <c r="GN41" s="91"/>
      <c r="GO41" s="91"/>
      <c r="GP41" s="91"/>
      <c r="GQ41" s="91"/>
      <c r="GR41" s="91"/>
      <c r="GS41" s="91"/>
      <c r="GT41" s="91"/>
      <c r="GU41" s="91"/>
      <c r="GV41" s="91"/>
      <c r="GW41" s="91"/>
      <c r="GX41" s="91"/>
      <c r="GY41" s="91"/>
      <c r="GZ41" s="91"/>
      <c r="HA41" s="91"/>
      <c r="HB41" s="91"/>
      <c r="HC41" s="91"/>
      <c r="HD41" s="91"/>
      <c r="HE41" s="91"/>
      <c r="HF41" s="91"/>
      <c r="HG41" s="91"/>
      <c r="HH41" s="91"/>
      <c r="HI41" s="91"/>
      <c r="HJ41" s="91"/>
      <c r="HK41" s="91"/>
      <c r="HL41" s="91"/>
      <c r="HM41" s="91"/>
      <c r="HN41" s="91"/>
      <c r="HO41" s="91"/>
      <c r="HP41" s="91"/>
      <c r="HQ41" s="91"/>
      <c r="HR41" s="91"/>
      <c r="HS41" s="91"/>
      <c r="HT41" s="91"/>
      <c r="HU41" s="91"/>
      <c r="HV41" s="91"/>
      <c r="HW41" s="91"/>
      <c r="HX41" s="91"/>
      <c r="HY41" s="91"/>
      <c r="HZ41" s="91"/>
      <c r="IA41" s="91"/>
      <c r="IB41" s="91"/>
      <c r="IC41" s="91"/>
      <c r="ID41" s="91"/>
      <c r="IE41" s="91"/>
      <c r="IF41" s="91"/>
      <c r="IG41" s="91"/>
      <c r="IH41" s="91"/>
      <c r="II41" s="91"/>
      <c r="IJ41" s="91"/>
      <c r="IK41" s="91"/>
      <c r="IL41" s="91"/>
      <c r="IM41" s="91"/>
      <c r="IN41" s="91"/>
      <c r="IO41" s="91"/>
      <c r="IP41" s="91"/>
      <c r="IQ41" s="91"/>
      <c r="IR41" s="91"/>
      <c r="IS41" s="91"/>
      <c r="IT41" s="91"/>
      <c r="IU41" s="91"/>
      <c r="IV41" s="91"/>
      <c r="IW41" s="91"/>
      <c r="IX41" s="91"/>
      <c r="IY41" s="91"/>
      <c r="IZ41" s="91"/>
      <c r="JA41" s="91"/>
      <c r="JB41" s="91"/>
      <c r="JC41" s="91"/>
      <c r="JD41" s="91"/>
      <c r="JE41" s="91"/>
      <c r="JF41" s="91"/>
      <c r="JG41" s="91"/>
      <c r="JH41" s="91"/>
      <c r="JI41" s="91"/>
      <c r="JJ41" s="91"/>
      <c r="JK41" s="91"/>
      <c r="JL41" s="91"/>
      <c r="JM41" s="91"/>
      <c r="JN41" s="91"/>
      <c r="JO41" s="91"/>
      <c r="JP41" s="91"/>
      <c r="JQ41" s="91"/>
      <c r="JR41" s="91"/>
      <c r="JS41" s="91"/>
      <c r="JT41" s="91"/>
      <c r="JU41" s="91"/>
      <c r="JV41" s="91"/>
      <c r="JW41" s="91"/>
      <c r="JX41" s="91"/>
      <c r="JY41" s="91"/>
      <c r="JZ41" s="91"/>
      <c r="KA41" s="91"/>
      <c r="KB41" s="91"/>
      <c r="KC41" s="91"/>
      <c r="KD41" s="91"/>
      <c r="KE41" s="91"/>
      <c r="KF41" s="91"/>
      <c r="KG41" s="91"/>
      <c r="KH41" s="91"/>
      <c r="KI41" s="91"/>
      <c r="KJ41" s="91"/>
      <c r="KK41" s="91"/>
      <c r="KL41" s="91"/>
      <c r="KM41" s="91"/>
      <c r="KN41" s="91"/>
      <c r="KO41" s="91"/>
      <c r="KP41" s="91"/>
      <c r="KQ41" s="91"/>
      <c r="KR41" s="91"/>
      <c r="KS41" s="91"/>
      <c r="KT41" s="91"/>
      <c r="KU41" s="91"/>
      <c r="KV41" s="91"/>
      <c r="KW41" s="91"/>
      <c r="KX41" s="91"/>
      <c r="KY41" s="91"/>
      <c r="KZ41" s="91"/>
      <c r="LA41" s="91"/>
      <c r="LB41" s="91"/>
      <c r="LC41" s="91"/>
      <c r="LD41" s="91"/>
      <c r="LE41" s="91"/>
      <c r="LF41" s="91"/>
      <c r="LG41" s="91"/>
      <c r="LH41" s="91"/>
      <c r="LI41" s="91"/>
      <c r="LJ41" s="91"/>
      <c r="LK41" s="91"/>
      <c r="LL41" s="91"/>
      <c r="LM41" s="91"/>
      <c r="LN41" s="91"/>
      <c r="LO41" s="91"/>
      <c r="LP41" s="91"/>
      <c r="LQ41" s="91"/>
      <c r="LR41" s="91"/>
      <c r="LS41" s="91"/>
      <c r="LT41" s="91"/>
      <c r="LU41" s="91"/>
      <c r="LV41" s="91"/>
      <c r="LW41" s="91"/>
      <c r="LX41" s="91"/>
      <c r="LY41" s="91"/>
      <c r="LZ41" s="91"/>
      <c r="MA41" s="91"/>
      <c r="MB41" s="91"/>
      <c r="MC41" s="91"/>
      <c r="MD41" s="91"/>
      <c r="ME41" s="91"/>
      <c r="MF41" s="91"/>
      <c r="MG41" s="91"/>
      <c r="MH41" s="91"/>
      <c r="MI41" s="91"/>
      <c r="MJ41" s="91"/>
      <c r="MK41" s="91"/>
      <c r="ML41" s="91"/>
      <c r="MM41" s="91"/>
      <c r="MN41" s="91"/>
      <c r="MO41" s="91"/>
      <c r="MP41" s="91"/>
      <c r="MQ41" s="91"/>
      <c r="MR41" s="91"/>
      <c r="MS41" s="91"/>
      <c r="MT41" s="91"/>
      <c r="MU41" s="91"/>
      <c r="MV41" s="91"/>
      <c r="MW41" s="91"/>
      <c r="MX41" s="91"/>
      <c r="MY41" s="91"/>
      <c r="MZ41" s="91"/>
      <c r="NA41" s="91"/>
      <c r="NB41" s="91"/>
      <c r="NC41" s="91"/>
      <c r="ND41" s="91"/>
      <c r="NE41" s="91"/>
      <c r="NF41" s="91"/>
      <c r="NG41" s="91"/>
      <c r="NH41" s="91"/>
      <c r="NI41" s="91"/>
      <c r="NJ41" s="91"/>
      <c r="NK41" s="91"/>
      <c r="NL41" s="91"/>
      <c r="NM41" s="91"/>
    </row>
    <row r="42" spans="2:377" s="88" customFormat="1">
      <c r="B42" s="1110" t="s">
        <v>938</v>
      </c>
      <c r="C42" s="89" t="s">
        <v>206</v>
      </c>
      <c r="D42" s="89" t="s">
        <v>796</v>
      </c>
      <c r="E42" s="89" t="s">
        <v>939</v>
      </c>
      <c r="F42" s="89" t="s">
        <v>980</v>
      </c>
      <c r="G42" s="89" t="s">
        <v>981</v>
      </c>
      <c r="H42" s="282">
        <v>42107</v>
      </c>
      <c r="I42" s="134">
        <v>1.0000000000000001E-5</v>
      </c>
      <c r="J42" s="131">
        <v>544</v>
      </c>
      <c r="K42" s="131">
        <v>12060</v>
      </c>
      <c r="L42" s="411">
        <v>0.45049393672839266</v>
      </c>
      <c r="M42" s="412">
        <v>1.9731634428703599</v>
      </c>
      <c r="N42" s="411">
        <v>0.84513577779605786</v>
      </c>
      <c r="O42" s="412">
        <v>3.7016947067467334</v>
      </c>
      <c r="P42" s="411">
        <v>8.5753877423322841E-2</v>
      </c>
      <c r="Q42" s="412">
        <v>0.37560198311415405</v>
      </c>
      <c r="R42" s="411">
        <v>8.0329153111681241E-3</v>
      </c>
      <c r="S42" s="412">
        <v>3.5184169062916382E-2</v>
      </c>
      <c r="T42" s="411">
        <v>0.89696842870324389</v>
      </c>
      <c r="U42" s="412">
        <v>3.9287217177202081</v>
      </c>
      <c r="V42" s="411">
        <v>3.2829442560000005E-2</v>
      </c>
      <c r="W42" s="412">
        <v>0.14379295841280004</v>
      </c>
      <c r="X42" s="411">
        <v>1.6743015705600001E-3</v>
      </c>
      <c r="Y42" s="412">
        <v>7.3334408790528011E-3</v>
      </c>
      <c r="Z42" s="411">
        <v>2.6887313456640003E-5</v>
      </c>
      <c r="AA42" s="412">
        <v>1.1776643294008322E-4</v>
      </c>
      <c r="AB42" s="411">
        <v>0.11858331998332285</v>
      </c>
      <c r="AC42" s="412">
        <v>0.51939494152695409</v>
      </c>
      <c r="AD42" s="411">
        <v>8.7428178993882846E-2</v>
      </c>
      <c r="AE42" s="412">
        <v>0.38293542399320685</v>
      </c>
      <c r="AF42" s="411">
        <v>8.578076473677948E-2</v>
      </c>
      <c r="AG42" s="412">
        <v>0.37571974954709414</v>
      </c>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1"/>
      <c r="BN42" s="91"/>
      <c r="BO42" s="91"/>
      <c r="BP42" s="91"/>
      <c r="BQ42" s="91"/>
      <c r="BR42" s="91"/>
      <c r="BS42" s="91"/>
      <c r="BT42" s="91"/>
      <c r="BU42" s="91"/>
      <c r="BV42" s="91"/>
      <c r="BW42" s="91"/>
      <c r="BX42" s="91"/>
      <c r="BY42" s="91"/>
      <c r="BZ42" s="91"/>
      <c r="CA42" s="91"/>
      <c r="CB42" s="91"/>
      <c r="CC42" s="91"/>
      <c r="CD42" s="91"/>
      <c r="CE42" s="91"/>
      <c r="CF42" s="91"/>
      <c r="CG42" s="91"/>
      <c r="CH42" s="91"/>
      <c r="CI42" s="91"/>
      <c r="CJ42" s="91"/>
      <c r="CK42" s="91"/>
      <c r="CL42" s="91"/>
      <c r="CM42" s="91"/>
      <c r="CN42" s="91"/>
      <c r="CO42" s="91"/>
      <c r="CP42" s="91"/>
      <c r="CQ42" s="91"/>
      <c r="CR42" s="91"/>
      <c r="CS42" s="91"/>
      <c r="CT42" s="91"/>
      <c r="CU42" s="91"/>
      <c r="CV42" s="91"/>
      <c r="CW42" s="91"/>
      <c r="CX42" s="91"/>
      <c r="CY42" s="91"/>
      <c r="CZ42" s="91"/>
      <c r="DA42" s="91"/>
      <c r="DB42" s="91"/>
      <c r="DC42" s="91"/>
      <c r="DD42" s="91"/>
      <c r="DE42" s="91"/>
      <c r="DF42" s="91"/>
      <c r="DG42" s="91"/>
      <c r="DH42" s="91"/>
      <c r="DI42" s="91"/>
      <c r="DJ42" s="91"/>
      <c r="DK42" s="91"/>
      <c r="DL42" s="91"/>
      <c r="DM42" s="91"/>
      <c r="DN42" s="91"/>
      <c r="DO42" s="91"/>
      <c r="DP42" s="91"/>
      <c r="DQ42" s="91"/>
      <c r="DR42" s="91"/>
      <c r="DS42" s="91"/>
      <c r="DT42" s="91"/>
      <c r="DU42" s="91"/>
      <c r="DV42" s="91"/>
      <c r="DW42" s="91"/>
      <c r="DX42" s="91"/>
      <c r="DY42" s="91"/>
      <c r="DZ42" s="91"/>
      <c r="EA42" s="91"/>
      <c r="EB42" s="91"/>
      <c r="EC42" s="91"/>
      <c r="ED42" s="91"/>
      <c r="EE42" s="91"/>
      <c r="EF42" s="91"/>
      <c r="EG42" s="91"/>
      <c r="EH42" s="91"/>
      <c r="EI42" s="91"/>
      <c r="EJ42" s="91"/>
      <c r="EK42" s="91"/>
      <c r="EL42" s="91"/>
      <c r="EM42" s="91"/>
      <c r="EN42" s="91"/>
      <c r="EO42" s="91"/>
      <c r="EP42" s="91"/>
      <c r="EQ42" s="91"/>
      <c r="ER42" s="91"/>
      <c r="ES42" s="91"/>
      <c r="ET42" s="91"/>
      <c r="EU42" s="91"/>
      <c r="EV42" s="91"/>
      <c r="EW42" s="91"/>
      <c r="EX42" s="91"/>
      <c r="EY42" s="91"/>
      <c r="EZ42" s="91"/>
      <c r="FA42" s="91"/>
      <c r="FB42" s="91"/>
      <c r="FC42" s="91"/>
      <c r="FD42" s="91"/>
      <c r="FE42" s="91"/>
      <c r="FF42" s="91"/>
      <c r="FG42" s="91"/>
      <c r="FH42" s="91"/>
      <c r="FI42" s="91"/>
      <c r="FJ42" s="91"/>
      <c r="FK42" s="91"/>
      <c r="FL42" s="91"/>
      <c r="FM42" s="91"/>
      <c r="FN42" s="91"/>
      <c r="FO42" s="91"/>
      <c r="FP42" s="91"/>
      <c r="FQ42" s="91"/>
      <c r="FR42" s="91"/>
      <c r="FS42" s="91"/>
      <c r="FT42" s="91"/>
      <c r="FU42" s="91"/>
      <c r="FV42" s="91"/>
      <c r="FW42" s="91"/>
      <c r="FX42" s="91"/>
      <c r="FY42" s="91"/>
      <c r="FZ42" s="91"/>
      <c r="GA42" s="91"/>
      <c r="GB42" s="91"/>
      <c r="GC42" s="91"/>
      <c r="GD42" s="91"/>
      <c r="GE42" s="91"/>
      <c r="GF42" s="91"/>
      <c r="GG42" s="91"/>
      <c r="GH42" s="91"/>
      <c r="GI42" s="91"/>
      <c r="GJ42" s="91"/>
      <c r="GK42" s="91"/>
      <c r="GL42" s="91"/>
      <c r="GM42" s="91"/>
      <c r="GN42" s="91"/>
      <c r="GO42" s="91"/>
      <c r="GP42" s="91"/>
      <c r="GQ42" s="91"/>
      <c r="GR42" s="91"/>
      <c r="GS42" s="91"/>
      <c r="GT42" s="91"/>
      <c r="GU42" s="91"/>
      <c r="GV42" s="91"/>
      <c r="GW42" s="91"/>
      <c r="GX42" s="91"/>
      <c r="GY42" s="91"/>
      <c r="GZ42" s="91"/>
      <c r="HA42" s="91"/>
      <c r="HB42" s="91"/>
      <c r="HC42" s="91"/>
      <c r="HD42" s="91"/>
      <c r="HE42" s="91"/>
      <c r="HF42" s="91"/>
      <c r="HG42" s="91"/>
      <c r="HH42" s="91"/>
      <c r="HI42" s="91"/>
      <c r="HJ42" s="91"/>
      <c r="HK42" s="91"/>
      <c r="HL42" s="91"/>
      <c r="HM42" s="91"/>
      <c r="HN42" s="91"/>
      <c r="HO42" s="91"/>
      <c r="HP42" s="91"/>
      <c r="HQ42" s="91"/>
      <c r="HR42" s="91"/>
      <c r="HS42" s="91"/>
      <c r="HT42" s="91"/>
      <c r="HU42" s="91"/>
      <c r="HV42" s="91"/>
      <c r="HW42" s="91"/>
      <c r="HX42" s="91"/>
      <c r="HY42" s="91"/>
      <c r="HZ42" s="91"/>
      <c r="IA42" s="91"/>
      <c r="IB42" s="91"/>
      <c r="IC42" s="91"/>
      <c r="ID42" s="91"/>
      <c r="IE42" s="91"/>
      <c r="IF42" s="91"/>
      <c r="IG42" s="91"/>
      <c r="IH42" s="91"/>
      <c r="II42" s="91"/>
      <c r="IJ42" s="91"/>
      <c r="IK42" s="91"/>
      <c r="IL42" s="91"/>
      <c r="IM42" s="91"/>
      <c r="IN42" s="91"/>
      <c r="IO42" s="91"/>
      <c r="IP42" s="91"/>
      <c r="IQ42" s="91"/>
      <c r="IR42" s="91"/>
      <c r="IS42" s="91"/>
      <c r="IT42" s="91"/>
      <c r="IU42" s="91"/>
      <c r="IV42" s="91"/>
      <c r="IW42" s="91"/>
      <c r="IX42" s="91"/>
      <c r="IY42" s="91"/>
      <c r="IZ42" s="91"/>
      <c r="JA42" s="91"/>
      <c r="JB42" s="91"/>
      <c r="JC42" s="91"/>
      <c r="JD42" s="91"/>
      <c r="JE42" s="91"/>
      <c r="JF42" s="91"/>
      <c r="JG42" s="91"/>
      <c r="JH42" s="91"/>
      <c r="JI42" s="91"/>
      <c r="JJ42" s="91"/>
      <c r="JK42" s="91"/>
      <c r="JL42" s="91"/>
      <c r="JM42" s="91"/>
      <c r="JN42" s="91"/>
      <c r="JO42" s="91"/>
      <c r="JP42" s="91"/>
      <c r="JQ42" s="91"/>
      <c r="JR42" s="91"/>
      <c r="JS42" s="91"/>
      <c r="JT42" s="91"/>
      <c r="JU42" s="91"/>
      <c r="JV42" s="91"/>
      <c r="JW42" s="91"/>
      <c r="JX42" s="91"/>
      <c r="JY42" s="91"/>
      <c r="JZ42" s="91"/>
      <c r="KA42" s="91"/>
      <c r="KB42" s="91"/>
      <c r="KC42" s="91"/>
      <c r="KD42" s="91"/>
      <c r="KE42" s="91"/>
      <c r="KF42" s="91"/>
      <c r="KG42" s="91"/>
      <c r="KH42" s="91"/>
      <c r="KI42" s="91"/>
      <c r="KJ42" s="91"/>
      <c r="KK42" s="91"/>
      <c r="KL42" s="91"/>
      <c r="KM42" s="91"/>
      <c r="KN42" s="91"/>
      <c r="KO42" s="91"/>
      <c r="KP42" s="91"/>
      <c r="KQ42" s="91"/>
      <c r="KR42" s="91"/>
      <c r="KS42" s="91"/>
      <c r="KT42" s="91"/>
      <c r="KU42" s="91"/>
      <c r="KV42" s="91"/>
      <c r="KW42" s="91"/>
      <c r="KX42" s="91"/>
      <c r="KY42" s="91"/>
      <c r="KZ42" s="91"/>
      <c r="LA42" s="91"/>
      <c r="LB42" s="91"/>
      <c r="LC42" s="91"/>
      <c r="LD42" s="91"/>
      <c r="LE42" s="91"/>
      <c r="LF42" s="91"/>
      <c r="LG42" s="91"/>
      <c r="LH42" s="91"/>
      <c r="LI42" s="91"/>
      <c r="LJ42" s="91"/>
      <c r="LK42" s="91"/>
      <c r="LL42" s="91"/>
      <c r="LM42" s="91"/>
      <c r="LN42" s="91"/>
      <c r="LO42" s="91"/>
      <c r="LP42" s="91"/>
      <c r="LQ42" s="91"/>
      <c r="LR42" s="91"/>
      <c r="LS42" s="91"/>
      <c r="LT42" s="91"/>
      <c r="LU42" s="91"/>
      <c r="LV42" s="91"/>
      <c r="LW42" s="91"/>
      <c r="LX42" s="91"/>
      <c r="LY42" s="91"/>
      <c r="LZ42" s="91"/>
      <c r="MA42" s="91"/>
      <c r="MB42" s="91"/>
      <c r="MC42" s="91"/>
      <c r="MD42" s="91"/>
      <c r="ME42" s="91"/>
      <c r="MF42" s="91"/>
      <c r="MG42" s="91"/>
      <c r="MH42" s="91"/>
      <c r="MI42" s="91"/>
      <c r="MJ42" s="91"/>
      <c r="MK42" s="91"/>
      <c r="ML42" s="91"/>
      <c r="MM42" s="91"/>
      <c r="MN42" s="91"/>
      <c r="MO42" s="91"/>
      <c r="MP42" s="91"/>
      <c r="MQ42" s="91"/>
      <c r="MR42" s="91"/>
      <c r="MS42" s="91"/>
      <c r="MT42" s="91"/>
      <c r="MU42" s="91"/>
      <c r="MV42" s="91"/>
      <c r="MW42" s="91"/>
      <c r="MX42" s="91"/>
      <c r="MY42" s="91"/>
      <c r="MZ42" s="91"/>
      <c r="NA42" s="91"/>
      <c r="NB42" s="91"/>
      <c r="NC42" s="91"/>
      <c r="ND42" s="91"/>
      <c r="NE42" s="91"/>
      <c r="NF42" s="91"/>
      <c r="NG42" s="91"/>
      <c r="NH42" s="91"/>
      <c r="NI42" s="91"/>
      <c r="NJ42" s="91"/>
      <c r="NK42" s="91"/>
      <c r="NL42" s="91"/>
      <c r="NM42" s="91"/>
    </row>
    <row r="43" spans="2:377" s="88" customFormat="1">
      <c r="B43" s="1110" t="s">
        <v>938</v>
      </c>
      <c r="C43" s="89" t="s">
        <v>206</v>
      </c>
      <c r="D43" s="89" t="s">
        <v>796</v>
      </c>
      <c r="E43" s="89" t="s">
        <v>939</v>
      </c>
      <c r="F43" s="89" t="s">
        <v>982</v>
      </c>
      <c r="G43" s="89" t="s">
        <v>983</v>
      </c>
      <c r="H43" s="282" t="s">
        <v>218</v>
      </c>
      <c r="I43" s="134">
        <v>1.0000000000000001E-5</v>
      </c>
      <c r="J43" s="131">
        <v>1323</v>
      </c>
      <c r="K43" s="131">
        <v>12060</v>
      </c>
      <c r="L43" s="411">
        <v>0.45049393672839266</v>
      </c>
      <c r="M43" s="412">
        <v>1.9731634428703599</v>
      </c>
      <c r="N43" s="411">
        <v>0.84513577779605786</v>
      </c>
      <c r="O43" s="412">
        <v>3.7016947067467334</v>
      </c>
      <c r="P43" s="411">
        <v>8.5753877423322841E-2</v>
      </c>
      <c r="Q43" s="412">
        <v>0.37560198311415405</v>
      </c>
      <c r="R43" s="411">
        <v>8.0329153111681241E-3</v>
      </c>
      <c r="S43" s="412">
        <v>3.5184169062916382E-2</v>
      </c>
      <c r="T43" s="411">
        <v>0.89696842870324389</v>
      </c>
      <c r="U43" s="412">
        <v>3.9287217177202081</v>
      </c>
      <c r="V43" s="411">
        <v>7.9840721520000005E-2</v>
      </c>
      <c r="W43" s="412">
        <v>0.34970236025760004</v>
      </c>
      <c r="X43" s="411">
        <v>4.07187679752E-3</v>
      </c>
      <c r="Y43" s="412">
        <v>1.7834820373137598E-2</v>
      </c>
      <c r="Z43" s="411">
        <v>6.5389550924879996E-5</v>
      </c>
      <c r="AA43" s="412">
        <v>2.8640623305097441E-4</v>
      </c>
      <c r="AB43" s="411">
        <v>0.16559459894332285</v>
      </c>
      <c r="AC43" s="412">
        <v>0.72530434337175409</v>
      </c>
      <c r="AD43" s="411">
        <v>8.9825754220842838E-2</v>
      </c>
      <c r="AE43" s="412">
        <v>0.39343680348729165</v>
      </c>
      <c r="AF43" s="411">
        <v>8.5819266974247715E-2</v>
      </c>
      <c r="AG43" s="412">
        <v>0.37588838934720503</v>
      </c>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1"/>
      <c r="BN43" s="91"/>
      <c r="BO43" s="91"/>
      <c r="BP43" s="91"/>
      <c r="BQ43" s="91"/>
      <c r="BR43" s="91"/>
      <c r="BS43" s="91"/>
      <c r="BT43" s="91"/>
      <c r="BU43" s="91"/>
      <c r="BV43" s="91"/>
      <c r="BW43" s="91"/>
      <c r="BX43" s="91"/>
      <c r="BY43" s="91"/>
      <c r="BZ43" s="91"/>
      <c r="CA43" s="91"/>
      <c r="CB43" s="91"/>
      <c r="CC43" s="91"/>
      <c r="CD43" s="91"/>
      <c r="CE43" s="91"/>
      <c r="CF43" s="91"/>
      <c r="CG43" s="91"/>
      <c r="CH43" s="91"/>
      <c r="CI43" s="91"/>
      <c r="CJ43" s="91"/>
      <c r="CK43" s="91"/>
      <c r="CL43" s="91"/>
      <c r="CM43" s="91"/>
      <c r="CN43" s="91"/>
      <c r="CO43" s="91"/>
      <c r="CP43" s="91"/>
      <c r="CQ43" s="91"/>
      <c r="CR43" s="91"/>
      <c r="CS43" s="91"/>
      <c r="CT43" s="91"/>
      <c r="CU43" s="91"/>
      <c r="CV43" s="91"/>
      <c r="CW43" s="91"/>
      <c r="CX43" s="91"/>
      <c r="CY43" s="91"/>
      <c r="CZ43" s="91"/>
      <c r="DA43" s="91"/>
      <c r="DB43" s="91"/>
      <c r="DC43" s="91"/>
      <c r="DD43" s="91"/>
      <c r="DE43" s="91"/>
      <c r="DF43" s="91"/>
      <c r="DG43" s="91"/>
      <c r="DH43" s="91"/>
      <c r="DI43" s="91"/>
      <c r="DJ43" s="91"/>
      <c r="DK43" s="91"/>
      <c r="DL43" s="91"/>
      <c r="DM43" s="91"/>
      <c r="DN43" s="91"/>
      <c r="DO43" s="91"/>
      <c r="DP43" s="91"/>
      <c r="DQ43" s="91"/>
      <c r="DR43" s="91"/>
      <c r="DS43" s="91"/>
      <c r="DT43" s="91"/>
      <c r="DU43" s="91"/>
      <c r="DV43" s="91"/>
      <c r="DW43" s="91"/>
      <c r="DX43" s="91"/>
      <c r="DY43" s="91"/>
      <c r="DZ43" s="91"/>
      <c r="EA43" s="91"/>
      <c r="EB43" s="91"/>
      <c r="EC43" s="91"/>
      <c r="ED43" s="91"/>
      <c r="EE43" s="91"/>
      <c r="EF43" s="91"/>
      <c r="EG43" s="91"/>
      <c r="EH43" s="91"/>
      <c r="EI43" s="91"/>
      <c r="EJ43" s="91"/>
      <c r="EK43" s="91"/>
      <c r="EL43" s="91"/>
      <c r="EM43" s="91"/>
      <c r="EN43" s="91"/>
      <c r="EO43" s="91"/>
      <c r="EP43" s="91"/>
      <c r="EQ43" s="91"/>
      <c r="ER43" s="91"/>
      <c r="ES43" s="91"/>
      <c r="ET43" s="91"/>
      <c r="EU43" s="91"/>
      <c r="EV43" s="91"/>
      <c r="EW43" s="91"/>
      <c r="EX43" s="91"/>
      <c r="EY43" s="91"/>
      <c r="EZ43" s="91"/>
      <c r="FA43" s="91"/>
      <c r="FB43" s="91"/>
      <c r="FC43" s="91"/>
      <c r="FD43" s="91"/>
      <c r="FE43" s="91"/>
      <c r="FF43" s="91"/>
      <c r="FG43" s="91"/>
      <c r="FH43" s="91"/>
      <c r="FI43" s="91"/>
      <c r="FJ43" s="91"/>
      <c r="FK43" s="91"/>
      <c r="FL43" s="91"/>
      <c r="FM43" s="91"/>
      <c r="FN43" s="91"/>
      <c r="FO43" s="91"/>
      <c r="FP43" s="91"/>
      <c r="FQ43" s="91"/>
      <c r="FR43" s="91"/>
      <c r="FS43" s="91"/>
      <c r="FT43" s="91"/>
      <c r="FU43" s="91"/>
      <c r="FV43" s="91"/>
      <c r="FW43" s="91"/>
      <c r="FX43" s="91"/>
      <c r="FY43" s="91"/>
      <c r="FZ43" s="91"/>
      <c r="GA43" s="91"/>
      <c r="GB43" s="91"/>
      <c r="GC43" s="91"/>
      <c r="GD43" s="91"/>
      <c r="GE43" s="91"/>
      <c r="GF43" s="91"/>
      <c r="GG43" s="91"/>
      <c r="GH43" s="91"/>
      <c r="GI43" s="91"/>
      <c r="GJ43" s="91"/>
      <c r="GK43" s="91"/>
      <c r="GL43" s="91"/>
      <c r="GM43" s="91"/>
      <c r="GN43" s="91"/>
      <c r="GO43" s="91"/>
      <c r="GP43" s="91"/>
      <c r="GQ43" s="91"/>
      <c r="GR43" s="91"/>
      <c r="GS43" s="91"/>
      <c r="GT43" s="91"/>
      <c r="GU43" s="91"/>
      <c r="GV43" s="91"/>
      <c r="GW43" s="91"/>
      <c r="GX43" s="91"/>
      <c r="GY43" s="91"/>
      <c r="GZ43" s="91"/>
      <c r="HA43" s="91"/>
      <c r="HB43" s="91"/>
      <c r="HC43" s="91"/>
      <c r="HD43" s="91"/>
      <c r="HE43" s="91"/>
      <c r="HF43" s="91"/>
      <c r="HG43" s="91"/>
      <c r="HH43" s="91"/>
      <c r="HI43" s="91"/>
      <c r="HJ43" s="91"/>
      <c r="HK43" s="91"/>
      <c r="HL43" s="91"/>
      <c r="HM43" s="91"/>
      <c r="HN43" s="91"/>
      <c r="HO43" s="91"/>
      <c r="HP43" s="91"/>
      <c r="HQ43" s="91"/>
      <c r="HR43" s="91"/>
      <c r="HS43" s="91"/>
      <c r="HT43" s="91"/>
      <c r="HU43" s="91"/>
      <c r="HV43" s="91"/>
      <c r="HW43" s="91"/>
      <c r="HX43" s="91"/>
      <c r="HY43" s="91"/>
      <c r="HZ43" s="91"/>
      <c r="IA43" s="91"/>
      <c r="IB43" s="91"/>
      <c r="IC43" s="91"/>
      <c r="ID43" s="91"/>
      <c r="IE43" s="91"/>
      <c r="IF43" s="91"/>
      <c r="IG43" s="91"/>
      <c r="IH43" s="91"/>
      <c r="II43" s="91"/>
      <c r="IJ43" s="91"/>
      <c r="IK43" s="91"/>
      <c r="IL43" s="91"/>
      <c r="IM43" s="91"/>
      <c r="IN43" s="91"/>
      <c r="IO43" s="91"/>
      <c r="IP43" s="91"/>
      <c r="IQ43" s="91"/>
      <c r="IR43" s="91"/>
      <c r="IS43" s="91"/>
      <c r="IT43" s="91"/>
      <c r="IU43" s="91"/>
      <c r="IV43" s="91"/>
      <c r="IW43" s="91"/>
      <c r="IX43" s="91"/>
      <c r="IY43" s="91"/>
      <c r="IZ43" s="91"/>
      <c r="JA43" s="91"/>
      <c r="JB43" s="91"/>
      <c r="JC43" s="91"/>
      <c r="JD43" s="91"/>
      <c r="JE43" s="91"/>
      <c r="JF43" s="91"/>
      <c r="JG43" s="91"/>
      <c r="JH43" s="91"/>
      <c r="JI43" s="91"/>
      <c r="JJ43" s="91"/>
      <c r="JK43" s="91"/>
      <c r="JL43" s="91"/>
      <c r="JM43" s="91"/>
      <c r="JN43" s="91"/>
      <c r="JO43" s="91"/>
      <c r="JP43" s="91"/>
      <c r="JQ43" s="91"/>
      <c r="JR43" s="91"/>
      <c r="JS43" s="91"/>
      <c r="JT43" s="91"/>
      <c r="JU43" s="91"/>
      <c r="JV43" s="91"/>
      <c r="JW43" s="91"/>
      <c r="JX43" s="91"/>
      <c r="JY43" s="91"/>
      <c r="JZ43" s="91"/>
      <c r="KA43" s="91"/>
      <c r="KB43" s="91"/>
      <c r="KC43" s="91"/>
      <c r="KD43" s="91"/>
      <c r="KE43" s="91"/>
      <c r="KF43" s="91"/>
      <c r="KG43" s="91"/>
      <c r="KH43" s="91"/>
      <c r="KI43" s="91"/>
      <c r="KJ43" s="91"/>
      <c r="KK43" s="91"/>
      <c r="KL43" s="91"/>
      <c r="KM43" s="91"/>
      <c r="KN43" s="91"/>
      <c r="KO43" s="91"/>
      <c r="KP43" s="91"/>
      <c r="KQ43" s="91"/>
      <c r="KR43" s="91"/>
      <c r="KS43" s="91"/>
      <c r="KT43" s="91"/>
      <c r="KU43" s="91"/>
      <c r="KV43" s="91"/>
      <c r="KW43" s="91"/>
      <c r="KX43" s="91"/>
      <c r="KY43" s="91"/>
      <c r="KZ43" s="91"/>
      <c r="LA43" s="91"/>
      <c r="LB43" s="91"/>
      <c r="LC43" s="91"/>
      <c r="LD43" s="91"/>
      <c r="LE43" s="91"/>
      <c r="LF43" s="91"/>
      <c r="LG43" s="91"/>
      <c r="LH43" s="91"/>
      <c r="LI43" s="91"/>
      <c r="LJ43" s="91"/>
      <c r="LK43" s="91"/>
      <c r="LL43" s="91"/>
      <c r="LM43" s="91"/>
      <c r="LN43" s="91"/>
      <c r="LO43" s="91"/>
      <c r="LP43" s="91"/>
      <c r="LQ43" s="91"/>
      <c r="LR43" s="91"/>
      <c r="LS43" s="91"/>
      <c r="LT43" s="91"/>
      <c r="LU43" s="91"/>
      <c r="LV43" s="91"/>
      <c r="LW43" s="91"/>
      <c r="LX43" s="91"/>
      <c r="LY43" s="91"/>
      <c r="LZ43" s="91"/>
      <c r="MA43" s="91"/>
      <c r="MB43" s="91"/>
      <c r="MC43" s="91"/>
      <c r="MD43" s="91"/>
      <c r="ME43" s="91"/>
      <c r="MF43" s="91"/>
      <c r="MG43" s="91"/>
      <c r="MH43" s="91"/>
      <c r="MI43" s="91"/>
      <c r="MJ43" s="91"/>
      <c r="MK43" s="91"/>
      <c r="ML43" s="91"/>
      <c r="MM43" s="91"/>
      <c r="MN43" s="91"/>
      <c r="MO43" s="91"/>
      <c r="MP43" s="91"/>
      <c r="MQ43" s="91"/>
      <c r="MR43" s="91"/>
      <c r="MS43" s="91"/>
      <c r="MT43" s="91"/>
      <c r="MU43" s="91"/>
      <c r="MV43" s="91"/>
      <c r="MW43" s="91"/>
      <c r="MX43" s="91"/>
      <c r="MY43" s="91"/>
      <c r="MZ43" s="91"/>
      <c r="NA43" s="91"/>
      <c r="NB43" s="91"/>
      <c r="NC43" s="91"/>
      <c r="ND43" s="91"/>
      <c r="NE43" s="91"/>
      <c r="NF43" s="91"/>
      <c r="NG43" s="91"/>
      <c r="NH43" s="91"/>
      <c r="NI43" s="91"/>
      <c r="NJ43" s="91"/>
      <c r="NK43" s="91"/>
      <c r="NL43" s="91"/>
      <c r="NM43" s="91"/>
    </row>
    <row r="44" spans="2:377" s="88" customFormat="1">
      <c r="B44" s="1110" t="s">
        <v>938</v>
      </c>
      <c r="C44" s="89" t="s">
        <v>206</v>
      </c>
      <c r="D44" s="89" t="s">
        <v>798</v>
      </c>
      <c r="E44" s="89" t="s">
        <v>939</v>
      </c>
      <c r="F44" s="89" t="s">
        <v>984</v>
      </c>
      <c r="G44" s="89" t="s">
        <v>985</v>
      </c>
      <c r="H44" s="282">
        <v>43214</v>
      </c>
      <c r="I44" s="134">
        <v>1.0000000000000001E-5</v>
      </c>
      <c r="J44" s="131">
        <v>544</v>
      </c>
      <c r="K44" s="131">
        <v>12060</v>
      </c>
      <c r="L44" s="411">
        <v>0.34228705976912194</v>
      </c>
      <c r="M44" s="412">
        <v>1.4992173217887541</v>
      </c>
      <c r="N44" s="411">
        <v>0.64213747822739686</v>
      </c>
      <c r="O44" s="412">
        <v>2.8125621546359985</v>
      </c>
      <c r="P44" s="411">
        <v>6.5156132355956076E-2</v>
      </c>
      <c r="Q44" s="412">
        <v>0.28538385971908764</v>
      </c>
      <c r="R44" s="411">
        <v>6.1034405550542117E-3</v>
      </c>
      <c r="S44" s="412">
        <v>2.6733069631137446E-2</v>
      </c>
      <c r="T44" s="411">
        <v>0.68152012965197439</v>
      </c>
      <c r="U44" s="412">
        <v>2.985058167875648</v>
      </c>
      <c r="V44" s="411">
        <v>3.2829442560000005E-2</v>
      </c>
      <c r="W44" s="412">
        <v>0.14379295841280004</v>
      </c>
      <c r="X44" s="411">
        <v>1.6743015705600001E-3</v>
      </c>
      <c r="Y44" s="412">
        <v>7.3334408790528011E-3</v>
      </c>
      <c r="Z44" s="411">
        <v>2.6887313456640003E-5</v>
      </c>
      <c r="AA44" s="412">
        <v>1.1776643294008322E-4</v>
      </c>
      <c r="AB44" s="411">
        <v>9.7985574915956081E-2</v>
      </c>
      <c r="AC44" s="412">
        <v>0.42917681813188768</v>
      </c>
      <c r="AD44" s="411">
        <v>6.6830433926516081E-2</v>
      </c>
      <c r="AE44" s="412">
        <v>0.29271730059814044</v>
      </c>
      <c r="AF44" s="411">
        <v>6.5183019669412715E-2</v>
      </c>
      <c r="AG44" s="412">
        <v>0.28550162615202773</v>
      </c>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1"/>
      <c r="BN44" s="91"/>
      <c r="BO44" s="91"/>
      <c r="BP44" s="91"/>
      <c r="BQ44" s="91"/>
      <c r="BR44" s="91"/>
      <c r="BS44" s="91"/>
      <c r="BT44" s="91"/>
      <c r="BU44" s="91"/>
      <c r="BV44" s="91"/>
      <c r="BW44" s="91"/>
      <c r="BX44" s="91"/>
      <c r="BY44" s="91"/>
      <c r="BZ44" s="91"/>
      <c r="CA44" s="91"/>
      <c r="CB44" s="91"/>
      <c r="CC44" s="91"/>
      <c r="CD44" s="91"/>
      <c r="CE44" s="91"/>
      <c r="CF44" s="91"/>
      <c r="CG44" s="91"/>
      <c r="CH44" s="91"/>
      <c r="CI44" s="91"/>
      <c r="CJ44" s="91"/>
      <c r="CK44" s="91"/>
      <c r="CL44" s="91"/>
      <c r="CM44" s="91"/>
      <c r="CN44" s="91"/>
      <c r="CO44" s="91"/>
      <c r="CP44" s="91"/>
      <c r="CQ44" s="91"/>
      <c r="CR44" s="91"/>
      <c r="CS44" s="91"/>
      <c r="CT44" s="91"/>
      <c r="CU44" s="91"/>
      <c r="CV44" s="91"/>
      <c r="CW44" s="91"/>
      <c r="CX44" s="91"/>
      <c r="CY44" s="91"/>
      <c r="CZ44" s="91"/>
      <c r="DA44" s="91"/>
      <c r="DB44" s="91"/>
      <c r="DC44" s="91"/>
      <c r="DD44" s="91"/>
      <c r="DE44" s="91"/>
      <c r="DF44" s="91"/>
      <c r="DG44" s="91"/>
      <c r="DH44" s="91"/>
      <c r="DI44" s="91"/>
      <c r="DJ44" s="91"/>
      <c r="DK44" s="91"/>
      <c r="DL44" s="91"/>
      <c r="DM44" s="91"/>
      <c r="DN44" s="91"/>
      <c r="DO44" s="91"/>
      <c r="DP44" s="91"/>
      <c r="DQ44" s="91"/>
      <c r="DR44" s="91"/>
      <c r="DS44" s="91"/>
      <c r="DT44" s="91"/>
      <c r="DU44" s="91"/>
      <c r="DV44" s="91"/>
      <c r="DW44" s="91"/>
      <c r="DX44" s="91"/>
      <c r="DY44" s="91"/>
      <c r="DZ44" s="91"/>
      <c r="EA44" s="91"/>
      <c r="EB44" s="91"/>
      <c r="EC44" s="91"/>
      <c r="ED44" s="91"/>
      <c r="EE44" s="91"/>
      <c r="EF44" s="91"/>
      <c r="EG44" s="91"/>
      <c r="EH44" s="91"/>
      <c r="EI44" s="91"/>
      <c r="EJ44" s="91"/>
      <c r="EK44" s="91"/>
      <c r="EL44" s="91"/>
      <c r="EM44" s="91"/>
      <c r="EN44" s="91"/>
      <c r="EO44" s="91"/>
      <c r="EP44" s="91"/>
      <c r="EQ44" s="91"/>
      <c r="ER44" s="91"/>
      <c r="ES44" s="91"/>
      <c r="ET44" s="91"/>
      <c r="EU44" s="91"/>
      <c r="EV44" s="91"/>
      <c r="EW44" s="91"/>
      <c r="EX44" s="91"/>
      <c r="EY44" s="91"/>
      <c r="EZ44" s="91"/>
      <c r="FA44" s="91"/>
      <c r="FB44" s="91"/>
      <c r="FC44" s="91"/>
      <c r="FD44" s="91"/>
      <c r="FE44" s="91"/>
      <c r="FF44" s="91"/>
      <c r="FG44" s="91"/>
      <c r="FH44" s="91"/>
      <c r="FI44" s="91"/>
      <c r="FJ44" s="91"/>
      <c r="FK44" s="91"/>
      <c r="FL44" s="91"/>
      <c r="FM44" s="91"/>
      <c r="FN44" s="91"/>
      <c r="FO44" s="91"/>
      <c r="FP44" s="91"/>
      <c r="FQ44" s="91"/>
      <c r="FR44" s="91"/>
      <c r="FS44" s="91"/>
      <c r="FT44" s="91"/>
      <c r="FU44" s="91"/>
      <c r="FV44" s="91"/>
      <c r="FW44" s="91"/>
      <c r="FX44" s="91"/>
      <c r="FY44" s="91"/>
      <c r="FZ44" s="91"/>
      <c r="GA44" s="91"/>
      <c r="GB44" s="91"/>
      <c r="GC44" s="91"/>
      <c r="GD44" s="91"/>
      <c r="GE44" s="91"/>
      <c r="GF44" s="91"/>
      <c r="GG44" s="91"/>
      <c r="GH44" s="91"/>
      <c r="GI44" s="91"/>
      <c r="GJ44" s="91"/>
      <c r="GK44" s="91"/>
      <c r="GL44" s="91"/>
      <c r="GM44" s="91"/>
      <c r="GN44" s="91"/>
      <c r="GO44" s="91"/>
      <c r="GP44" s="91"/>
      <c r="GQ44" s="91"/>
      <c r="GR44" s="91"/>
      <c r="GS44" s="91"/>
      <c r="GT44" s="91"/>
      <c r="GU44" s="91"/>
      <c r="GV44" s="91"/>
      <c r="GW44" s="91"/>
      <c r="GX44" s="91"/>
      <c r="GY44" s="91"/>
      <c r="GZ44" s="91"/>
      <c r="HA44" s="91"/>
      <c r="HB44" s="91"/>
      <c r="HC44" s="91"/>
      <c r="HD44" s="91"/>
      <c r="HE44" s="91"/>
      <c r="HF44" s="91"/>
      <c r="HG44" s="91"/>
      <c r="HH44" s="91"/>
      <c r="HI44" s="91"/>
      <c r="HJ44" s="91"/>
      <c r="HK44" s="91"/>
      <c r="HL44" s="91"/>
      <c r="HM44" s="91"/>
      <c r="HN44" s="91"/>
      <c r="HO44" s="91"/>
      <c r="HP44" s="91"/>
      <c r="HQ44" s="91"/>
      <c r="HR44" s="91"/>
      <c r="HS44" s="91"/>
      <c r="HT44" s="91"/>
      <c r="HU44" s="91"/>
      <c r="HV44" s="91"/>
      <c r="HW44" s="91"/>
      <c r="HX44" s="91"/>
      <c r="HY44" s="91"/>
      <c r="HZ44" s="91"/>
      <c r="IA44" s="91"/>
      <c r="IB44" s="91"/>
      <c r="IC44" s="91"/>
      <c r="ID44" s="91"/>
      <c r="IE44" s="91"/>
      <c r="IF44" s="91"/>
      <c r="IG44" s="91"/>
      <c r="IH44" s="91"/>
      <c r="II44" s="91"/>
      <c r="IJ44" s="91"/>
      <c r="IK44" s="91"/>
      <c r="IL44" s="91"/>
      <c r="IM44" s="91"/>
      <c r="IN44" s="91"/>
      <c r="IO44" s="91"/>
      <c r="IP44" s="91"/>
      <c r="IQ44" s="91"/>
      <c r="IR44" s="91"/>
      <c r="IS44" s="91"/>
      <c r="IT44" s="91"/>
      <c r="IU44" s="91"/>
      <c r="IV44" s="91"/>
      <c r="IW44" s="91"/>
      <c r="IX44" s="91"/>
      <c r="IY44" s="91"/>
      <c r="IZ44" s="91"/>
      <c r="JA44" s="91"/>
      <c r="JB44" s="91"/>
      <c r="JC44" s="91"/>
      <c r="JD44" s="91"/>
      <c r="JE44" s="91"/>
      <c r="JF44" s="91"/>
      <c r="JG44" s="91"/>
      <c r="JH44" s="91"/>
      <c r="JI44" s="91"/>
      <c r="JJ44" s="91"/>
      <c r="JK44" s="91"/>
      <c r="JL44" s="91"/>
      <c r="JM44" s="91"/>
      <c r="JN44" s="91"/>
      <c r="JO44" s="91"/>
      <c r="JP44" s="91"/>
      <c r="JQ44" s="91"/>
      <c r="JR44" s="91"/>
      <c r="JS44" s="91"/>
      <c r="JT44" s="91"/>
      <c r="JU44" s="91"/>
      <c r="JV44" s="91"/>
      <c r="JW44" s="91"/>
      <c r="JX44" s="91"/>
      <c r="JY44" s="91"/>
      <c r="JZ44" s="91"/>
      <c r="KA44" s="91"/>
      <c r="KB44" s="91"/>
      <c r="KC44" s="91"/>
      <c r="KD44" s="91"/>
      <c r="KE44" s="91"/>
      <c r="KF44" s="91"/>
      <c r="KG44" s="91"/>
      <c r="KH44" s="91"/>
      <c r="KI44" s="91"/>
      <c r="KJ44" s="91"/>
      <c r="KK44" s="91"/>
      <c r="KL44" s="91"/>
      <c r="KM44" s="91"/>
      <c r="KN44" s="91"/>
      <c r="KO44" s="91"/>
      <c r="KP44" s="91"/>
      <c r="KQ44" s="91"/>
      <c r="KR44" s="91"/>
      <c r="KS44" s="91"/>
      <c r="KT44" s="91"/>
      <c r="KU44" s="91"/>
      <c r="KV44" s="91"/>
      <c r="KW44" s="91"/>
      <c r="KX44" s="91"/>
      <c r="KY44" s="91"/>
      <c r="KZ44" s="91"/>
      <c r="LA44" s="91"/>
      <c r="LB44" s="91"/>
      <c r="LC44" s="91"/>
      <c r="LD44" s="91"/>
      <c r="LE44" s="91"/>
      <c r="LF44" s="91"/>
      <c r="LG44" s="91"/>
      <c r="LH44" s="91"/>
      <c r="LI44" s="91"/>
      <c r="LJ44" s="91"/>
      <c r="LK44" s="91"/>
      <c r="LL44" s="91"/>
      <c r="LM44" s="91"/>
      <c r="LN44" s="91"/>
      <c r="LO44" s="91"/>
      <c r="LP44" s="91"/>
      <c r="LQ44" s="91"/>
      <c r="LR44" s="91"/>
      <c r="LS44" s="91"/>
      <c r="LT44" s="91"/>
      <c r="LU44" s="91"/>
      <c r="LV44" s="91"/>
      <c r="LW44" s="91"/>
      <c r="LX44" s="91"/>
      <c r="LY44" s="91"/>
      <c r="LZ44" s="91"/>
      <c r="MA44" s="91"/>
      <c r="MB44" s="91"/>
      <c r="MC44" s="91"/>
      <c r="MD44" s="91"/>
      <c r="ME44" s="91"/>
      <c r="MF44" s="91"/>
      <c r="MG44" s="91"/>
      <c r="MH44" s="91"/>
      <c r="MI44" s="91"/>
      <c r="MJ44" s="91"/>
      <c r="MK44" s="91"/>
      <c r="ML44" s="91"/>
      <c r="MM44" s="91"/>
      <c r="MN44" s="91"/>
      <c r="MO44" s="91"/>
      <c r="MP44" s="91"/>
      <c r="MQ44" s="91"/>
      <c r="MR44" s="91"/>
      <c r="MS44" s="91"/>
      <c r="MT44" s="91"/>
      <c r="MU44" s="91"/>
      <c r="MV44" s="91"/>
      <c r="MW44" s="91"/>
      <c r="MX44" s="91"/>
      <c r="MY44" s="91"/>
      <c r="MZ44" s="91"/>
      <c r="NA44" s="91"/>
      <c r="NB44" s="91"/>
      <c r="NC44" s="91"/>
      <c r="ND44" s="91"/>
      <c r="NE44" s="91"/>
      <c r="NF44" s="91"/>
      <c r="NG44" s="91"/>
      <c r="NH44" s="91"/>
      <c r="NI44" s="91"/>
      <c r="NJ44" s="91"/>
      <c r="NK44" s="91"/>
      <c r="NL44" s="91"/>
      <c r="NM44" s="91"/>
    </row>
    <row r="45" spans="2:377" s="88" customFormat="1">
      <c r="B45" s="1110" t="s">
        <v>938</v>
      </c>
      <c r="C45" s="89" t="s">
        <v>206</v>
      </c>
      <c r="D45" s="89" t="s">
        <v>798</v>
      </c>
      <c r="E45" s="89" t="s">
        <v>939</v>
      </c>
      <c r="F45" s="89" t="s">
        <v>986</v>
      </c>
      <c r="G45" s="89" t="s">
        <v>987</v>
      </c>
      <c r="H45" s="282">
        <v>43216</v>
      </c>
      <c r="I45" s="134">
        <v>1.0000000000000001E-5</v>
      </c>
      <c r="J45" s="131">
        <v>544</v>
      </c>
      <c r="K45" s="131">
        <v>12060</v>
      </c>
      <c r="L45" s="411">
        <v>0.34228705976912194</v>
      </c>
      <c r="M45" s="412">
        <v>1.4992173217887541</v>
      </c>
      <c r="N45" s="411">
        <v>0.64213747822739686</v>
      </c>
      <c r="O45" s="412">
        <v>2.8125621546359985</v>
      </c>
      <c r="P45" s="411">
        <v>6.5156132355956076E-2</v>
      </c>
      <c r="Q45" s="412">
        <v>0.28538385971908764</v>
      </c>
      <c r="R45" s="411">
        <v>6.1034405550542117E-3</v>
      </c>
      <c r="S45" s="412">
        <v>2.6733069631137446E-2</v>
      </c>
      <c r="T45" s="411">
        <v>0.68152012965197439</v>
      </c>
      <c r="U45" s="412">
        <v>2.985058167875648</v>
      </c>
      <c r="V45" s="411">
        <v>3.2829442560000005E-2</v>
      </c>
      <c r="W45" s="412">
        <v>0.14379295841280004</v>
      </c>
      <c r="X45" s="411">
        <v>1.6743015705600001E-3</v>
      </c>
      <c r="Y45" s="412">
        <v>7.3334408790528011E-3</v>
      </c>
      <c r="Z45" s="411">
        <v>2.6887313456640003E-5</v>
      </c>
      <c r="AA45" s="412">
        <v>1.1776643294008322E-4</v>
      </c>
      <c r="AB45" s="411">
        <v>9.7985574915956081E-2</v>
      </c>
      <c r="AC45" s="412">
        <v>0.42917681813188768</v>
      </c>
      <c r="AD45" s="411">
        <v>6.6830433926516081E-2</v>
      </c>
      <c r="AE45" s="412">
        <v>0.29271730059814044</v>
      </c>
      <c r="AF45" s="411">
        <v>6.5183019669412715E-2</v>
      </c>
      <c r="AG45" s="412">
        <v>0.28550162615202773</v>
      </c>
      <c r="AH45" s="91"/>
      <c r="AI45" s="91"/>
      <c r="AJ45" s="91"/>
      <c r="AK45" s="91"/>
      <c r="AL45" s="91"/>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1"/>
      <c r="BK45" s="91"/>
      <c r="BL45" s="91"/>
      <c r="BM45" s="91"/>
      <c r="BN45" s="91"/>
      <c r="BO45" s="91"/>
      <c r="BP45" s="91"/>
      <c r="BQ45" s="91"/>
      <c r="BR45" s="91"/>
      <c r="BS45" s="91"/>
      <c r="BT45" s="91"/>
      <c r="BU45" s="91"/>
      <c r="BV45" s="91"/>
      <c r="BW45" s="91"/>
      <c r="BX45" s="91"/>
      <c r="BY45" s="91"/>
      <c r="BZ45" s="91"/>
      <c r="CA45" s="91"/>
      <c r="CB45" s="91"/>
      <c r="CC45" s="91"/>
      <c r="CD45" s="91"/>
      <c r="CE45" s="91"/>
      <c r="CF45" s="91"/>
      <c r="CG45" s="91"/>
      <c r="CH45" s="91"/>
      <c r="CI45" s="91"/>
      <c r="CJ45" s="91"/>
      <c r="CK45" s="91"/>
      <c r="CL45" s="91"/>
      <c r="CM45" s="91"/>
      <c r="CN45" s="91"/>
      <c r="CO45" s="91"/>
      <c r="CP45" s="91"/>
      <c r="CQ45" s="91"/>
      <c r="CR45" s="91"/>
      <c r="CS45" s="91"/>
      <c r="CT45" s="91"/>
      <c r="CU45" s="91"/>
      <c r="CV45" s="91"/>
      <c r="CW45" s="91"/>
      <c r="CX45" s="91"/>
      <c r="CY45" s="91"/>
      <c r="CZ45" s="91"/>
      <c r="DA45" s="91"/>
      <c r="DB45" s="91"/>
      <c r="DC45" s="91"/>
      <c r="DD45" s="91"/>
      <c r="DE45" s="91"/>
      <c r="DF45" s="91"/>
      <c r="DG45" s="91"/>
      <c r="DH45" s="91"/>
      <c r="DI45" s="91"/>
      <c r="DJ45" s="91"/>
      <c r="DK45" s="91"/>
      <c r="DL45" s="91"/>
      <c r="DM45" s="91"/>
      <c r="DN45" s="91"/>
      <c r="DO45" s="91"/>
      <c r="DP45" s="91"/>
      <c r="DQ45" s="91"/>
      <c r="DR45" s="91"/>
      <c r="DS45" s="91"/>
      <c r="DT45" s="91"/>
      <c r="DU45" s="91"/>
      <c r="DV45" s="91"/>
      <c r="DW45" s="91"/>
      <c r="DX45" s="91"/>
      <c r="DY45" s="91"/>
      <c r="DZ45" s="91"/>
      <c r="EA45" s="91"/>
      <c r="EB45" s="91"/>
      <c r="EC45" s="91"/>
      <c r="ED45" s="91"/>
      <c r="EE45" s="91"/>
      <c r="EF45" s="91"/>
      <c r="EG45" s="91"/>
      <c r="EH45" s="91"/>
      <c r="EI45" s="91"/>
      <c r="EJ45" s="91"/>
      <c r="EK45" s="91"/>
      <c r="EL45" s="91"/>
      <c r="EM45" s="91"/>
      <c r="EN45" s="91"/>
      <c r="EO45" s="91"/>
      <c r="EP45" s="91"/>
      <c r="EQ45" s="91"/>
      <c r="ER45" s="91"/>
      <c r="ES45" s="91"/>
      <c r="ET45" s="91"/>
      <c r="EU45" s="91"/>
      <c r="EV45" s="91"/>
      <c r="EW45" s="91"/>
      <c r="EX45" s="91"/>
      <c r="EY45" s="91"/>
      <c r="EZ45" s="91"/>
      <c r="FA45" s="91"/>
      <c r="FB45" s="91"/>
      <c r="FC45" s="91"/>
      <c r="FD45" s="91"/>
      <c r="FE45" s="91"/>
      <c r="FF45" s="91"/>
      <c r="FG45" s="91"/>
      <c r="FH45" s="91"/>
      <c r="FI45" s="91"/>
      <c r="FJ45" s="91"/>
      <c r="FK45" s="91"/>
      <c r="FL45" s="91"/>
      <c r="FM45" s="91"/>
      <c r="FN45" s="91"/>
      <c r="FO45" s="91"/>
      <c r="FP45" s="91"/>
      <c r="FQ45" s="91"/>
      <c r="FR45" s="91"/>
      <c r="FS45" s="91"/>
      <c r="FT45" s="91"/>
      <c r="FU45" s="91"/>
      <c r="FV45" s="91"/>
      <c r="FW45" s="91"/>
      <c r="FX45" s="91"/>
      <c r="FY45" s="91"/>
      <c r="FZ45" s="91"/>
      <c r="GA45" s="91"/>
      <c r="GB45" s="91"/>
      <c r="GC45" s="91"/>
      <c r="GD45" s="91"/>
      <c r="GE45" s="91"/>
      <c r="GF45" s="91"/>
      <c r="GG45" s="91"/>
      <c r="GH45" s="91"/>
      <c r="GI45" s="91"/>
      <c r="GJ45" s="91"/>
      <c r="GK45" s="91"/>
      <c r="GL45" s="91"/>
      <c r="GM45" s="91"/>
      <c r="GN45" s="91"/>
      <c r="GO45" s="91"/>
      <c r="GP45" s="91"/>
      <c r="GQ45" s="91"/>
      <c r="GR45" s="91"/>
      <c r="GS45" s="91"/>
      <c r="GT45" s="91"/>
      <c r="GU45" s="91"/>
      <c r="GV45" s="91"/>
      <c r="GW45" s="91"/>
      <c r="GX45" s="91"/>
      <c r="GY45" s="91"/>
      <c r="GZ45" s="91"/>
      <c r="HA45" s="91"/>
      <c r="HB45" s="91"/>
      <c r="HC45" s="91"/>
      <c r="HD45" s="91"/>
      <c r="HE45" s="91"/>
      <c r="HF45" s="91"/>
      <c r="HG45" s="91"/>
      <c r="HH45" s="91"/>
      <c r="HI45" s="91"/>
      <c r="HJ45" s="91"/>
      <c r="HK45" s="91"/>
      <c r="HL45" s="91"/>
      <c r="HM45" s="91"/>
      <c r="HN45" s="91"/>
      <c r="HO45" s="91"/>
      <c r="HP45" s="91"/>
      <c r="HQ45" s="91"/>
      <c r="HR45" s="91"/>
      <c r="HS45" s="91"/>
      <c r="HT45" s="91"/>
      <c r="HU45" s="91"/>
      <c r="HV45" s="91"/>
      <c r="HW45" s="91"/>
      <c r="HX45" s="91"/>
      <c r="HY45" s="91"/>
      <c r="HZ45" s="91"/>
      <c r="IA45" s="91"/>
      <c r="IB45" s="91"/>
      <c r="IC45" s="91"/>
      <c r="ID45" s="91"/>
      <c r="IE45" s="91"/>
      <c r="IF45" s="91"/>
      <c r="IG45" s="91"/>
      <c r="IH45" s="91"/>
      <c r="II45" s="91"/>
      <c r="IJ45" s="91"/>
      <c r="IK45" s="91"/>
      <c r="IL45" s="91"/>
      <c r="IM45" s="91"/>
      <c r="IN45" s="91"/>
      <c r="IO45" s="91"/>
      <c r="IP45" s="91"/>
      <c r="IQ45" s="91"/>
      <c r="IR45" s="91"/>
      <c r="IS45" s="91"/>
      <c r="IT45" s="91"/>
      <c r="IU45" s="91"/>
      <c r="IV45" s="91"/>
      <c r="IW45" s="91"/>
      <c r="IX45" s="91"/>
      <c r="IY45" s="91"/>
      <c r="IZ45" s="91"/>
      <c r="JA45" s="91"/>
      <c r="JB45" s="91"/>
      <c r="JC45" s="91"/>
      <c r="JD45" s="91"/>
      <c r="JE45" s="91"/>
      <c r="JF45" s="91"/>
      <c r="JG45" s="91"/>
      <c r="JH45" s="91"/>
      <c r="JI45" s="91"/>
      <c r="JJ45" s="91"/>
      <c r="JK45" s="91"/>
      <c r="JL45" s="91"/>
      <c r="JM45" s="91"/>
      <c r="JN45" s="91"/>
      <c r="JO45" s="91"/>
      <c r="JP45" s="91"/>
      <c r="JQ45" s="91"/>
      <c r="JR45" s="91"/>
      <c r="JS45" s="91"/>
      <c r="JT45" s="91"/>
      <c r="JU45" s="91"/>
      <c r="JV45" s="91"/>
      <c r="JW45" s="91"/>
      <c r="JX45" s="91"/>
      <c r="JY45" s="91"/>
      <c r="JZ45" s="91"/>
      <c r="KA45" s="91"/>
      <c r="KB45" s="91"/>
      <c r="KC45" s="91"/>
      <c r="KD45" s="91"/>
      <c r="KE45" s="91"/>
      <c r="KF45" s="91"/>
      <c r="KG45" s="91"/>
      <c r="KH45" s="91"/>
      <c r="KI45" s="91"/>
      <c r="KJ45" s="91"/>
      <c r="KK45" s="91"/>
      <c r="KL45" s="91"/>
      <c r="KM45" s="91"/>
      <c r="KN45" s="91"/>
      <c r="KO45" s="91"/>
      <c r="KP45" s="91"/>
      <c r="KQ45" s="91"/>
      <c r="KR45" s="91"/>
      <c r="KS45" s="91"/>
      <c r="KT45" s="91"/>
      <c r="KU45" s="91"/>
      <c r="KV45" s="91"/>
      <c r="KW45" s="91"/>
      <c r="KX45" s="91"/>
      <c r="KY45" s="91"/>
      <c r="KZ45" s="91"/>
      <c r="LA45" s="91"/>
      <c r="LB45" s="91"/>
      <c r="LC45" s="91"/>
      <c r="LD45" s="91"/>
      <c r="LE45" s="91"/>
      <c r="LF45" s="91"/>
      <c r="LG45" s="91"/>
      <c r="LH45" s="91"/>
      <c r="LI45" s="91"/>
      <c r="LJ45" s="91"/>
      <c r="LK45" s="91"/>
      <c r="LL45" s="91"/>
      <c r="LM45" s="91"/>
      <c r="LN45" s="91"/>
      <c r="LO45" s="91"/>
      <c r="LP45" s="91"/>
      <c r="LQ45" s="91"/>
      <c r="LR45" s="91"/>
      <c r="LS45" s="91"/>
      <c r="LT45" s="91"/>
      <c r="LU45" s="91"/>
      <c r="LV45" s="91"/>
      <c r="LW45" s="91"/>
      <c r="LX45" s="91"/>
      <c r="LY45" s="91"/>
      <c r="LZ45" s="91"/>
      <c r="MA45" s="91"/>
      <c r="MB45" s="91"/>
      <c r="MC45" s="91"/>
      <c r="MD45" s="91"/>
      <c r="ME45" s="91"/>
      <c r="MF45" s="91"/>
      <c r="MG45" s="91"/>
      <c r="MH45" s="91"/>
      <c r="MI45" s="91"/>
      <c r="MJ45" s="91"/>
      <c r="MK45" s="91"/>
      <c r="ML45" s="91"/>
      <c r="MM45" s="91"/>
      <c r="MN45" s="91"/>
      <c r="MO45" s="91"/>
      <c r="MP45" s="91"/>
      <c r="MQ45" s="91"/>
      <c r="MR45" s="91"/>
      <c r="MS45" s="91"/>
      <c r="MT45" s="91"/>
      <c r="MU45" s="91"/>
      <c r="MV45" s="91"/>
      <c r="MW45" s="91"/>
      <c r="MX45" s="91"/>
      <c r="MY45" s="91"/>
      <c r="MZ45" s="91"/>
      <c r="NA45" s="91"/>
      <c r="NB45" s="91"/>
      <c r="NC45" s="91"/>
      <c r="ND45" s="91"/>
      <c r="NE45" s="91"/>
      <c r="NF45" s="91"/>
      <c r="NG45" s="91"/>
      <c r="NH45" s="91"/>
      <c r="NI45" s="91"/>
      <c r="NJ45" s="91"/>
      <c r="NK45" s="91"/>
      <c r="NL45" s="91"/>
      <c r="NM45" s="91"/>
    </row>
    <row r="46" spans="2:377" s="88" customFormat="1">
      <c r="B46" s="1110" t="s">
        <v>938</v>
      </c>
      <c r="C46" s="89" t="s">
        <v>206</v>
      </c>
      <c r="D46" s="89" t="s">
        <v>798</v>
      </c>
      <c r="E46" s="89" t="s">
        <v>939</v>
      </c>
      <c r="F46" s="89" t="s">
        <v>988</v>
      </c>
      <c r="G46" s="89" t="s">
        <v>989</v>
      </c>
      <c r="H46" s="282" t="s">
        <v>218</v>
      </c>
      <c r="I46" s="134">
        <v>1.0000000000000001E-5</v>
      </c>
      <c r="J46" s="131">
        <v>544</v>
      </c>
      <c r="K46" s="131">
        <v>12060</v>
      </c>
      <c r="L46" s="411">
        <v>0.34228705976912194</v>
      </c>
      <c r="M46" s="412">
        <v>1.4992173217887541</v>
      </c>
      <c r="N46" s="411">
        <v>0.64213747822739686</v>
      </c>
      <c r="O46" s="412">
        <v>2.8125621546359985</v>
      </c>
      <c r="P46" s="411">
        <v>6.5156132355956076E-2</v>
      </c>
      <c r="Q46" s="412">
        <v>0.28538385971908764</v>
      </c>
      <c r="R46" s="411">
        <v>6.1034405550542117E-3</v>
      </c>
      <c r="S46" s="412">
        <v>2.6733069631137446E-2</v>
      </c>
      <c r="T46" s="411">
        <v>0.68152012965197439</v>
      </c>
      <c r="U46" s="412">
        <v>2.985058167875648</v>
      </c>
      <c r="V46" s="411">
        <v>3.2829442560000005E-2</v>
      </c>
      <c r="W46" s="412">
        <v>0.14379295841280004</v>
      </c>
      <c r="X46" s="411">
        <v>1.6743015705600001E-3</v>
      </c>
      <c r="Y46" s="412">
        <v>7.3334408790528011E-3</v>
      </c>
      <c r="Z46" s="411">
        <v>2.6887313456640003E-5</v>
      </c>
      <c r="AA46" s="412">
        <v>1.1776643294008322E-4</v>
      </c>
      <c r="AB46" s="411">
        <v>9.7985574915956081E-2</v>
      </c>
      <c r="AC46" s="412">
        <v>0.42917681813188768</v>
      </c>
      <c r="AD46" s="411">
        <v>6.6830433926516081E-2</v>
      </c>
      <c r="AE46" s="412">
        <v>0.29271730059814044</v>
      </c>
      <c r="AF46" s="411">
        <v>6.5183019669412715E-2</v>
      </c>
      <c r="AG46" s="412">
        <v>0.28550162615202773</v>
      </c>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1"/>
      <c r="BN46" s="91"/>
      <c r="BO46" s="91"/>
      <c r="BP46" s="91"/>
      <c r="BQ46" s="91"/>
      <c r="BR46" s="91"/>
      <c r="BS46" s="91"/>
      <c r="BT46" s="91"/>
      <c r="BU46" s="91"/>
      <c r="BV46" s="91"/>
      <c r="BW46" s="91"/>
      <c r="BX46" s="91"/>
      <c r="BY46" s="91"/>
      <c r="BZ46" s="91"/>
      <c r="CA46" s="91"/>
      <c r="CB46" s="91"/>
      <c r="CC46" s="91"/>
      <c r="CD46" s="91"/>
      <c r="CE46" s="91"/>
      <c r="CF46" s="91"/>
      <c r="CG46" s="91"/>
      <c r="CH46" s="91"/>
      <c r="CI46" s="91"/>
      <c r="CJ46" s="91"/>
      <c r="CK46" s="91"/>
      <c r="CL46" s="91"/>
      <c r="CM46" s="91"/>
      <c r="CN46" s="91"/>
      <c r="CO46" s="91"/>
      <c r="CP46" s="91"/>
      <c r="CQ46" s="91"/>
      <c r="CR46" s="91"/>
      <c r="CS46" s="91"/>
      <c r="CT46" s="91"/>
      <c r="CU46" s="91"/>
      <c r="CV46" s="91"/>
      <c r="CW46" s="91"/>
      <c r="CX46" s="91"/>
      <c r="CY46" s="91"/>
      <c r="CZ46" s="91"/>
      <c r="DA46" s="91"/>
      <c r="DB46" s="91"/>
      <c r="DC46" s="91"/>
      <c r="DD46" s="91"/>
      <c r="DE46" s="91"/>
      <c r="DF46" s="91"/>
      <c r="DG46" s="91"/>
      <c r="DH46" s="91"/>
      <c r="DI46" s="91"/>
      <c r="DJ46" s="91"/>
      <c r="DK46" s="91"/>
      <c r="DL46" s="91"/>
      <c r="DM46" s="91"/>
      <c r="DN46" s="91"/>
      <c r="DO46" s="91"/>
      <c r="DP46" s="91"/>
      <c r="DQ46" s="91"/>
      <c r="DR46" s="91"/>
      <c r="DS46" s="91"/>
      <c r="DT46" s="91"/>
      <c r="DU46" s="91"/>
      <c r="DV46" s="91"/>
      <c r="DW46" s="91"/>
      <c r="DX46" s="91"/>
      <c r="DY46" s="91"/>
      <c r="DZ46" s="91"/>
      <c r="EA46" s="91"/>
      <c r="EB46" s="91"/>
      <c r="EC46" s="91"/>
      <c r="ED46" s="91"/>
      <c r="EE46" s="91"/>
      <c r="EF46" s="91"/>
      <c r="EG46" s="91"/>
      <c r="EH46" s="91"/>
      <c r="EI46" s="91"/>
      <c r="EJ46" s="91"/>
      <c r="EK46" s="91"/>
      <c r="EL46" s="91"/>
      <c r="EM46" s="91"/>
      <c r="EN46" s="91"/>
      <c r="EO46" s="91"/>
      <c r="EP46" s="91"/>
      <c r="EQ46" s="91"/>
      <c r="ER46" s="91"/>
      <c r="ES46" s="91"/>
      <c r="ET46" s="91"/>
      <c r="EU46" s="91"/>
      <c r="EV46" s="91"/>
      <c r="EW46" s="91"/>
      <c r="EX46" s="91"/>
      <c r="EY46" s="91"/>
      <c r="EZ46" s="91"/>
      <c r="FA46" s="91"/>
      <c r="FB46" s="91"/>
      <c r="FC46" s="91"/>
      <c r="FD46" s="91"/>
      <c r="FE46" s="91"/>
      <c r="FF46" s="91"/>
      <c r="FG46" s="91"/>
      <c r="FH46" s="91"/>
      <c r="FI46" s="91"/>
      <c r="FJ46" s="91"/>
      <c r="FK46" s="91"/>
      <c r="FL46" s="91"/>
      <c r="FM46" s="91"/>
      <c r="FN46" s="91"/>
      <c r="FO46" s="91"/>
      <c r="FP46" s="91"/>
      <c r="FQ46" s="91"/>
      <c r="FR46" s="91"/>
      <c r="FS46" s="91"/>
      <c r="FT46" s="91"/>
      <c r="FU46" s="91"/>
      <c r="FV46" s="91"/>
      <c r="FW46" s="91"/>
      <c r="FX46" s="91"/>
      <c r="FY46" s="91"/>
      <c r="FZ46" s="91"/>
      <c r="GA46" s="91"/>
      <c r="GB46" s="91"/>
      <c r="GC46" s="91"/>
      <c r="GD46" s="91"/>
      <c r="GE46" s="91"/>
      <c r="GF46" s="91"/>
      <c r="GG46" s="91"/>
      <c r="GH46" s="91"/>
      <c r="GI46" s="91"/>
      <c r="GJ46" s="91"/>
      <c r="GK46" s="91"/>
      <c r="GL46" s="91"/>
      <c r="GM46" s="91"/>
      <c r="GN46" s="91"/>
      <c r="GO46" s="91"/>
      <c r="GP46" s="91"/>
      <c r="GQ46" s="91"/>
      <c r="GR46" s="91"/>
      <c r="GS46" s="91"/>
      <c r="GT46" s="91"/>
      <c r="GU46" s="91"/>
      <c r="GV46" s="91"/>
      <c r="GW46" s="91"/>
      <c r="GX46" s="91"/>
      <c r="GY46" s="91"/>
      <c r="GZ46" s="91"/>
      <c r="HA46" s="91"/>
      <c r="HB46" s="91"/>
      <c r="HC46" s="91"/>
      <c r="HD46" s="91"/>
      <c r="HE46" s="91"/>
      <c r="HF46" s="91"/>
      <c r="HG46" s="91"/>
      <c r="HH46" s="91"/>
      <c r="HI46" s="91"/>
      <c r="HJ46" s="91"/>
      <c r="HK46" s="91"/>
      <c r="HL46" s="91"/>
      <c r="HM46" s="91"/>
      <c r="HN46" s="91"/>
      <c r="HO46" s="91"/>
      <c r="HP46" s="91"/>
      <c r="HQ46" s="91"/>
      <c r="HR46" s="91"/>
      <c r="HS46" s="91"/>
      <c r="HT46" s="91"/>
      <c r="HU46" s="91"/>
      <c r="HV46" s="91"/>
      <c r="HW46" s="91"/>
      <c r="HX46" s="91"/>
      <c r="HY46" s="91"/>
      <c r="HZ46" s="91"/>
      <c r="IA46" s="91"/>
      <c r="IB46" s="91"/>
      <c r="IC46" s="91"/>
      <c r="ID46" s="91"/>
      <c r="IE46" s="91"/>
      <c r="IF46" s="91"/>
      <c r="IG46" s="91"/>
      <c r="IH46" s="91"/>
      <c r="II46" s="91"/>
      <c r="IJ46" s="91"/>
      <c r="IK46" s="91"/>
      <c r="IL46" s="91"/>
      <c r="IM46" s="91"/>
      <c r="IN46" s="91"/>
      <c r="IO46" s="91"/>
      <c r="IP46" s="91"/>
      <c r="IQ46" s="91"/>
      <c r="IR46" s="91"/>
      <c r="IS46" s="91"/>
      <c r="IT46" s="91"/>
      <c r="IU46" s="91"/>
      <c r="IV46" s="91"/>
      <c r="IW46" s="91"/>
      <c r="IX46" s="91"/>
      <c r="IY46" s="91"/>
      <c r="IZ46" s="91"/>
      <c r="JA46" s="91"/>
      <c r="JB46" s="91"/>
      <c r="JC46" s="91"/>
      <c r="JD46" s="91"/>
      <c r="JE46" s="91"/>
      <c r="JF46" s="91"/>
      <c r="JG46" s="91"/>
      <c r="JH46" s="91"/>
      <c r="JI46" s="91"/>
      <c r="JJ46" s="91"/>
      <c r="JK46" s="91"/>
      <c r="JL46" s="91"/>
      <c r="JM46" s="91"/>
      <c r="JN46" s="91"/>
      <c r="JO46" s="91"/>
      <c r="JP46" s="91"/>
      <c r="JQ46" s="91"/>
      <c r="JR46" s="91"/>
      <c r="JS46" s="91"/>
      <c r="JT46" s="91"/>
      <c r="JU46" s="91"/>
      <c r="JV46" s="91"/>
      <c r="JW46" s="91"/>
      <c r="JX46" s="91"/>
      <c r="JY46" s="91"/>
      <c r="JZ46" s="91"/>
      <c r="KA46" s="91"/>
      <c r="KB46" s="91"/>
      <c r="KC46" s="91"/>
      <c r="KD46" s="91"/>
      <c r="KE46" s="91"/>
      <c r="KF46" s="91"/>
      <c r="KG46" s="91"/>
      <c r="KH46" s="91"/>
      <c r="KI46" s="91"/>
      <c r="KJ46" s="91"/>
      <c r="KK46" s="91"/>
      <c r="KL46" s="91"/>
      <c r="KM46" s="91"/>
      <c r="KN46" s="91"/>
      <c r="KO46" s="91"/>
      <c r="KP46" s="91"/>
      <c r="KQ46" s="91"/>
      <c r="KR46" s="91"/>
      <c r="KS46" s="91"/>
      <c r="KT46" s="91"/>
      <c r="KU46" s="91"/>
      <c r="KV46" s="91"/>
      <c r="KW46" s="91"/>
      <c r="KX46" s="91"/>
      <c r="KY46" s="91"/>
      <c r="KZ46" s="91"/>
      <c r="LA46" s="91"/>
      <c r="LB46" s="91"/>
      <c r="LC46" s="91"/>
      <c r="LD46" s="91"/>
      <c r="LE46" s="91"/>
      <c r="LF46" s="91"/>
      <c r="LG46" s="91"/>
      <c r="LH46" s="91"/>
      <c r="LI46" s="91"/>
      <c r="LJ46" s="91"/>
      <c r="LK46" s="91"/>
      <c r="LL46" s="91"/>
      <c r="LM46" s="91"/>
      <c r="LN46" s="91"/>
      <c r="LO46" s="91"/>
      <c r="LP46" s="91"/>
      <c r="LQ46" s="91"/>
      <c r="LR46" s="91"/>
      <c r="LS46" s="91"/>
      <c r="LT46" s="91"/>
      <c r="LU46" s="91"/>
      <c r="LV46" s="91"/>
      <c r="LW46" s="91"/>
      <c r="LX46" s="91"/>
      <c r="LY46" s="91"/>
      <c r="LZ46" s="91"/>
      <c r="MA46" s="91"/>
      <c r="MB46" s="91"/>
      <c r="MC46" s="91"/>
      <c r="MD46" s="91"/>
      <c r="ME46" s="91"/>
      <c r="MF46" s="91"/>
      <c r="MG46" s="91"/>
      <c r="MH46" s="91"/>
      <c r="MI46" s="91"/>
      <c r="MJ46" s="91"/>
      <c r="MK46" s="91"/>
      <c r="ML46" s="91"/>
      <c r="MM46" s="91"/>
      <c r="MN46" s="91"/>
      <c r="MO46" s="91"/>
      <c r="MP46" s="91"/>
      <c r="MQ46" s="91"/>
      <c r="MR46" s="91"/>
      <c r="MS46" s="91"/>
      <c r="MT46" s="91"/>
      <c r="MU46" s="91"/>
      <c r="MV46" s="91"/>
      <c r="MW46" s="91"/>
      <c r="MX46" s="91"/>
      <c r="MY46" s="91"/>
      <c r="MZ46" s="91"/>
      <c r="NA46" s="91"/>
      <c r="NB46" s="91"/>
      <c r="NC46" s="91"/>
      <c r="ND46" s="91"/>
      <c r="NE46" s="91"/>
      <c r="NF46" s="91"/>
      <c r="NG46" s="91"/>
      <c r="NH46" s="91"/>
      <c r="NI46" s="91"/>
      <c r="NJ46" s="91"/>
      <c r="NK46" s="91"/>
      <c r="NL46" s="91"/>
      <c r="NM46" s="91"/>
    </row>
    <row r="47" spans="2:377" s="88" customFormat="1">
      <c r="B47" s="1110" t="s">
        <v>938</v>
      </c>
      <c r="C47" s="89" t="s">
        <v>206</v>
      </c>
      <c r="D47" s="89" t="s">
        <v>798</v>
      </c>
      <c r="E47" s="89" t="s">
        <v>939</v>
      </c>
      <c r="F47" s="89" t="s">
        <v>990</v>
      </c>
      <c r="G47" s="89" t="s">
        <v>991</v>
      </c>
      <c r="H47" s="282">
        <v>43243</v>
      </c>
      <c r="I47" s="134">
        <v>1.0000000000000001E-5</v>
      </c>
      <c r="J47" s="131">
        <v>544</v>
      </c>
      <c r="K47" s="131">
        <v>12060</v>
      </c>
      <c r="L47" s="411">
        <v>0.34228705976912194</v>
      </c>
      <c r="M47" s="412">
        <v>1.4992173217887541</v>
      </c>
      <c r="N47" s="411">
        <v>0.64213747822739686</v>
      </c>
      <c r="O47" s="412">
        <v>2.8125621546359985</v>
      </c>
      <c r="P47" s="411">
        <v>6.5156132355956076E-2</v>
      </c>
      <c r="Q47" s="412">
        <v>0.28538385971908764</v>
      </c>
      <c r="R47" s="411">
        <v>6.1034405550542117E-3</v>
      </c>
      <c r="S47" s="412">
        <v>2.6733069631137446E-2</v>
      </c>
      <c r="T47" s="411">
        <v>0.68152012965197439</v>
      </c>
      <c r="U47" s="412">
        <v>2.985058167875648</v>
      </c>
      <c r="V47" s="411">
        <v>3.2829442560000005E-2</v>
      </c>
      <c r="W47" s="412">
        <v>0.14379295841280004</v>
      </c>
      <c r="X47" s="411">
        <v>1.6743015705600001E-3</v>
      </c>
      <c r="Y47" s="412">
        <v>7.3334408790528011E-3</v>
      </c>
      <c r="Z47" s="411">
        <v>2.6887313456640003E-5</v>
      </c>
      <c r="AA47" s="412">
        <v>1.1776643294008322E-4</v>
      </c>
      <c r="AB47" s="411">
        <v>9.7985574915956081E-2</v>
      </c>
      <c r="AC47" s="412">
        <v>0.42917681813188768</v>
      </c>
      <c r="AD47" s="411">
        <v>6.6830433926516081E-2</v>
      </c>
      <c r="AE47" s="412">
        <v>0.29271730059814044</v>
      </c>
      <c r="AF47" s="411">
        <v>6.5183019669412715E-2</v>
      </c>
      <c r="AG47" s="412">
        <v>0.28550162615202773</v>
      </c>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1"/>
      <c r="BN47" s="91"/>
      <c r="BO47" s="91"/>
      <c r="BP47" s="91"/>
      <c r="BQ47" s="91"/>
      <c r="BR47" s="91"/>
      <c r="BS47" s="91"/>
      <c r="BT47" s="91"/>
      <c r="BU47" s="91"/>
      <c r="BV47" s="91"/>
      <c r="BW47" s="91"/>
      <c r="BX47" s="91"/>
      <c r="BY47" s="91"/>
      <c r="BZ47" s="91"/>
      <c r="CA47" s="91"/>
      <c r="CB47" s="91"/>
      <c r="CC47" s="91"/>
      <c r="CD47" s="91"/>
      <c r="CE47" s="91"/>
      <c r="CF47" s="91"/>
      <c r="CG47" s="91"/>
      <c r="CH47" s="91"/>
      <c r="CI47" s="91"/>
      <c r="CJ47" s="91"/>
      <c r="CK47" s="91"/>
      <c r="CL47" s="91"/>
      <c r="CM47" s="91"/>
      <c r="CN47" s="91"/>
      <c r="CO47" s="91"/>
      <c r="CP47" s="91"/>
      <c r="CQ47" s="91"/>
      <c r="CR47" s="91"/>
      <c r="CS47" s="91"/>
      <c r="CT47" s="91"/>
      <c r="CU47" s="91"/>
      <c r="CV47" s="91"/>
      <c r="CW47" s="91"/>
      <c r="CX47" s="91"/>
      <c r="CY47" s="91"/>
      <c r="CZ47" s="91"/>
      <c r="DA47" s="91"/>
      <c r="DB47" s="91"/>
      <c r="DC47" s="91"/>
      <c r="DD47" s="91"/>
      <c r="DE47" s="91"/>
      <c r="DF47" s="91"/>
      <c r="DG47" s="91"/>
      <c r="DH47" s="91"/>
      <c r="DI47" s="91"/>
      <c r="DJ47" s="91"/>
      <c r="DK47" s="91"/>
      <c r="DL47" s="91"/>
      <c r="DM47" s="91"/>
      <c r="DN47" s="91"/>
      <c r="DO47" s="91"/>
      <c r="DP47" s="91"/>
      <c r="DQ47" s="91"/>
      <c r="DR47" s="91"/>
      <c r="DS47" s="91"/>
      <c r="DT47" s="91"/>
      <c r="DU47" s="91"/>
      <c r="DV47" s="91"/>
      <c r="DW47" s="91"/>
      <c r="DX47" s="91"/>
      <c r="DY47" s="91"/>
      <c r="DZ47" s="91"/>
      <c r="EA47" s="91"/>
      <c r="EB47" s="91"/>
      <c r="EC47" s="91"/>
      <c r="ED47" s="91"/>
      <c r="EE47" s="91"/>
      <c r="EF47" s="91"/>
      <c r="EG47" s="91"/>
      <c r="EH47" s="91"/>
      <c r="EI47" s="91"/>
      <c r="EJ47" s="91"/>
      <c r="EK47" s="91"/>
      <c r="EL47" s="91"/>
      <c r="EM47" s="91"/>
      <c r="EN47" s="91"/>
      <c r="EO47" s="91"/>
      <c r="EP47" s="91"/>
      <c r="EQ47" s="91"/>
      <c r="ER47" s="91"/>
      <c r="ES47" s="91"/>
      <c r="ET47" s="91"/>
      <c r="EU47" s="91"/>
      <c r="EV47" s="91"/>
      <c r="EW47" s="91"/>
      <c r="EX47" s="91"/>
      <c r="EY47" s="91"/>
      <c r="EZ47" s="91"/>
      <c r="FA47" s="91"/>
      <c r="FB47" s="91"/>
      <c r="FC47" s="91"/>
      <c r="FD47" s="91"/>
      <c r="FE47" s="91"/>
      <c r="FF47" s="91"/>
      <c r="FG47" s="91"/>
      <c r="FH47" s="91"/>
      <c r="FI47" s="91"/>
      <c r="FJ47" s="91"/>
      <c r="FK47" s="91"/>
      <c r="FL47" s="91"/>
      <c r="FM47" s="91"/>
      <c r="FN47" s="91"/>
      <c r="FO47" s="91"/>
      <c r="FP47" s="91"/>
      <c r="FQ47" s="91"/>
      <c r="FR47" s="91"/>
      <c r="FS47" s="91"/>
      <c r="FT47" s="91"/>
      <c r="FU47" s="91"/>
      <c r="FV47" s="91"/>
      <c r="FW47" s="91"/>
      <c r="FX47" s="91"/>
      <c r="FY47" s="91"/>
      <c r="FZ47" s="91"/>
      <c r="GA47" s="91"/>
      <c r="GB47" s="91"/>
      <c r="GC47" s="91"/>
      <c r="GD47" s="91"/>
      <c r="GE47" s="91"/>
      <c r="GF47" s="91"/>
      <c r="GG47" s="91"/>
      <c r="GH47" s="91"/>
      <c r="GI47" s="91"/>
      <c r="GJ47" s="91"/>
      <c r="GK47" s="91"/>
      <c r="GL47" s="91"/>
      <c r="GM47" s="91"/>
      <c r="GN47" s="91"/>
      <c r="GO47" s="91"/>
      <c r="GP47" s="91"/>
      <c r="GQ47" s="91"/>
      <c r="GR47" s="91"/>
      <c r="GS47" s="91"/>
      <c r="GT47" s="91"/>
      <c r="GU47" s="91"/>
      <c r="GV47" s="91"/>
      <c r="GW47" s="91"/>
      <c r="GX47" s="91"/>
      <c r="GY47" s="91"/>
      <c r="GZ47" s="91"/>
      <c r="HA47" s="91"/>
      <c r="HB47" s="91"/>
      <c r="HC47" s="91"/>
      <c r="HD47" s="91"/>
      <c r="HE47" s="91"/>
      <c r="HF47" s="91"/>
      <c r="HG47" s="91"/>
      <c r="HH47" s="91"/>
      <c r="HI47" s="91"/>
      <c r="HJ47" s="91"/>
      <c r="HK47" s="91"/>
      <c r="HL47" s="91"/>
      <c r="HM47" s="91"/>
      <c r="HN47" s="91"/>
      <c r="HO47" s="91"/>
      <c r="HP47" s="91"/>
      <c r="HQ47" s="91"/>
      <c r="HR47" s="91"/>
      <c r="HS47" s="91"/>
      <c r="HT47" s="91"/>
      <c r="HU47" s="91"/>
      <c r="HV47" s="91"/>
      <c r="HW47" s="91"/>
      <c r="HX47" s="91"/>
      <c r="HY47" s="91"/>
      <c r="HZ47" s="91"/>
      <c r="IA47" s="91"/>
      <c r="IB47" s="91"/>
      <c r="IC47" s="91"/>
      <c r="ID47" s="91"/>
      <c r="IE47" s="91"/>
      <c r="IF47" s="91"/>
      <c r="IG47" s="91"/>
      <c r="IH47" s="91"/>
      <c r="II47" s="91"/>
      <c r="IJ47" s="91"/>
      <c r="IK47" s="91"/>
      <c r="IL47" s="91"/>
      <c r="IM47" s="91"/>
      <c r="IN47" s="91"/>
      <c r="IO47" s="91"/>
      <c r="IP47" s="91"/>
      <c r="IQ47" s="91"/>
      <c r="IR47" s="91"/>
      <c r="IS47" s="91"/>
      <c r="IT47" s="91"/>
      <c r="IU47" s="91"/>
      <c r="IV47" s="91"/>
      <c r="IW47" s="91"/>
      <c r="IX47" s="91"/>
      <c r="IY47" s="91"/>
      <c r="IZ47" s="91"/>
      <c r="JA47" s="91"/>
      <c r="JB47" s="91"/>
      <c r="JC47" s="91"/>
      <c r="JD47" s="91"/>
      <c r="JE47" s="91"/>
      <c r="JF47" s="91"/>
      <c r="JG47" s="91"/>
      <c r="JH47" s="91"/>
      <c r="JI47" s="91"/>
      <c r="JJ47" s="91"/>
      <c r="JK47" s="91"/>
      <c r="JL47" s="91"/>
      <c r="JM47" s="91"/>
      <c r="JN47" s="91"/>
      <c r="JO47" s="91"/>
      <c r="JP47" s="91"/>
      <c r="JQ47" s="91"/>
      <c r="JR47" s="91"/>
      <c r="JS47" s="91"/>
      <c r="JT47" s="91"/>
      <c r="JU47" s="91"/>
      <c r="JV47" s="91"/>
      <c r="JW47" s="91"/>
      <c r="JX47" s="91"/>
      <c r="JY47" s="91"/>
      <c r="JZ47" s="91"/>
      <c r="KA47" s="91"/>
      <c r="KB47" s="91"/>
      <c r="KC47" s="91"/>
      <c r="KD47" s="91"/>
      <c r="KE47" s="91"/>
      <c r="KF47" s="91"/>
      <c r="KG47" s="91"/>
      <c r="KH47" s="91"/>
      <c r="KI47" s="91"/>
      <c r="KJ47" s="91"/>
      <c r="KK47" s="91"/>
      <c r="KL47" s="91"/>
      <c r="KM47" s="91"/>
      <c r="KN47" s="91"/>
      <c r="KO47" s="91"/>
      <c r="KP47" s="91"/>
      <c r="KQ47" s="91"/>
      <c r="KR47" s="91"/>
      <c r="KS47" s="91"/>
      <c r="KT47" s="91"/>
      <c r="KU47" s="91"/>
      <c r="KV47" s="91"/>
      <c r="KW47" s="91"/>
      <c r="KX47" s="91"/>
      <c r="KY47" s="91"/>
      <c r="KZ47" s="91"/>
      <c r="LA47" s="91"/>
      <c r="LB47" s="91"/>
      <c r="LC47" s="91"/>
      <c r="LD47" s="91"/>
      <c r="LE47" s="91"/>
      <c r="LF47" s="91"/>
      <c r="LG47" s="91"/>
      <c r="LH47" s="91"/>
      <c r="LI47" s="91"/>
      <c r="LJ47" s="91"/>
      <c r="LK47" s="91"/>
      <c r="LL47" s="91"/>
      <c r="LM47" s="91"/>
      <c r="LN47" s="91"/>
      <c r="LO47" s="91"/>
      <c r="LP47" s="91"/>
      <c r="LQ47" s="91"/>
      <c r="LR47" s="91"/>
      <c r="LS47" s="91"/>
      <c r="LT47" s="91"/>
      <c r="LU47" s="91"/>
      <c r="LV47" s="91"/>
      <c r="LW47" s="91"/>
      <c r="LX47" s="91"/>
      <c r="LY47" s="91"/>
      <c r="LZ47" s="91"/>
      <c r="MA47" s="91"/>
      <c r="MB47" s="91"/>
      <c r="MC47" s="91"/>
      <c r="MD47" s="91"/>
      <c r="ME47" s="91"/>
      <c r="MF47" s="91"/>
      <c r="MG47" s="91"/>
      <c r="MH47" s="91"/>
      <c r="MI47" s="91"/>
      <c r="MJ47" s="91"/>
      <c r="MK47" s="91"/>
      <c r="ML47" s="91"/>
      <c r="MM47" s="91"/>
      <c r="MN47" s="91"/>
      <c r="MO47" s="91"/>
      <c r="MP47" s="91"/>
      <c r="MQ47" s="91"/>
      <c r="MR47" s="91"/>
      <c r="MS47" s="91"/>
      <c r="MT47" s="91"/>
      <c r="MU47" s="91"/>
      <c r="MV47" s="91"/>
      <c r="MW47" s="91"/>
      <c r="MX47" s="91"/>
      <c r="MY47" s="91"/>
      <c r="MZ47" s="91"/>
      <c r="NA47" s="91"/>
      <c r="NB47" s="91"/>
      <c r="NC47" s="91"/>
      <c r="ND47" s="91"/>
      <c r="NE47" s="91"/>
      <c r="NF47" s="91"/>
      <c r="NG47" s="91"/>
      <c r="NH47" s="91"/>
      <c r="NI47" s="91"/>
      <c r="NJ47" s="91"/>
      <c r="NK47" s="91"/>
      <c r="NL47" s="91"/>
      <c r="NM47" s="91"/>
    </row>
    <row r="48" spans="2:377" s="88" customFormat="1">
      <c r="B48" s="1110" t="s">
        <v>938</v>
      </c>
      <c r="C48" s="89" t="s">
        <v>206</v>
      </c>
      <c r="D48" s="89" t="s">
        <v>799</v>
      </c>
      <c r="E48" s="89" t="s">
        <v>939</v>
      </c>
      <c r="F48" s="89" t="s">
        <v>992</v>
      </c>
      <c r="G48" s="89" t="s">
        <v>993</v>
      </c>
      <c r="H48" s="282">
        <v>44409</v>
      </c>
      <c r="I48" s="134">
        <v>1.0000000000000001E-5</v>
      </c>
      <c r="J48" s="131">
        <v>1323</v>
      </c>
      <c r="K48" s="131">
        <v>12060</v>
      </c>
      <c r="L48" s="411">
        <v>0.83915537233720217</v>
      </c>
      <c r="M48" s="412">
        <v>3.6755005308369455</v>
      </c>
      <c r="N48" s="411">
        <v>1.5742725272671667</v>
      </c>
      <c r="O48" s="412">
        <v>6.8953136694301902</v>
      </c>
      <c r="P48" s="411">
        <v>0.15973761480815041</v>
      </c>
      <c r="Q48" s="412">
        <v>0.69965075285969869</v>
      </c>
      <c r="R48" s="411">
        <v>1.4963273618842587E-2</v>
      </c>
      <c r="S48" s="412">
        <v>6.5539138450530526E-2</v>
      </c>
      <c r="T48" s="411">
        <v>1.6708235436629053</v>
      </c>
      <c r="U48" s="412">
        <v>7.3182071212435247</v>
      </c>
      <c r="V48" s="411">
        <v>7.9840721520000005E-2</v>
      </c>
      <c r="W48" s="412">
        <v>0.34970236025760004</v>
      </c>
      <c r="X48" s="411">
        <v>4.07187679752E-3</v>
      </c>
      <c r="Y48" s="412">
        <v>1.7834820373137598E-2</v>
      </c>
      <c r="Z48" s="411">
        <v>6.5389550924879996E-5</v>
      </c>
      <c r="AA48" s="412">
        <v>2.8640623305097441E-4</v>
      </c>
      <c r="AB48" s="411">
        <v>0.2395783363281504</v>
      </c>
      <c r="AC48" s="412">
        <v>1.0493531131172986</v>
      </c>
      <c r="AD48" s="411">
        <v>0.1638094916056704</v>
      </c>
      <c r="AE48" s="412">
        <v>0.71748557323283624</v>
      </c>
      <c r="AF48" s="411">
        <v>0.1598030043590753</v>
      </c>
      <c r="AG48" s="412">
        <v>0.69993715909274967</v>
      </c>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c r="BO48" s="91"/>
      <c r="BP48" s="91"/>
      <c r="BQ48" s="91"/>
      <c r="BR48" s="91"/>
      <c r="BS48" s="91"/>
      <c r="BT48" s="91"/>
      <c r="BU48" s="91"/>
      <c r="BV48" s="91"/>
      <c r="BW48" s="91"/>
      <c r="BX48" s="91"/>
      <c r="BY48" s="91"/>
      <c r="BZ48" s="91"/>
      <c r="CA48" s="91"/>
      <c r="CB48" s="91"/>
      <c r="CC48" s="91"/>
      <c r="CD48" s="91"/>
      <c r="CE48" s="91"/>
      <c r="CF48" s="91"/>
      <c r="CG48" s="91"/>
      <c r="CH48" s="91"/>
      <c r="CI48" s="91"/>
      <c r="CJ48" s="91"/>
      <c r="CK48" s="91"/>
      <c r="CL48" s="91"/>
      <c r="CM48" s="91"/>
      <c r="CN48" s="91"/>
      <c r="CO48" s="91"/>
      <c r="CP48" s="91"/>
      <c r="CQ48" s="91"/>
      <c r="CR48" s="91"/>
      <c r="CS48" s="91"/>
      <c r="CT48" s="91"/>
      <c r="CU48" s="91"/>
      <c r="CV48" s="91"/>
      <c r="CW48" s="91"/>
      <c r="CX48" s="91"/>
      <c r="CY48" s="91"/>
      <c r="CZ48" s="91"/>
      <c r="DA48" s="91"/>
      <c r="DB48" s="91"/>
      <c r="DC48" s="91"/>
      <c r="DD48" s="91"/>
      <c r="DE48" s="91"/>
      <c r="DF48" s="91"/>
      <c r="DG48" s="91"/>
      <c r="DH48" s="91"/>
      <c r="DI48" s="91"/>
      <c r="DJ48" s="91"/>
      <c r="DK48" s="91"/>
      <c r="DL48" s="91"/>
      <c r="DM48" s="91"/>
      <c r="DN48" s="91"/>
      <c r="DO48" s="91"/>
      <c r="DP48" s="91"/>
      <c r="DQ48" s="91"/>
      <c r="DR48" s="91"/>
      <c r="DS48" s="91"/>
      <c r="DT48" s="91"/>
      <c r="DU48" s="91"/>
      <c r="DV48" s="91"/>
      <c r="DW48" s="91"/>
      <c r="DX48" s="91"/>
      <c r="DY48" s="91"/>
      <c r="DZ48" s="91"/>
      <c r="EA48" s="91"/>
      <c r="EB48" s="91"/>
      <c r="EC48" s="91"/>
      <c r="ED48" s="91"/>
      <c r="EE48" s="91"/>
      <c r="EF48" s="91"/>
      <c r="EG48" s="91"/>
      <c r="EH48" s="91"/>
      <c r="EI48" s="91"/>
      <c r="EJ48" s="91"/>
      <c r="EK48" s="91"/>
      <c r="EL48" s="91"/>
      <c r="EM48" s="91"/>
      <c r="EN48" s="91"/>
      <c r="EO48" s="91"/>
      <c r="EP48" s="91"/>
      <c r="EQ48" s="91"/>
      <c r="ER48" s="91"/>
      <c r="ES48" s="91"/>
      <c r="ET48" s="91"/>
      <c r="EU48" s="91"/>
      <c r="EV48" s="91"/>
      <c r="EW48" s="91"/>
      <c r="EX48" s="91"/>
      <c r="EY48" s="91"/>
      <c r="EZ48" s="91"/>
      <c r="FA48" s="91"/>
      <c r="FB48" s="91"/>
      <c r="FC48" s="91"/>
      <c r="FD48" s="91"/>
      <c r="FE48" s="91"/>
      <c r="FF48" s="91"/>
      <c r="FG48" s="91"/>
      <c r="FH48" s="91"/>
      <c r="FI48" s="91"/>
      <c r="FJ48" s="91"/>
      <c r="FK48" s="91"/>
      <c r="FL48" s="91"/>
      <c r="FM48" s="91"/>
      <c r="FN48" s="91"/>
      <c r="FO48" s="91"/>
      <c r="FP48" s="91"/>
      <c r="FQ48" s="91"/>
      <c r="FR48" s="91"/>
      <c r="FS48" s="91"/>
      <c r="FT48" s="91"/>
      <c r="FU48" s="91"/>
      <c r="FV48" s="91"/>
      <c r="FW48" s="91"/>
      <c r="FX48" s="91"/>
      <c r="FY48" s="91"/>
      <c r="FZ48" s="91"/>
      <c r="GA48" s="91"/>
      <c r="GB48" s="91"/>
      <c r="GC48" s="91"/>
      <c r="GD48" s="91"/>
      <c r="GE48" s="91"/>
      <c r="GF48" s="91"/>
      <c r="GG48" s="91"/>
      <c r="GH48" s="91"/>
      <c r="GI48" s="91"/>
      <c r="GJ48" s="91"/>
      <c r="GK48" s="91"/>
      <c r="GL48" s="91"/>
      <c r="GM48" s="91"/>
      <c r="GN48" s="91"/>
      <c r="GO48" s="91"/>
      <c r="GP48" s="91"/>
      <c r="GQ48" s="91"/>
      <c r="GR48" s="91"/>
      <c r="GS48" s="91"/>
      <c r="GT48" s="91"/>
      <c r="GU48" s="91"/>
      <c r="GV48" s="91"/>
      <c r="GW48" s="91"/>
      <c r="GX48" s="91"/>
      <c r="GY48" s="91"/>
      <c r="GZ48" s="91"/>
      <c r="HA48" s="91"/>
      <c r="HB48" s="91"/>
      <c r="HC48" s="91"/>
      <c r="HD48" s="91"/>
      <c r="HE48" s="91"/>
      <c r="HF48" s="91"/>
      <c r="HG48" s="91"/>
      <c r="HH48" s="91"/>
      <c r="HI48" s="91"/>
      <c r="HJ48" s="91"/>
      <c r="HK48" s="91"/>
      <c r="HL48" s="91"/>
      <c r="HM48" s="91"/>
      <c r="HN48" s="91"/>
      <c r="HO48" s="91"/>
      <c r="HP48" s="91"/>
      <c r="HQ48" s="91"/>
      <c r="HR48" s="91"/>
      <c r="HS48" s="91"/>
      <c r="HT48" s="91"/>
      <c r="HU48" s="91"/>
      <c r="HV48" s="91"/>
      <c r="HW48" s="91"/>
      <c r="HX48" s="91"/>
      <c r="HY48" s="91"/>
      <c r="HZ48" s="91"/>
      <c r="IA48" s="91"/>
      <c r="IB48" s="91"/>
      <c r="IC48" s="91"/>
      <c r="ID48" s="91"/>
      <c r="IE48" s="91"/>
      <c r="IF48" s="91"/>
      <c r="IG48" s="91"/>
      <c r="IH48" s="91"/>
      <c r="II48" s="91"/>
      <c r="IJ48" s="91"/>
      <c r="IK48" s="91"/>
      <c r="IL48" s="91"/>
      <c r="IM48" s="91"/>
      <c r="IN48" s="91"/>
      <c r="IO48" s="91"/>
      <c r="IP48" s="91"/>
      <c r="IQ48" s="91"/>
      <c r="IR48" s="91"/>
      <c r="IS48" s="91"/>
      <c r="IT48" s="91"/>
      <c r="IU48" s="91"/>
      <c r="IV48" s="91"/>
      <c r="IW48" s="91"/>
      <c r="IX48" s="91"/>
      <c r="IY48" s="91"/>
      <c r="IZ48" s="91"/>
      <c r="JA48" s="91"/>
      <c r="JB48" s="91"/>
      <c r="JC48" s="91"/>
      <c r="JD48" s="91"/>
      <c r="JE48" s="91"/>
      <c r="JF48" s="91"/>
      <c r="JG48" s="91"/>
      <c r="JH48" s="91"/>
      <c r="JI48" s="91"/>
      <c r="JJ48" s="91"/>
      <c r="JK48" s="91"/>
      <c r="JL48" s="91"/>
      <c r="JM48" s="91"/>
      <c r="JN48" s="91"/>
      <c r="JO48" s="91"/>
      <c r="JP48" s="91"/>
      <c r="JQ48" s="91"/>
      <c r="JR48" s="91"/>
      <c r="JS48" s="91"/>
      <c r="JT48" s="91"/>
      <c r="JU48" s="91"/>
      <c r="JV48" s="91"/>
      <c r="JW48" s="91"/>
      <c r="JX48" s="91"/>
      <c r="JY48" s="91"/>
      <c r="JZ48" s="91"/>
      <c r="KA48" s="91"/>
      <c r="KB48" s="91"/>
      <c r="KC48" s="91"/>
      <c r="KD48" s="91"/>
      <c r="KE48" s="91"/>
      <c r="KF48" s="91"/>
      <c r="KG48" s="91"/>
      <c r="KH48" s="91"/>
      <c r="KI48" s="91"/>
      <c r="KJ48" s="91"/>
      <c r="KK48" s="91"/>
      <c r="KL48" s="91"/>
      <c r="KM48" s="91"/>
      <c r="KN48" s="91"/>
      <c r="KO48" s="91"/>
      <c r="KP48" s="91"/>
      <c r="KQ48" s="91"/>
      <c r="KR48" s="91"/>
      <c r="KS48" s="91"/>
      <c r="KT48" s="91"/>
      <c r="KU48" s="91"/>
      <c r="KV48" s="91"/>
      <c r="KW48" s="91"/>
      <c r="KX48" s="91"/>
      <c r="KY48" s="91"/>
      <c r="KZ48" s="91"/>
      <c r="LA48" s="91"/>
      <c r="LB48" s="91"/>
      <c r="LC48" s="91"/>
      <c r="LD48" s="91"/>
      <c r="LE48" s="91"/>
      <c r="LF48" s="91"/>
      <c r="LG48" s="91"/>
      <c r="LH48" s="91"/>
      <c r="LI48" s="91"/>
      <c r="LJ48" s="91"/>
      <c r="LK48" s="91"/>
      <c r="LL48" s="91"/>
      <c r="LM48" s="91"/>
      <c r="LN48" s="91"/>
      <c r="LO48" s="91"/>
      <c r="LP48" s="91"/>
      <c r="LQ48" s="91"/>
      <c r="LR48" s="91"/>
      <c r="LS48" s="91"/>
      <c r="LT48" s="91"/>
      <c r="LU48" s="91"/>
      <c r="LV48" s="91"/>
      <c r="LW48" s="91"/>
      <c r="LX48" s="91"/>
      <c r="LY48" s="91"/>
      <c r="LZ48" s="91"/>
      <c r="MA48" s="91"/>
      <c r="MB48" s="91"/>
      <c r="MC48" s="91"/>
      <c r="MD48" s="91"/>
      <c r="ME48" s="91"/>
      <c r="MF48" s="91"/>
      <c r="MG48" s="91"/>
      <c r="MH48" s="91"/>
      <c r="MI48" s="91"/>
      <c r="MJ48" s="91"/>
      <c r="MK48" s="91"/>
      <c r="ML48" s="91"/>
      <c r="MM48" s="91"/>
      <c r="MN48" s="91"/>
      <c r="MO48" s="91"/>
      <c r="MP48" s="91"/>
      <c r="MQ48" s="91"/>
      <c r="MR48" s="91"/>
      <c r="MS48" s="91"/>
      <c r="MT48" s="91"/>
      <c r="MU48" s="91"/>
      <c r="MV48" s="91"/>
      <c r="MW48" s="91"/>
      <c r="MX48" s="91"/>
      <c r="MY48" s="91"/>
      <c r="MZ48" s="91"/>
      <c r="NA48" s="91"/>
      <c r="NB48" s="91"/>
      <c r="NC48" s="91"/>
      <c r="ND48" s="91"/>
      <c r="NE48" s="91"/>
      <c r="NF48" s="91"/>
      <c r="NG48" s="91"/>
      <c r="NH48" s="91"/>
      <c r="NI48" s="91"/>
      <c r="NJ48" s="91"/>
      <c r="NK48" s="91"/>
      <c r="NL48" s="91"/>
      <c r="NM48" s="91"/>
    </row>
    <row r="49" spans="1:377" s="88" customFormat="1">
      <c r="B49" s="1110" t="s">
        <v>938</v>
      </c>
      <c r="C49" s="89" t="s">
        <v>206</v>
      </c>
      <c r="D49" s="89" t="s">
        <v>799</v>
      </c>
      <c r="E49" s="89" t="s">
        <v>939</v>
      </c>
      <c r="F49" s="89" t="s">
        <v>994</v>
      </c>
      <c r="G49" s="89" t="s">
        <v>995</v>
      </c>
      <c r="H49" s="282">
        <v>44409</v>
      </c>
      <c r="I49" s="134">
        <v>1.0000000000000001E-5</v>
      </c>
      <c r="J49" s="131">
        <v>1323</v>
      </c>
      <c r="K49" s="131">
        <v>12060</v>
      </c>
      <c r="L49" s="411">
        <v>0.83915537233720217</v>
      </c>
      <c r="M49" s="412">
        <v>3.6755005308369455</v>
      </c>
      <c r="N49" s="411">
        <v>1.5742725272671667</v>
      </c>
      <c r="O49" s="412">
        <v>6.8953136694301902</v>
      </c>
      <c r="P49" s="411">
        <v>0.15973761480815041</v>
      </c>
      <c r="Q49" s="412">
        <v>0.69965075285969869</v>
      </c>
      <c r="R49" s="411">
        <v>1.4963273618842587E-2</v>
      </c>
      <c r="S49" s="412">
        <v>6.5539138450530526E-2</v>
      </c>
      <c r="T49" s="411">
        <v>1.6708235436629053</v>
      </c>
      <c r="U49" s="412">
        <v>7.3182071212435247</v>
      </c>
      <c r="V49" s="411">
        <v>7.9840721520000005E-2</v>
      </c>
      <c r="W49" s="412">
        <v>0.34970236025760004</v>
      </c>
      <c r="X49" s="411">
        <v>4.07187679752E-3</v>
      </c>
      <c r="Y49" s="412">
        <v>1.7834820373137598E-2</v>
      </c>
      <c r="Z49" s="411">
        <v>6.5389550924879996E-5</v>
      </c>
      <c r="AA49" s="412">
        <v>2.8640623305097441E-4</v>
      </c>
      <c r="AB49" s="411">
        <v>0.2395783363281504</v>
      </c>
      <c r="AC49" s="412">
        <v>1.0493531131172986</v>
      </c>
      <c r="AD49" s="411">
        <v>0.1638094916056704</v>
      </c>
      <c r="AE49" s="412">
        <v>0.71748557323283624</v>
      </c>
      <c r="AF49" s="411">
        <v>0.1598030043590753</v>
      </c>
      <c r="AG49" s="412">
        <v>0.69993715909274967</v>
      </c>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1"/>
      <c r="BR49" s="91"/>
      <c r="BS49" s="91"/>
      <c r="BT49" s="91"/>
      <c r="BU49" s="91"/>
      <c r="BV49" s="91"/>
      <c r="BW49" s="91"/>
      <c r="BX49" s="91"/>
      <c r="BY49" s="91"/>
      <c r="BZ49" s="91"/>
      <c r="CA49" s="91"/>
      <c r="CB49" s="91"/>
      <c r="CC49" s="91"/>
      <c r="CD49" s="91"/>
      <c r="CE49" s="91"/>
      <c r="CF49" s="91"/>
      <c r="CG49" s="91"/>
      <c r="CH49" s="91"/>
      <c r="CI49" s="91"/>
      <c r="CJ49" s="91"/>
      <c r="CK49" s="91"/>
      <c r="CL49" s="91"/>
      <c r="CM49" s="91"/>
      <c r="CN49" s="91"/>
      <c r="CO49" s="91"/>
      <c r="CP49" s="91"/>
      <c r="CQ49" s="91"/>
      <c r="CR49" s="91"/>
      <c r="CS49" s="91"/>
      <c r="CT49" s="91"/>
      <c r="CU49" s="91"/>
      <c r="CV49" s="91"/>
      <c r="CW49" s="91"/>
      <c r="CX49" s="91"/>
      <c r="CY49" s="91"/>
      <c r="CZ49" s="91"/>
      <c r="DA49" s="91"/>
      <c r="DB49" s="91"/>
      <c r="DC49" s="91"/>
      <c r="DD49" s="91"/>
      <c r="DE49" s="91"/>
      <c r="DF49" s="91"/>
      <c r="DG49" s="91"/>
      <c r="DH49" s="91"/>
      <c r="DI49" s="91"/>
      <c r="DJ49" s="91"/>
      <c r="DK49" s="91"/>
      <c r="DL49" s="91"/>
      <c r="DM49" s="91"/>
      <c r="DN49" s="91"/>
      <c r="DO49" s="91"/>
      <c r="DP49" s="91"/>
      <c r="DQ49" s="91"/>
      <c r="DR49" s="91"/>
      <c r="DS49" s="91"/>
      <c r="DT49" s="91"/>
      <c r="DU49" s="91"/>
      <c r="DV49" s="91"/>
      <c r="DW49" s="91"/>
      <c r="DX49" s="91"/>
      <c r="DY49" s="91"/>
      <c r="DZ49" s="91"/>
      <c r="EA49" s="91"/>
      <c r="EB49" s="91"/>
      <c r="EC49" s="91"/>
      <c r="ED49" s="91"/>
      <c r="EE49" s="91"/>
      <c r="EF49" s="91"/>
      <c r="EG49" s="91"/>
      <c r="EH49" s="91"/>
      <c r="EI49" s="91"/>
      <c r="EJ49" s="91"/>
      <c r="EK49" s="91"/>
      <c r="EL49" s="91"/>
      <c r="EM49" s="91"/>
      <c r="EN49" s="91"/>
      <c r="EO49" s="91"/>
      <c r="EP49" s="91"/>
      <c r="EQ49" s="91"/>
      <c r="ER49" s="91"/>
      <c r="ES49" s="91"/>
      <c r="ET49" s="91"/>
      <c r="EU49" s="91"/>
      <c r="EV49" s="91"/>
      <c r="EW49" s="91"/>
      <c r="EX49" s="91"/>
      <c r="EY49" s="91"/>
      <c r="EZ49" s="91"/>
      <c r="FA49" s="91"/>
      <c r="FB49" s="91"/>
      <c r="FC49" s="91"/>
      <c r="FD49" s="91"/>
      <c r="FE49" s="91"/>
      <c r="FF49" s="91"/>
      <c r="FG49" s="91"/>
      <c r="FH49" s="91"/>
      <c r="FI49" s="91"/>
      <c r="FJ49" s="91"/>
      <c r="FK49" s="91"/>
      <c r="FL49" s="91"/>
      <c r="FM49" s="91"/>
      <c r="FN49" s="91"/>
      <c r="FO49" s="91"/>
      <c r="FP49" s="91"/>
      <c r="FQ49" s="91"/>
      <c r="FR49" s="91"/>
      <c r="FS49" s="91"/>
      <c r="FT49" s="91"/>
      <c r="FU49" s="91"/>
      <c r="FV49" s="91"/>
      <c r="FW49" s="91"/>
      <c r="FX49" s="91"/>
      <c r="FY49" s="91"/>
      <c r="FZ49" s="91"/>
      <c r="GA49" s="91"/>
      <c r="GB49" s="91"/>
      <c r="GC49" s="91"/>
      <c r="GD49" s="91"/>
      <c r="GE49" s="91"/>
      <c r="GF49" s="91"/>
      <c r="GG49" s="91"/>
      <c r="GH49" s="91"/>
      <c r="GI49" s="91"/>
      <c r="GJ49" s="91"/>
      <c r="GK49" s="91"/>
      <c r="GL49" s="91"/>
      <c r="GM49" s="91"/>
      <c r="GN49" s="91"/>
      <c r="GO49" s="91"/>
      <c r="GP49" s="91"/>
      <c r="GQ49" s="91"/>
      <c r="GR49" s="91"/>
      <c r="GS49" s="91"/>
      <c r="GT49" s="91"/>
      <c r="GU49" s="91"/>
      <c r="GV49" s="91"/>
      <c r="GW49" s="91"/>
      <c r="GX49" s="91"/>
      <c r="GY49" s="91"/>
      <c r="GZ49" s="91"/>
      <c r="HA49" s="91"/>
      <c r="HB49" s="91"/>
      <c r="HC49" s="91"/>
      <c r="HD49" s="91"/>
      <c r="HE49" s="91"/>
      <c r="HF49" s="91"/>
      <c r="HG49" s="91"/>
      <c r="HH49" s="91"/>
      <c r="HI49" s="91"/>
      <c r="HJ49" s="91"/>
      <c r="HK49" s="91"/>
      <c r="HL49" s="91"/>
      <c r="HM49" s="91"/>
      <c r="HN49" s="91"/>
      <c r="HO49" s="91"/>
      <c r="HP49" s="91"/>
      <c r="HQ49" s="91"/>
      <c r="HR49" s="91"/>
      <c r="HS49" s="91"/>
      <c r="HT49" s="91"/>
      <c r="HU49" s="91"/>
      <c r="HV49" s="91"/>
      <c r="HW49" s="91"/>
      <c r="HX49" s="91"/>
      <c r="HY49" s="91"/>
      <c r="HZ49" s="91"/>
      <c r="IA49" s="91"/>
      <c r="IB49" s="91"/>
      <c r="IC49" s="91"/>
      <c r="ID49" s="91"/>
      <c r="IE49" s="91"/>
      <c r="IF49" s="91"/>
      <c r="IG49" s="91"/>
      <c r="IH49" s="91"/>
      <c r="II49" s="91"/>
      <c r="IJ49" s="91"/>
      <c r="IK49" s="91"/>
      <c r="IL49" s="91"/>
      <c r="IM49" s="91"/>
      <c r="IN49" s="91"/>
      <c r="IO49" s="91"/>
      <c r="IP49" s="91"/>
      <c r="IQ49" s="91"/>
      <c r="IR49" s="91"/>
      <c r="IS49" s="91"/>
      <c r="IT49" s="91"/>
      <c r="IU49" s="91"/>
      <c r="IV49" s="91"/>
      <c r="IW49" s="91"/>
      <c r="IX49" s="91"/>
      <c r="IY49" s="91"/>
      <c r="IZ49" s="91"/>
      <c r="JA49" s="91"/>
      <c r="JB49" s="91"/>
      <c r="JC49" s="91"/>
      <c r="JD49" s="91"/>
      <c r="JE49" s="91"/>
      <c r="JF49" s="91"/>
      <c r="JG49" s="91"/>
      <c r="JH49" s="91"/>
      <c r="JI49" s="91"/>
      <c r="JJ49" s="91"/>
      <c r="JK49" s="91"/>
      <c r="JL49" s="91"/>
      <c r="JM49" s="91"/>
      <c r="JN49" s="91"/>
      <c r="JO49" s="91"/>
      <c r="JP49" s="91"/>
      <c r="JQ49" s="91"/>
      <c r="JR49" s="91"/>
      <c r="JS49" s="91"/>
      <c r="JT49" s="91"/>
      <c r="JU49" s="91"/>
      <c r="JV49" s="91"/>
      <c r="JW49" s="91"/>
      <c r="JX49" s="91"/>
      <c r="JY49" s="91"/>
      <c r="JZ49" s="91"/>
      <c r="KA49" s="91"/>
      <c r="KB49" s="91"/>
      <c r="KC49" s="91"/>
      <c r="KD49" s="91"/>
      <c r="KE49" s="91"/>
      <c r="KF49" s="91"/>
      <c r="KG49" s="91"/>
      <c r="KH49" s="91"/>
      <c r="KI49" s="91"/>
      <c r="KJ49" s="91"/>
      <c r="KK49" s="91"/>
      <c r="KL49" s="91"/>
      <c r="KM49" s="91"/>
      <c r="KN49" s="91"/>
      <c r="KO49" s="91"/>
      <c r="KP49" s="91"/>
      <c r="KQ49" s="91"/>
      <c r="KR49" s="91"/>
      <c r="KS49" s="91"/>
      <c r="KT49" s="91"/>
      <c r="KU49" s="91"/>
      <c r="KV49" s="91"/>
      <c r="KW49" s="91"/>
      <c r="KX49" s="91"/>
      <c r="KY49" s="91"/>
      <c r="KZ49" s="91"/>
      <c r="LA49" s="91"/>
      <c r="LB49" s="91"/>
      <c r="LC49" s="91"/>
      <c r="LD49" s="91"/>
      <c r="LE49" s="91"/>
      <c r="LF49" s="91"/>
      <c r="LG49" s="91"/>
      <c r="LH49" s="91"/>
      <c r="LI49" s="91"/>
      <c r="LJ49" s="91"/>
      <c r="LK49" s="91"/>
      <c r="LL49" s="91"/>
      <c r="LM49" s="91"/>
      <c r="LN49" s="91"/>
      <c r="LO49" s="91"/>
      <c r="LP49" s="91"/>
      <c r="LQ49" s="91"/>
      <c r="LR49" s="91"/>
      <c r="LS49" s="91"/>
      <c r="LT49" s="91"/>
      <c r="LU49" s="91"/>
      <c r="LV49" s="91"/>
      <c r="LW49" s="91"/>
      <c r="LX49" s="91"/>
      <c r="LY49" s="91"/>
      <c r="LZ49" s="91"/>
      <c r="MA49" s="91"/>
      <c r="MB49" s="91"/>
      <c r="MC49" s="91"/>
      <c r="MD49" s="91"/>
      <c r="ME49" s="91"/>
      <c r="MF49" s="91"/>
      <c r="MG49" s="91"/>
      <c r="MH49" s="91"/>
      <c r="MI49" s="91"/>
      <c r="MJ49" s="91"/>
      <c r="MK49" s="91"/>
      <c r="ML49" s="91"/>
      <c r="MM49" s="91"/>
      <c r="MN49" s="91"/>
      <c r="MO49" s="91"/>
      <c r="MP49" s="91"/>
      <c r="MQ49" s="91"/>
      <c r="MR49" s="91"/>
      <c r="MS49" s="91"/>
      <c r="MT49" s="91"/>
      <c r="MU49" s="91"/>
      <c r="MV49" s="91"/>
      <c r="MW49" s="91"/>
      <c r="MX49" s="91"/>
      <c r="MY49" s="91"/>
      <c r="MZ49" s="91"/>
      <c r="NA49" s="91"/>
      <c r="NB49" s="91"/>
      <c r="NC49" s="91"/>
      <c r="ND49" s="91"/>
      <c r="NE49" s="91"/>
      <c r="NF49" s="91"/>
      <c r="NG49" s="91"/>
      <c r="NH49" s="91"/>
      <c r="NI49" s="91"/>
      <c r="NJ49" s="91"/>
      <c r="NK49" s="91"/>
      <c r="NL49" s="91"/>
      <c r="NM49" s="91"/>
    </row>
    <row r="50" spans="1:377" s="88" customFormat="1">
      <c r="B50" s="1110" t="s">
        <v>938</v>
      </c>
      <c r="C50" s="89" t="s">
        <v>206</v>
      </c>
      <c r="D50" s="89" t="s">
        <v>799</v>
      </c>
      <c r="E50" s="89" t="s">
        <v>939</v>
      </c>
      <c r="F50" s="89" t="s">
        <v>996</v>
      </c>
      <c r="G50" s="89" t="s">
        <v>997</v>
      </c>
      <c r="H50" s="282" t="s">
        <v>218</v>
      </c>
      <c r="I50" s="134">
        <v>1.0000000000000001E-5</v>
      </c>
      <c r="J50" s="131">
        <v>1323</v>
      </c>
      <c r="K50" s="131">
        <v>12060</v>
      </c>
      <c r="L50" s="411">
        <v>0.83915537233720217</v>
      </c>
      <c r="M50" s="412">
        <v>3.6755005308369455</v>
      </c>
      <c r="N50" s="411">
        <v>1.5742725272671667</v>
      </c>
      <c r="O50" s="412">
        <v>6.8953136694301902</v>
      </c>
      <c r="P50" s="411">
        <v>0.15973761480815041</v>
      </c>
      <c r="Q50" s="412">
        <v>0.69965075285969869</v>
      </c>
      <c r="R50" s="411">
        <v>1.4963273618842587E-2</v>
      </c>
      <c r="S50" s="412">
        <v>6.5539138450530526E-2</v>
      </c>
      <c r="T50" s="411">
        <v>1.6708235436629053</v>
      </c>
      <c r="U50" s="412">
        <v>7.3182071212435247</v>
      </c>
      <c r="V50" s="411">
        <v>7.9840721520000005E-2</v>
      </c>
      <c r="W50" s="412">
        <v>0.34970236025760004</v>
      </c>
      <c r="X50" s="411">
        <v>4.07187679752E-3</v>
      </c>
      <c r="Y50" s="412">
        <v>1.7834820373137598E-2</v>
      </c>
      <c r="Z50" s="411">
        <v>6.5389550924879996E-5</v>
      </c>
      <c r="AA50" s="412">
        <v>2.8640623305097441E-4</v>
      </c>
      <c r="AB50" s="411">
        <v>0.2395783363281504</v>
      </c>
      <c r="AC50" s="412">
        <v>1.0493531131172986</v>
      </c>
      <c r="AD50" s="411">
        <v>0.1638094916056704</v>
      </c>
      <c r="AE50" s="412">
        <v>0.71748557323283624</v>
      </c>
      <c r="AF50" s="411">
        <v>0.1598030043590753</v>
      </c>
      <c r="AG50" s="412">
        <v>0.69993715909274967</v>
      </c>
      <c r="AH50" s="91"/>
      <c r="AI50" s="91"/>
      <c r="AJ50" s="91"/>
      <c r="AK50" s="91"/>
      <c r="AL50" s="91"/>
      <c r="AM50" s="91"/>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91"/>
      <c r="BR50" s="91"/>
      <c r="BS50" s="91"/>
      <c r="BT50" s="91"/>
      <c r="BU50" s="91"/>
      <c r="BV50" s="91"/>
      <c r="BW50" s="91"/>
      <c r="BX50" s="91"/>
      <c r="BY50" s="91"/>
      <c r="BZ50" s="91"/>
      <c r="CA50" s="91"/>
      <c r="CB50" s="91"/>
      <c r="CC50" s="91"/>
      <c r="CD50" s="91"/>
      <c r="CE50" s="91"/>
      <c r="CF50" s="91"/>
      <c r="CG50" s="91"/>
      <c r="CH50" s="91"/>
      <c r="CI50" s="91"/>
      <c r="CJ50" s="91"/>
      <c r="CK50" s="91"/>
      <c r="CL50" s="91"/>
      <c r="CM50" s="91"/>
      <c r="CN50" s="91"/>
      <c r="CO50" s="91"/>
      <c r="CP50" s="91"/>
      <c r="CQ50" s="91"/>
      <c r="CR50" s="91"/>
      <c r="CS50" s="91"/>
      <c r="CT50" s="91"/>
      <c r="CU50" s="91"/>
      <c r="CV50" s="91"/>
      <c r="CW50" s="91"/>
      <c r="CX50" s="91"/>
      <c r="CY50" s="91"/>
      <c r="CZ50" s="91"/>
      <c r="DA50" s="91"/>
      <c r="DB50" s="91"/>
      <c r="DC50" s="91"/>
      <c r="DD50" s="91"/>
      <c r="DE50" s="91"/>
      <c r="DF50" s="91"/>
      <c r="DG50" s="91"/>
      <c r="DH50" s="91"/>
      <c r="DI50" s="91"/>
      <c r="DJ50" s="91"/>
      <c r="DK50" s="91"/>
      <c r="DL50" s="91"/>
      <c r="DM50" s="91"/>
      <c r="DN50" s="91"/>
      <c r="DO50" s="91"/>
      <c r="DP50" s="91"/>
      <c r="DQ50" s="91"/>
      <c r="DR50" s="91"/>
      <c r="DS50" s="91"/>
      <c r="DT50" s="91"/>
      <c r="DU50" s="91"/>
      <c r="DV50" s="91"/>
      <c r="DW50" s="91"/>
      <c r="DX50" s="91"/>
      <c r="DY50" s="91"/>
      <c r="DZ50" s="91"/>
      <c r="EA50" s="91"/>
      <c r="EB50" s="91"/>
      <c r="EC50" s="91"/>
      <c r="ED50" s="91"/>
      <c r="EE50" s="91"/>
      <c r="EF50" s="91"/>
      <c r="EG50" s="91"/>
      <c r="EH50" s="91"/>
      <c r="EI50" s="91"/>
      <c r="EJ50" s="91"/>
      <c r="EK50" s="91"/>
      <c r="EL50" s="91"/>
      <c r="EM50" s="91"/>
      <c r="EN50" s="91"/>
      <c r="EO50" s="91"/>
      <c r="EP50" s="91"/>
      <c r="EQ50" s="91"/>
      <c r="ER50" s="91"/>
      <c r="ES50" s="91"/>
      <c r="ET50" s="91"/>
      <c r="EU50" s="91"/>
      <c r="EV50" s="91"/>
      <c r="EW50" s="91"/>
      <c r="EX50" s="91"/>
      <c r="EY50" s="91"/>
      <c r="EZ50" s="91"/>
      <c r="FA50" s="91"/>
      <c r="FB50" s="91"/>
      <c r="FC50" s="91"/>
      <c r="FD50" s="91"/>
      <c r="FE50" s="91"/>
      <c r="FF50" s="91"/>
      <c r="FG50" s="91"/>
      <c r="FH50" s="91"/>
      <c r="FI50" s="91"/>
      <c r="FJ50" s="91"/>
      <c r="FK50" s="91"/>
      <c r="FL50" s="91"/>
      <c r="FM50" s="91"/>
      <c r="FN50" s="91"/>
      <c r="FO50" s="91"/>
      <c r="FP50" s="91"/>
      <c r="FQ50" s="91"/>
      <c r="FR50" s="91"/>
      <c r="FS50" s="91"/>
      <c r="FT50" s="91"/>
      <c r="FU50" s="91"/>
      <c r="FV50" s="91"/>
      <c r="FW50" s="91"/>
      <c r="FX50" s="91"/>
      <c r="FY50" s="91"/>
      <c r="FZ50" s="91"/>
      <c r="GA50" s="91"/>
      <c r="GB50" s="91"/>
      <c r="GC50" s="91"/>
      <c r="GD50" s="91"/>
      <c r="GE50" s="91"/>
      <c r="GF50" s="91"/>
      <c r="GG50" s="91"/>
      <c r="GH50" s="91"/>
      <c r="GI50" s="91"/>
      <c r="GJ50" s="91"/>
      <c r="GK50" s="91"/>
      <c r="GL50" s="91"/>
      <c r="GM50" s="91"/>
      <c r="GN50" s="91"/>
      <c r="GO50" s="91"/>
      <c r="GP50" s="91"/>
      <c r="GQ50" s="91"/>
      <c r="GR50" s="91"/>
      <c r="GS50" s="91"/>
      <c r="GT50" s="91"/>
      <c r="GU50" s="91"/>
      <c r="GV50" s="91"/>
      <c r="GW50" s="91"/>
      <c r="GX50" s="91"/>
      <c r="GY50" s="91"/>
      <c r="GZ50" s="91"/>
      <c r="HA50" s="91"/>
      <c r="HB50" s="91"/>
      <c r="HC50" s="91"/>
      <c r="HD50" s="91"/>
      <c r="HE50" s="91"/>
      <c r="HF50" s="91"/>
      <c r="HG50" s="91"/>
      <c r="HH50" s="91"/>
      <c r="HI50" s="91"/>
      <c r="HJ50" s="91"/>
      <c r="HK50" s="91"/>
      <c r="HL50" s="91"/>
      <c r="HM50" s="91"/>
      <c r="HN50" s="91"/>
      <c r="HO50" s="91"/>
      <c r="HP50" s="91"/>
      <c r="HQ50" s="91"/>
      <c r="HR50" s="91"/>
      <c r="HS50" s="91"/>
      <c r="HT50" s="91"/>
      <c r="HU50" s="91"/>
      <c r="HV50" s="91"/>
      <c r="HW50" s="91"/>
      <c r="HX50" s="91"/>
      <c r="HY50" s="91"/>
      <c r="HZ50" s="91"/>
      <c r="IA50" s="91"/>
      <c r="IB50" s="91"/>
      <c r="IC50" s="91"/>
      <c r="ID50" s="91"/>
      <c r="IE50" s="91"/>
      <c r="IF50" s="91"/>
      <c r="IG50" s="91"/>
      <c r="IH50" s="91"/>
      <c r="II50" s="91"/>
      <c r="IJ50" s="91"/>
      <c r="IK50" s="91"/>
      <c r="IL50" s="91"/>
      <c r="IM50" s="91"/>
      <c r="IN50" s="91"/>
      <c r="IO50" s="91"/>
      <c r="IP50" s="91"/>
      <c r="IQ50" s="91"/>
      <c r="IR50" s="91"/>
      <c r="IS50" s="91"/>
      <c r="IT50" s="91"/>
      <c r="IU50" s="91"/>
      <c r="IV50" s="91"/>
      <c r="IW50" s="91"/>
      <c r="IX50" s="91"/>
      <c r="IY50" s="91"/>
      <c r="IZ50" s="91"/>
      <c r="JA50" s="91"/>
      <c r="JB50" s="91"/>
      <c r="JC50" s="91"/>
      <c r="JD50" s="91"/>
      <c r="JE50" s="91"/>
      <c r="JF50" s="91"/>
      <c r="JG50" s="91"/>
      <c r="JH50" s="91"/>
      <c r="JI50" s="91"/>
      <c r="JJ50" s="91"/>
      <c r="JK50" s="91"/>
      <c r="JL50" s="91"/>
      <c r="JM50" s="91"/>
      <c r="JN50" s="91"/>
      <c r="JO50" s="91"/>
      <c r="JP50" s="91"/>
      <c r="JQ50" s="91"/>
      <c r="JR50" s="91"/>
      <c r="JS50" s="91"/>
      <c r="JT50" s="91"/>
      <c r="JU50" s="91"/>
      <c r="JV50" s="91"/>
      <c r="JW50" s="91"/>
      <c r="JX50" s="91"/>
      <c r="JY50" s="91"/>
      <c r="JZ50" s="91"/>
      <c r="KA50" s="91"/>
      <c r="KB50" s="91"/>
      <c r="KC50" s="91"/>
      <c r="KD50" s="91"/>
      <c r="KE50" s="91"/>
      <c r="KF50" s="91"/>
      <c r="KG50" s="91"/>
      <c r="KH50" s="91"/>
      <c r="KI50" s="91"/>
      <c r="KJ50" s="91"/>
      <c r="KK50" s="91"/>
      <c r="KL50" s="91"/>
      <c r="KM50" s="91"/>
      <c r="KN50" s="91"/>
      <c r="KO50" s="91"/>
      <c r="KP50" s="91"/>
      <c r="KQ50" s="91"/>
      <c r="KR50" s="91"/>
      <c r="KS50" s="91"/>
      <c r="KT50" s="91"/>
      <c r="KU50" s="91"/>
      <c r="KV50" s="91"/>
      <c r="KW50" s="91"/>
      <c r="KX50" s="91"/>
      <c r="KY50" s="91"/>
      <c r="KZ50" s="91"/>
      <c r="LA50" s="91"/>
      <c r="LB50" s="91"/>
      <c r="LC50" s="91"/>
      <c r="LD50" s="91"/>
      <c r="LE50" s="91"/>
      <c r="LF50" s="91"/>
      <c r="LG50" s="91"/>
      <c r="LH50" s="91"/>
      <c r="LI50" s="91"/>
      <c r="LJ50" s="91"/>
      <c r="LK50" s="91"/>
      <c r="LL50" s="91"/>
      <c r="LM50" s="91"/>
      <c r="LN50" s="91"/>
      <c r="LO50" s="91"/>
      <c r="LP50" s="91"/>
      <c r="LQ50" s="91"/>
      <c r="LR50" s="91"/>
      <c r="LS50" s="91"/>
      <c r="LT50" s="91"/>
      <c r="LU50" s="91"/>
      <c r="LV50" s="91"/>
      <c r="LW50" s="91"/>
      <c r="LX50" s="91"/>
      <c r="LY50" s="91"/>
      <c r="LZ50" s="91"/>
      <c r="MA50" s="91"/>
      <c r="MB50" s="91"/>
      <c r="MC50" s="91"/>
      <c r="MD50" s="91"/>
      <c r="ME50" s="91"/>
      <c r="MF50" s="91"/>
      <c r="MG50" s="91"/>
      <c r="MH50" s="91"/>
      <c r="MI50" s="91"/>
      <c r="MJ50" s="91"/>
      <c r="MK50" s="91"/>
      <c r="ML50" s="91"/>
      <c r="MM50" s="91"/>
      <c r="MN50" s="91"/>
      <c r="MO50" s="91"/>
      <c r="MP50" s="91"/>
      <c r="MQ50" s="91"/>
      <c r="MR50" s="91"/>
      <c r="MS50" s="91"/>
      <c r="MT50" s="91"/>
      <c r="MU50" s="91"/>
      <c r="MV50" s="91"/>
      <c r="MW50" s="91"/>
      <c r="MX50" s="91"/>
      <c r="MY50" s="91"/>
      <c r="MZ50" s="91"/>
      <c r="NA50" s="91"/>
      <c r="NB50" s="91"/>
      <c r="NC50" s="91"/>
      <c r="ND50" s="91"/>
      <c r="NE50" s="91"/>
      <c r="NF50" s="91"/>
      <c r="NG50" s="91"/>
      <c r="NH50" s="91"/>
      <c r="NI50" s="91"/>
      <c r="NJ50" s="91"/>
      <c r="NK50" s="91"/>
      <c r="NL50" s="91"/>
      <c r="NM50" s="91"/>
    </row>
    <row r="51" spans="1:377" s="88" customFormat="1">
      <c r="B51" s="1110" t="s">
        <v>938</v>
      </c>
      <c r="C51" s="89" t="s">
        <v>206</v>
      </c>
      <c r="D51" s="89" t="s">
        <v>799</v>
      </c>
      <c r="E51" s="89" t="s">
        <v>939</v>
      </c>
      <c r="F51" s="89" t="s">
        <v>998</v>
      </c>
      <c r="G51" s="89" t="s">
        <v>999</v>
      </c>
      <c r="H51" s="282" t="s">
        <v>218</v>
      </c>
      <c r="I51" s="134">
        <v>1.0000000000000001E-5</v>
      </c>
      <c r="J51" s="131">
        <v>1323</v>
      </c>
      <c r="K51" s="131">
        <v>12060</v>
      </c>
      <c r="L51" s="411">
        <v>0.83915537233720217</v>
      </c>
      <c r="M51" s="412">
        <v>3.6755005308369455</v>
      </c>
      <c r="N51" s="411">
        <v>1.5742725272671667</v>
      </c>
      <c r="O51" s="412">
        <v>6.8953136694301902</v>
      </c>
      <c r="P51" s="411">
        <v>0.15973761480815041</v>
      </c>
      <c r="Q51" s="412">
        <v>0.69965075285969869</v>
      </c>
      <c r="R51" s="411">
        <v>1.4963273618842587E-2</v>
      </c>
      <c r="S51" s="412">
        <v>6.5539138450530526E-2</v>
      </c>
      <c r="T51" s="411">
        <v>1.6708235436629053</v>
      </c>
      <c r="U51" s="412">
        <v>7.3182071212435247</v>
      </c>
      <c r="V51" s="411">
        <v>7.9840721520000005E-2</v>
      </c>
      <c r="W51" s="412">
        <v>0.34970236025760004</v>
      </c>
      <c r="X51" s="411">
        <v>4.07187679752E-3</v>
      </c>
      <c r="Y51" s="412">
        <v>1.7834820373137598E-2</v>
      </c>
      <c r="Z51" s="411">
        <v>6.5389550924879996E-5</v>
      </c>
      <c r="AA51" s="412">
        <v>2.8640623305097441E-4</v>
      </c>
      <c r="AB51" s="411">
        <v>0.2395783363281504</v>
      </c>
      <c r="AC51" s="412">
        <v>1.0493531131172986</v>
      </c>
      <c r="AD51" s="411">
        <v>0.1638094916056704</v>
      </c>
      <c r="AE51" s="412">
        <v>0.71748557323283624</v>
      </c>
      <c r="AF51" s="411">
        <v>0.1598030043590753</v>
      </c>
      <c r="AG51" s="412">
        <v>0.69993715909274967</v>
      </c>
      <c r="AH51" s="91"/>
      <c r="AI51" s="91"/>
      <c r="AJ51" s="91"/>
      <c r="AK51" s="91"/>
      <c r="AL51" s="91"/>
      <c r="AM51" s="91"/>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91"/>
      <c r="BR51" s="91"/>
      <c r="BS51" s="91"/>
      <c r="BT51" s="91"/>
      <c r="BU51" s="91"/>
      <c r="BV51" s="91"/>
      <c r="BW51" s="91"/>
      <c r="BX51" s="91"/>
      <c r="BY51" s="91"/>
      <c r="BZ51" s="91"/>
      <c r="CA51" s="91"/>
      <c r="CB51" s="91"/>
      <c r="CC51" s="91"/>
      <c r="CD51" s="91"/>
      <c r="CE51" s="91"/>
      <c r="CF51" s="91"/>
      <c r="CG51" s="91"/>
      <c r="CH51" s="91"/>
      <c r="CI51" s="91"/>
      <c r="CJ51" s="91"/>
      <c r="CK51" s="91"/>
      <c r="CL51" s="91"/>
      <c r="CM51" s="91"/>
      <c r="CN51" s="91"/>
      <c r="CO51" s="91"/>
      <c r="CP51" s="91"/>
      <c r="CQ51" s="91"/>
      <c r="CR51" s="91"/>
      <c r="CS51" s="91"/>
      <c r="CT51" s="91"/>
      <c r="CU51" s="91"/>
      <c r="CV51" s="91"/>
      <c r="CW51" s="91"/>
      <c r="CX51" s="91"/>
      <c r="CY51" s="91"/>
      <c r="CZ51" s="91"/>
      <c r="DA51" s="91"/>
      <c r="DB51" s="91"/>
      <c r="DC51" s="91"/>
      <c r="DD51" s="91"/>
      <c r="DE51" s="91"/>
      <c r="DF51" s="91"/>
      <c r="DG51" s="91"/>
      <c r="DH51" s="91"/>
      <c r="DI51" s="91"/>
      <c r="DJ51" s="91"/>
      <c r="DK51" s="91"/>
      <c r="DL51" s="91"/>
      <c r="DM51" s="91"/>
      <c r="DN51" s="91"/>
      <c r="DO51" s="91"/>
      <c r="DP51" s="91"/>
      <c r="DQ51" s="91"/>
      <c r="DR51" s="91"/>
      <c r="DS51" s="91"/>
      <c r="DT51" s="91"/>
      <c r="DU51" s="91"/>
      <c r="DV51" s="91"/>
      <c r="DW51" s="91"/>
      <c r="DX51" s="91"/>
      <c r="DY51" s="91"/>
      <c r="DZ51" s="91"/>
      <c r="EA51" s="91"/>
      <c r="EB51" s="91"/>
      <c r="EC51" s="91"/>
      <c r="ED51" s="91"/>
      <c r="EE51" s="91"/>
      <c r="EF51" s="91"/>
      <c r="EG51" s="91"/>
      <c r="EH51" s="91"/>
      <c r="EI51" s="91"/>
      <c r="EJ51" s="91"/>
      <c r="EK51" s="91"/>
      <c r="EL51" s="91"/>
      <c r="EM51" s="91"/>
      <c r="EN51" s="91"/>
      <c r="EO51" s="91"/>
      <c r="EP51" s="91"/>
      <c r="EQ51" s="91"/>
      <c r="ER51" s="91"/>
      <c r="ES51" s="91"/>
      <c r="ET51" s="91"/>
      <c r="EU51" s="91"/>
      <c r="EV51" s="91"/>
      <c r="EW51" s="91"/>
      <c r="EX51" s="91"/>
      <c r="EY51" s="91"/>
      <c r="EZ51" s="91"/>
      <c r="FA51" s="91"/>
      <c r="FB51" s="91"/>
      <c r="FC51" s="91"/>
      <c r="FD51" s="91"/>
      <c r="FE51" s="91"/>
      <c r="FF51" s="91"/>
      <c r="FG51" s="91"/>
      <c r="FH51" s="91"/>
      <c r="FI51" s="91"/>
      <c r="FJ51" s="91"/>
      <c r="FK51" s="91"/>
      <c r="FL51" s="91"/>
      <c r="FM51" s="91"/>
      <c r="FN51" s="91"/>
      <c r="FO51" s="91"/>
      <c r="FP51" s="91"/>
      <c r="FQ51" s="91"/>
      <c r="FR51" s="91"/>
      <c r="FS51" s="91"/>
      <c r="FT51" s="91"/>
      <c r="FU51" s="91"/>
      <c r="FV51" s="91"/>
      <c r="FW51" s="91"/>
      <c r="FX51" s="91"/>
      <c r="FY51" s="91"/>
      <c r="FZ51" s="91"/>
      <c r="GA51" s="91"/>
      <c r="GB51" s="91"/>
      <c r="GC51" s="91"/>
      <c r="GD51" s="91"/>
      <c r="GE51" s="91"/>
      <c r="GF51" s="91"/>
      <c r="GG51" s="91"/>
      <c r="GH51" s="91"/>
      <c r="GI51" s="91"/>
      <c r="GJ51" s="91"/>
      <c r="GK51" s="91"/>
      <c r="GL51" s="91"/>
      <c r="GM51" s="91"/>
      <c r="GN51" s="91"/>
      <c r="GO51" s="91"/>
      <c r="GP51" s="91"/>
      <c r="GQ51" s="91"/>
      <c r="GR51" s="91"/>
      <c r="GS51" s="91"/>
      <c r="GT51" s="91"/>
      <c r="GU51" s="91"/>
      <c r="GV51" s="91"/>
      <c r="GW51" s="91"/>
      <c r="GX51" s="91"/>
      <c r="GY51" s="91"/>
      <c r="GZ51" s="91"/>
      <c r="HA51" s="91"/>
      <c r="HB51" s="91"/>
      <c r="HC51" s="91"/>
      <c r="HD51" s="91"/>
      <c r="HE51" s="91"/>
      <c r="HF51" s="91"/>
      <c r="HG51" s="91"/>
      <c r="HH51" s="91"/>
      <c r="HI51" s="91"/>
      <c r="HJ51" s="91"/>
      <c r="HK51" s="91"/>
      <c r="HL51" s="91"/>
      <c r="HM51" s="91"/>
      <c r="HN51" s="91"/>
      <c r="HO51" s="91"/>
      <c r="HP51" s="91"/>
      <c r="HQ51" s="91"/>
      <c r="HR51" s="91"/>
      <c r="HS51" s="91"/>
      <c r="HT51" s="91"/>
      <c r="HU51" s="91"/>
      <c r="HV51" s="91"/>
      <c r="HW51" s="91"/>
      <c r="HX51" s="91"/>
      <c r="HY51" s="91"/>
      <c r="HZ51" s="91"/>
      <c r="IA51" s="91"/>
      <c r="IB51" s="91"/>
      <c r="IC51" s="91"/>
      <c r="ID51" s="91"/>
      <c r="IE51" s="91"/>
      <c r="IF51" s="91"/>
      <c r="IG51" s="91"/>
      <c r="IH51" s="91"/>
      <c r="II51" s="91"/>
      <c r="IJ51" s="91"/>
      <c r="IK51" s="91"/>
      <c r="IL51" s="91"/>
      <c r="IM51" s="91"/>
      <c r="IN51" s="91"/>
      <c r="IO51" s="91"/>
      <c r="IP51" s="91"/>
      <c r="IQ51" s="91"/>
      <c r="IR51" s="91"/>
      <c r="IS51" s="91"/>
      <c r="IT51" s="91"/>
      <c r="IU51" s="91"/>
      <c r="IV51" s="91"/>
      <c r="IW51" s="91"/>
      <c r="IX51" s="91"/>
      <c r="IY51" s="91"/>
      <c r="IZ51" s="91"/>
      <c r="JA51" s="91"/>
      <c r="JB51" s="91"/>
      <c r="JC51" s="91"/>
      <c r="JD51" s="91"/>
      <c r="JE51" s="91"/>
      <c r="JF51" s="91"/>
      <c r="JG51" s="91"/>
      <c r="JH51" s="91"/>
      <c r="JI51" s="91"/>
      <c r="JJ51" s="91"/>
      <c r="JK51" s="91"/>
      <c r="JL51" s="91"/>
      <c r="JM51" s="91"/>
      <c r="JN51" s="91"/>
      <c r="JO51" s="91"/>
      <c r="JP51" s="91"/>
      <c r="JQ51" s="91"/>
      <c r="JR51" s="91"/>
      <c r="JS51" s="91"/>
      <c r="JT51" s="91"/>
      <c r="JU51" s="91"/>
      <c r="JV51" s="91"/>
      <c r="JW51" s="91"/>
      <c r="JX51" s="91"/>
      <c r="JY51" s="91"/>
      <c r="JZ51" s="91"/>
      <c r="KA51" s="91"/>
      <c r="KB51" s="91"/>
      <c r="KC51" s="91"/>
      <c r="KD51" s="91"/>
      <c r="KE51" s="91"/>
      <c r="KF51" s="91"/>
      <c r="KG51" s="91"/>
      <c r="KH51" s="91"/>
      <c r="KI51" s="91"/>
      <c r="KJ51" s="91"/>
      <c r="KK51" s="91"/>
      <c r="KL51" s="91"/>
      <c r="KM51" s="91"/>
      <c r="KN51" s="91"/>
      <c r="KO51" s="91"/>
      <c r="KP51" s="91"/>
      <c r="KQ51" s="91"/>
      <c r="KR51" s="91"/>
      <c r="KS51" s="91"/>
      <c r="KT51" s="91"/>
      <c r="KU51" s="91"/>
      <c r="KV51" s="91"/>
      <c r="KW51" s="91"/>
      <c r="KX51" s="91"/>
      <c r="KY51" s="91"/>
      <c r="KZ51" s="91"/>
      <c r="LA51" s="91"/>
      <c r="LB51" s="91"/>
      <c r="LC51" s="91"/>
      <c r="LD51" s="91"/>
      <c r="LE51" s="91"/>
      <c r="LF51" s="91"/>
      <c r="LG51" s="91"/>
      <c r="LH51" s="91"/>
      <c r="LI51" s="91"/>
      <c r="LJ51" s="91"/>
      <c r="LK51" s="91"/>
      <c r="LL51" s="91"/>
      <c r="LM51" s="91"/>
      <c r="LN51" s="91"/>
      <c r="LO51" s="91"/>
      <c r="LP51" s="91"/>
      <c r="LQ51" s="91"/>
      <c r="LR51" s="91"/>
      <c r="LS51" s="91"/>
      <c r="LT51" s="91"/>
      <c r="LU51" s="91"/>
      <c r="LV51" s="91"/>
      <c r="LW51" s="91"/>
      <c r="LX51" s="91"/>
      <c r="LY51" s="91"/>
      <c r="LZ51" s="91"/>
      <c r="MA51" s="91"/>
      <c r="MB51" s="91"/>
      <c r="MC51" s="91"/>
      <c r="MD51" s="91"/>
      <c r="ME51" s="91"/>
      <c r="MF51" s="91"/>
      <c r="MG51" s="91"/>
      <c r="MH51" s="91"/>
      <c r="MI51" s="91"/>
      <c r="MJ51" s="91"/>
      <c r="MK51" s="91"/>
      <c r="ML51" s="91"/>
      <c r="MM51" s="91"/>
      <c r="MN51" s="91"/>
      <c r="MO51" s="91"/>
      <c r="MP51" s="91"/>
      <c r="MQ51" s="91"/>
      <c r="MR51" s="91"/>
      <c r="MS51" s="91"/>
      <c r="MT51" s="91"/>
      <c r="MU51" s="91"/>
      <c r="MV51" s="91"/>
      <c r="MW51" s="91"/>
      <c r="MX51" s="91"/>
      <c r="MY51" s="91"/>
      <c r="MZ51" s="91"/>
      <c r="NA51" s="91"/>
      <c r="NB51" s="91"/>
      <c r="NC51" s="91"/>
      <c r="ND51" s="91"/>
      <c r="NE51" s="91"/>
      <c r="NF51" s="91"/>
      <c r="NG51" s="91"/>
      <c r="NH51" s="91"/>
      <c r="NI51" s="91"/>
      <c r="NJ51" s="91"/>
      <c r="NK51" s="91"/>
      <c r="NL51" s="91"/>
      <c r="NM51" s="91"/>
    </row>
    <row r="52" spans="1:377" s="88" customFormat="1">
      <c r="B52" s="1110" t="s">
        <v>938</v>
      </c>
      <c r="C52" s="1096" t="s">
        <v>206</v>
      </c>
      <c r="D52" s="1096" t="s">
        <v>800</v>
      </c>
      <c r="E52" s="1096" t="s">
        <v>939</v>
      </c>
      <c r="F52" s="1096" t="s">
        <v>1000</v>
      </c>
      <c r="G52" s="1096" t="s">
        <v>1001</v>
      </c>
      <c r="H52" s="642">
        <v>46357</v>
      </c>
      <c r="I52" s="285">
        <v>1.0000000000000001E-5</v>
      </c>
      <c r="J52" s="405">
        <v>1323</v>
      </c>
      <c r="K52" s="405">
        <v>12060</v>
      </c>
      <c r="L52" s="411">
        <v>0.20637051358214523</v>
      </c>
      <c r="M52" s="412">
        <v>0.90390284948979605</v>
      </c>
      <c r="N52" s="411">
        <v>0.3871552759715271</v>
      </c>
      <c r="O52" s="412">
        <v>1.6957401087552888</v>
      </c>
      <c r="P52" s="411">
        <v>3.9283706774352986E-2</v>
      </c>
      <c r="Q52" s="412">
        <v>0.17206263567166608</v>
      </c>
      <c r="R52" s="411">
        <v>3.6798649706457952E-3</v>
      </c>
      <c r="S52" s="412">
        <v>1.6117808571428582E-2</v>
      </c>
      <c r="T52" s="411">
        <v>0.41089972602739722</v>
      </c>
      <c r="U52" s="412">
        <v>1.7997407999999999</v>
      </c>
      <c r="V52" s="411">
        <v>7.9840721520000005E-2</v>
      </c>
      <c r="W52" s="412">
        <v>0.34970236025760004</v>
      </c>
      <c r="X52" s="411">
        <v>4.07187679752E-3</v>
      </c>
      <c r="Y52" s="412">
        <v>1.7834820373137598E-2</v>
      </c>
      <c r="Z52" s="411">
        <v>6.5389550924879996E-5</v>
      </c>
      <c r="AA52" s="412">
        <v>2.8640623305097441E-4</v>
      </c>
      <c r="AB52" s="411">
        <v>0.11912442829435299</v>
      </c>
      <c r="AC52" s="412">
        <v>0.52176499592926606</v>
      </c>
      <c r="AD52" s="411">
        <v>4.3355583571872983E-2</v>
      </c>
      <c r="AE52" s="412">
        <v>0.18989745604480368</v>
      </c>
      <c r="AF52" s="411">
        <v>3.9349096325277867E-2</v>
      </c>
      <c r="AG52" s="412">
        <v>0.17234904190471706</v>
      </c>
      <c r="AH52" s="91"/>
      <c r="AI52" s="91"/>
      <c r="AJ52" s="91"/>
      <c r="AK52" s="91"/>
      <c r="AL52" s="91"/>
      <c r="AM52" s="91"/>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91"/>
      <c r="BR52" s="91"/>
      <c r="BS52" s="91"/>
      <c r="BT52" s="91"/>
      <c r="BU52" s="91"/>
      <c r="BV52" s="91"/>
      <c r="BW52" s="91"/>
      <c r="BX52" s="91"/>
      <c r="BY52" s="91"/>
      <c r="BZ52" s="91"/>
      <c r="CA52" s="91"/>
      <c r="CB52" s="91"/>
      <c r="CC52" s="91"/>
      <c r="CD52" s="91"/>
      <c r="CE52" s="91"/>
      <c r="CF52" s="91"/>
      <c r="CG52" s="91"/>
      <c r="CH52" s="91"/>
      <c r="CI52" s="91"/>
      <c r="CJ52" s="91"/>
      <c r="CK52" s="91"/>
      <c r="CL52" s="91"/>
      <c r="CM52" s="91"/>
      <c r="CN52" s="91"/>
      <c r="CO52" s="91"/>
      <c r="CP52" s="91"/>
      <c r="CQ52" s="91"/>
      <c r="CR52" s="91"/>
      <c r="CS52" s="91"/>
      <c r="CT52" s="91"/>
      <c r="CU52" s="91"/>
      <c r="CV52" s="91"/>
      <c r="CW52" s="91"/>
      <c r="CX52" s="91"/>
      <c r="CY52" s="91"/>
      <c r="CZ52" s="91"/>
      <c r="DA52" s="91"/>
      <c r="DB52" s="91"/>
      <c r="DC52" s="91"/>
      <c r="DD52" s="91"/>
      <c r="DE52" s="91"/>
      <c r="DF52" s="91"/>
      <c r="DG52" s="91"/>
      <c r="DH52" s="91"/>
      <c r="DI52" s="91"/>
      <c r="DJ52" s="91"/>
      <c r="DK52" s="91"/>
      <c r="DL52" s="91"/>
      <c r="DM52" s="91"/>
      <c r="DN52" s="91"/>
      <c r="DO52" s="91"/>
      <c r="DP52" s="91"/>
      <c r="DQ52" s="91"/>
      <c r="DR52" s="91"/>
      <c r="DS52" s="91"/>
      <c r="DT52" s="91"/>
      <c r="DU52" s="91"/>
      <c r="DV52" s="91"/>
      <c r="DW52" s="91"/>
      <c r="DX52" s="91"/>
      <c r="DY52" s="91"/>
      <c r="DZ52" s="91"/>
      <c r="EA52" s="91"/>
      <c r="EB52" s="91"/>
      <c r="EC52" s="91"/>
      <c r="ED52" s="91"/>
      <c r="EE52" s="91"/>
      <c r="EF52" s="91"/>
      <c r="EG52" s="91"/>
      <c r="EH52" s="91"/>
      <c r="EI52" s="91"/>
      <c r="EJ52" s="91"/>
      <c r="EK52" s="91"/>
      <c r="EL52" s="91"/>
      <c r="EM52" s="91"/>
      <c r="EN52" s="91"/>
      <c r="EO52" s="91"/>
      <c r="EP52" s="91"/>
      <c r="EQ52" s="91"/>
      <c r="ER52" s="91"/>
      <c r="ES52" s="91"/>
      <c r="ET52" s="91"/>
      <c r="EU52" s="91"/>
      <c r="EV52" s="91"/>
      <c r="EW52" s="91"/>
      <c r="EX52" s="91"/>
      <c r="EY52" s="91"/>
      <c r="EZ52" s="91"/>
      <c r="FA52" s="91"/>
      <c r="FB52" s="91"/>
      <c r="FC52" s="91"/>
      <c r="FD52" s="91"/>
      <c r="FE52" s="91"/>
      <c r="FF52" s="91"/>
      <c r="FG52" s="91"/>
      <c r="FH52" s="91"/>
      <c r="FI52" s="91"/>
      <c r="FJ52" s="91"/>
      <c r="FK52" s="91"/>
      <c r="FL52" s="91"/>
      <c r="FM52" s="91"/>
      <c r="FN52" s="91"/>
      <c r="FO52" s="91"/>
      <c r="FP52" s="91"/>
      <c r="FQ52" s="91"/>
      <c r="FR52" s="91"/>
      <c r="FS52" s="91"/>
      <c r="FT52" s="91"/>
      <c r="FU52" s="91"/>
      <c r="FV52" s="91"/>
      <c r="FW52" s="91"/>
      <c r="FX52" s="91"/>
      <c r="FY52" s="91"/>
      <c r="FZ52" s="91"/>
      <c r="GA52" s="91"/>
      <c r="GB52" s="91"/>
      <c r="GC52" s="91"/>
      <c r="GD52" s="91"/>
      <c r="GE52" s="91"/>
      <c r="GF52" s="91"/>
      <c r="GG52" s="91"/>
      <c r="GH52" s="91"/>
      <c r="GI52" s="91"/>
      <c r="GJ52" s="91"/>
      <c r="GK52" s="91"/>
      <c r="GL52" s="91"/>
      <c r="GM52" s="91"/>
      <c r="GN52" s="91"/>
      <c r="GO52" s="91"/>
      <c r="GP52" s="91"/>
      <c r="GQ52" s="91"/>
      <c r="GR52" s="91"/>
      <c r="GS52" s="91"/>
      <c r="GT52" s="91"/>
      <c r="GU52" s="91"/>
      <c r="GV52" s="91"/>
      <c r="GW52" s="91"/>
      <c r="GX52" s="91"/>
      <c r="GY52" s="91"/>
      <c r="GZ52" s="91"/>
      <c r="HA52" s="91"/>
      <c r="HB52" s="91"/>
      <c r="HC52" s="91"/>
      <c r="HD52" s="91"/>
      <c r="HE52" s="91"/>
      <c r="HF52" s="91"/>
      <c r="HG52" s="91"/>
      <c r="HH52" s="91"/>
      <c r="HI52" s="91"/>
      <c r="HJ52" s="91"/>
      <c r="HK52" s="91"/>
      <c r="HL52" s="91"/>
      <c r="HM52" s="91"/>
      <c r="HN52" s="91"/>
      <c r="HO52" s="91"/>
      <c r="HP52" s="91"/>
      <c r="HQ52" s="91"/>
      <c r="HR52" s="91"/>
      <c r="HS52" s="91"/>
      <c r="HT52" s="91"/>
      <c r="HU52" s="91"/>
      <c r="HV52" s="91"/>
      <c r="HW52" s="91"/>
      <c r="HX52" s="91"/>
      <c r="HY52" s="91"/>
      <c r="HZ52" s="91"/>
      <c r="IA52" s="91"/>
      <c r="IB52" s="91"/>
      <c r="IC52" s="91"/>
      <c r="ID52" s="91"/>
      <c r="IE52" s="91"/>
      <c r="IF52" s="91"/>
      <c r="IG52" s="91"/>
      <c r="IH52" s="91"/>
      <c r="II52" s="91"/>
      <c r="IJ52" s="91"/>
      <c r="IK52" s="91"/>
      <c r="IL52" s="91"/>
      <c r="IM52" s="91"/>
      <c r="IN52" s="91"/>
      <c r="IO52" s="91"/>
      <c r="IP52" s="91"/>
      <c r="IQ52" s="91"/>
      <c r="IR52" s="91"/>
      <c r="IS52" s="91"/>
      <c r="IT52" s="91"/>
      <c r="IU52" s="91"/>
      <c r="IV52" s="91"/>
      <c r="IW52" s="91"/>
      <c r="IX52" s="91"/>
      <c r="IY52" s="91"/>
      <c r="IZ52" s="91"/>
      <c r="JA52" s="91"/>
      <c r="JB52" s="91"/>
      <c r="JC52" s="91"/>
      <c r="JD52" s="91"/>
      <c r="JE52" s="91"/>
      <c r="JF52" s="91"/>
      <c r="JG52" s="91"/>
      <c r="JH52" s="91"/>
      <c r="JI52" s="91"/>
      <c r="JJ52" s="91"/>
      <c r="JK52" s="91"/>
      <c r="JL52" s="91"/>
      <c r="JM52" s="91"/>
      <c r="JN52" s="91"/>
      <c r="JO52" s="91"/>
      <c r="JP52" s="91"/>
      <c r="JQ52" s="91"/>
      <c r="JR52" s="91"/>
      <c r="JS52" s="91"/>
      <c r="JT52" s="91"/>
      <c r="JU52" s="91"/>
      <c r="JV52" s="91"/>
      <c r="JW52" s="91"/>
      <c r="JX52" s="91"/>
      <c r="JY52" s="91"/>
      <c r="JZ52" s="91"/>
      <c r="KA52" s="91"/>
      <c r="KB52" s="91"/>
      <c r="KC52" s="91"/>
      <c r="KD52" s="91"/>
      <c r="KE52" s="91"/>
      <c r="KF52" s="91"/>
      <c r="KG52" s="91"/>
      <c r="KH52" s="91"/>
      <c r="KI52" s="91"/>
      <c r="KJ52" s="91"/>
      <c r="KK52" s="91"/>
      <c r="KL52" s="91"/>
      <c r="KM52" s="91"/>
      <c r="KN52" s="91"/>
      <c r="KO52" s="91"/>
      <c r="KP52" s="91"/>
      <c r="KQ52" s="91"/>
      <c r="KR52" s="91"/>
      <c r="KS52" s="91"/>
      <c r="KT52" s="91"/>
      <c r="KU52" s="91"/>
      <c r="KV52" s="91"/>
      <c r="KW52" s="91"/>
      <c r="KX52" s="91"/>
      <c r="KY52" s="91"/>
      <c r="KZ52" s="91"/>
      <c r="LA52" s="91"/>
      <c r="LB52" s="91"/>
      <c r="LC52" s="91"/>
      <c r="LD52" s="91"/>
      <c r="LE52" s="91"/>
      <c r="LF52" s="91"/>
      <c r="LG52" s="91"/>
      <c r="LH52" s="91"/>
      <c r="LI52" s="91"/>
      <c r="LJ52" s="91"/>
      <c r="LK52" s="91"/>
      <c r="LL52" s="91"/>
      <c r="LM52" s="91"/>
      <c r="LN52" s="91"/>
      <c r="LO52" s="91"/>
      <c r="LP52" s="91"/>
      <c r="LQ52" s="91"/>
      <c r="LR52" s="91"/>
      <c r="LS52" s="91"/>
      <c r="LT52" s="91"/>
      <c r="LU52" s="91"/>
      <c r="LV52" s="91"/>
      <c r="LW52" s="91"/>
      <c r="LX52" s="91"/>
      <c r="LY52" s="91"/>
      <c r="LZ52" s="91"/>
      <c r="MA52" s="91"/>
      <c r="MB52" s="91"/>
      <c r="MC52" s="91"/>
      <c r="MD52" s="91"/>
      <c r="ME52" s="91"/>
      <c r="MF52" s="91"/>
      <c r="MG52" s="91"/>
      <c r="MH52" s="91"/>
      <c r="MI52" s="91"/>
      <c r="MJ52" s="91"/>
      <c r="MK52" s="91"/>
      <c r="ML52" s="91"/>
      <c r="MM52" s="91"/>
      <c r="MN52" s="91"/>
      <c r="MO52" s="91"/>
      <c r="MP52" s="91"/>
      <c r="MQ52" s="91"/>
      <c r="MR52" s="91"/>
      <c r="MS52" s="91"/>
      <c r="MT52" s="91"/>
      <c r="MU52" s="91"/>
      <c r="MV52" s="91"/>
      <c r="MW52" s="91"/>
      <c r="MX52" s="91"/>
      <c r="MY52" s="91"/>
      <c r="MZ52" s="91"/>
      <c r="NA52" s="91"/>
      <c r="NB52" s="91"/>
      <c r="NC52" s="91"/>
      <c r="ND52" s="91"/>
      <c r="NE52" s="91"/>
      <c r="NF52" s="91"/>
      <c r="NG52" s="91"/>
      <c r="NH52" s="91"/>
      <c r="NI52" s="91"/>
      <c r="NJ52" s="91"/>
      <c r="NK52" s="91"/>
      <c r="NL52" s="91"/>
      <c r="NM52" s="91"/>
    </row>
    <row r="53" spans="1:377" s="88" customFormat="1">
      <c r="B53" s="1110" t="s">
        <v>938</v>
      </c>
      <c r="C53" s="1096" t="s">
        <v>206</v>
      </c>
      <c r="D53" s="1096" t="s">
        <v>800</v>
      </c>
      <c r="E53" s="1096" t="s">
        <v>939</v>
      </c>
      <c r="F53" s="1096" t="s">
        <v>1002</v>
      </c>
      <c r="G53" s="1096" t="s">
        <v>1003</v>
      </c>
      <c r="H53" s="642">
        <v>46357</v>
      </c>
      <c r="I53" s="285">
        <v>1.0000000000000001E-5</v>
      </c>
      <c r="J53" s="405">
        <v>1323</v>
      </c>
      <c r="K53" s="405">
        <v>12060</v>
      </c>
      <c r="L53" s="411">
        <v>0.20637051358214523</v>
      </c>
      <c r="M53" s="412">
        <v>0.90390284948979605</v>
      </c>
      <c r="N53" s="411">
        <v>0.3871552759715271</v>
      </c>
      <c r="O53" s="412">
        <v>1.6957401087552888</v>
      </c>
      <c r="P53" s="411">
        <v>3.9283706774352986E-2</v>
      </c>
      <c r="Q53" s="412">
        <v>0.17206263567166608</v>
      </c>
      <c r="R53" s="411">
        <v>3.6798649706457952E-3</v>
      </c>
      <c r="S53" s="412">
        <v>1.6117808571428582E-2</v>
      </c>
      <c r="T53" s="411">
        <v>0.41089972602739722</v>
      </c>
      <c r="U53" s="412">
        <v>1.7997407999999999</v>
      </c>
      <c r="V53" s="411">
        <v>7.9840721520000005E-2</v>
      </c>
      <c r="W53" s="412">
        <v>0.34970236025760004</v>
      </c>
      <c r="X53" s="411">
        <v>4.07187679752E-3</v>
      </c>
      <c r="Y53" s="412">
        <v>1.7834820373137598E-2</v>
      </c>
      <c r="Z53" s="411">
        <v>6.5389550924879996E-5</v>
      </c>
      <c r="AA53" s="412">
        <v>2.8640623305097441E-4</v>
      </c>
      <c r="AB53" s="411">
        <v>0.11912442829435299</v>
      </c>
      <c r="AC53" s="412">
        <v>0.52176499592926606</v>
      </c>
      <c r="AD53" s="411">
        <v>4.3355583571872983E-2</v>
      </c>
      <c r="AE53" s="412">
        <v>0.18989745604480368</v>
      </c>
      <c r="AF53" s="411">
        <v>3.9349096325277867E-2</v>
      </c>
      <c r="AG53" s="412">
        <v>0.17234904190471706</v>
      </c>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1"/>
      <c r="BR53" s="91"/>
      <c r="BS53" s="91"/>
      <c r="BT53" s="91"/>
      <c r="BU53" s="91"/>
      <c r="BV53" s="91"/>
      <c r="BW53" s="91"/>
      <c r="BX53" s="91"/>
      <c r="BY53" s="91"/>
      <c r="BZ53" s="91"/>
      <c r="CA53" s="91"/>
      <c r="CB53" s="91"/>
      <c r="CC53" s="91"/>
      <c r="CD53" s="91"/>
      <c r="CE53" s="91"/>
      <c r="CF53" s="91"/>
      <c r="CG53" s="91"/>
      <c r="CH53" s="91"/>
      <c r="CI53" s="91"/>
      <c r="CJ53" s="91"/>
      <c r="CK53" s="91"/>
      <c r="CL53" s="91"/>
      <c r="CM53" s="91"/>
      <c r="CN53" s="91"/>
      <c r="CO53" s="91"/>
      <c r="CP53" s="91"/>
      <c r="CQ53" s="91"/>
      <c r="CR53" s="91"/>
      <c r="CS53" s="91"/>
      <c r="CT53" s="91"/>
      <c r="CU53" s="91"/>
      <c r="CV53" s="91"/>
      <c r="CW53" s="91"/>
      <c r="CX53" s="91"/>
      <c r="CY53" s="91"/>
      <c r="CZ53" s="91"/>
      <c r="DA53" s="91"/>
      <c r="DB53" s="91"/>
      <c r="DC53" s="91"/>
      <c r="DD53" s="91"/>
      <c r="DE53" s="91"/>
      <c r="DF53" s="91"/>
      <c r="DG53" s="91"/>
      <c r="DH53" s="91"/>
      <c r="DI53" s="91"/>
      <c r="DJ53" s="91"/>
      <c r="DK53" s="91"/>
      <c r="DL53" s="91"/>
      <c r="DM53" s="91"/>
      <c r="DN53" s="91"/>
      <c r="DO53" s="91"/>
      <c r="DP53" s="91"/>
      <c r="DQ53" s="91"/>
      <c r="DR53" s="91"/>
      <c r="DS53" s="91"/>
      <c r="DT53" s="91"/>
      <c r="DU53" s="91"/>
      <c r="DV53" s="91"/>
      <c r="DW53" s="91"/>
      <c r="DX53" s="91"/>
      <c r="DY53" s="91"/>
      <c r="DZ53" s="91"/>
      <c r="EA53" s="91"/>
      <c r="EB53" s="91"/>
      <c r="EC53" s="91"/>
      <c r="ED53" s="91"/>
      <c r="EE53" s="91"/>
      <c r="EF53" s="91"/>
      <c r="EG53" s="91"/>
      <c r="EH53" s="91"/>
      <c r="EI53" s="91"/>
      <c r="EJ53" s="91"/>
      <c r="EK53" s="91"/>
      <c r="EL53" s="91"/>
      <c r="EM53" s="91"/>
      <c r="EN53" s="91"/>
      <c r="EO53" s="91"/>
      <c r="EP53" s="91"/>
      <c r="EQ53" s="91"/>
      <c r="ER53" s="91"/>
      <c r="ES53" s="91"/>
      <c r="ET53" s="91"/>
      <c r="EU53" s="91"/>
      <c r="EV53" s="91"/>
      <c r="EW53" s="91"/>
      <c r="EX53" s="91"/>
      <c r="EY53" s="91"/>
      <c r="EZ53" s="91"/>
      <c r="FA53" s="91"/>
      <c r="FB53" s="91"/>
      <c r="FC53" s="91"/>
      <c r="FD53" s="91"/>
      <c r="FE53" s="91"/>
      <c r="FF53" s="91"/>
      <c r="FG53" s="91"/>
      <c r="FH53" s="91"/>
      <c r="FI53" s="91"/>
      <c r="FJ53" s="91"/>
      <c r="FK53" s="91"/>
      <c r="FL53" s="91"/>
      <c r="FM53" s="91"/>
      <c r="FN53" s="91"/>
      <c r="FO53" s="91"/>
      <c r="FP53" s="91"/>
      <c r="FQ53" s="91"/>
      <c r="FR53" s="91"/>
      <c r="FS53" s="91"/>
      <c r="FT53" s="91"/>
      <c r="FU53" s="91"/>
      <c r="FV53" s="91"/>
      <c r="FW53" s="91"/>
      <c r="FX53" s="91"/>
      <c r="FY53" s="91"/>
      <c r="FZ53" s="91"/>
      <c r="GA53" s="91"/>
      <c r="GB53" s="91"/>
      <c r="GC53" s="91"/>
      <c r="GD53" s="91"/>
      <c r="GE53" s="91"/>
      <c r="GF53" s="91"/>
      <c r="GG53" s="91"/>
      <c r="GH53" s="91"/>
      <c r="GI53" s="91"/>
      <c r="GJ53" s="91"/>
      <c r="GK53" s="91"/>
      <c r="GL53" s="91"/>
      <c r="GM53" s="91"/>
      <c r="GN53" s="91"/>
      <c r="GO53" s="91"/>
      <c r="GP53" s="91"/>
      <c r="GQ53" s="91"/>
      <c r="GR53" s="91"/>
      <c r="GS53" s="91"/>
      <c r="GT53" s="91"/>
      <c r="GU53" s="91"/>
      <c r="GV53" s="91"/>
      <c r="GW53" s="91"/>
      <c r="GX53" s="91"/>
      <c r="GY53" s="91"/>
      <c r="GZ53" s="91"/>
      <c r="HA53" s="91"/>
      <c r="HB53" s="91"/>
      <c r="HC53" s="91"/>
      <c r="HD53" s="91"/>
      <c r="HE53" s="91"/>
      <c r="HF53" s="91"/>
      <c r="HG53" s="91"/>
      <c r="HH53" s="91"/>
      <c r="HI53" s="91"/>
      <c r="HJ53" s="91"/>
      <c r="HK53" s="91"/>
      <c r="HL53" s="91"/>
      <c r="HM53" s="91"/>
      <c r="HN53" s="91"/>
      <c r="HO53" s="91"/>
      <c r="HP53" s="91"/>
      <c r="HQ53" s="91"/>
      <c r="HR53" s="91"/>
      <c r="HS53" s="91"/>
      <c r="HT53" s="91"/>
      <c r="HU53" s="91"/>
      <c r="HV53" s="91"/>
      <c r="HW53" s="91"/>
      <c r="HX53" s="91"/>
      <c r="HY53" s="91"/>
      <c r="HZ53" s="91"/>
      <c r="IA53" s="91"/>
      <c r="IB53" s="91"/>
      <c r="IC53" s="91"/>
      <c r="ID53" s="91"/>
      <c r="IE53" s="91"/>
      <c r="IF53" s="91"/>
      <c r="IG53" s="91"/>
      <c r="IH53" s="91"/>
      <c r="II53" s="91"/>
      <c r="IJ53" s="91"/>
      <c r="IK53" s="91"/>
      <c r="IL53" s="91"/>
      <c r="IM53" s="91"/>
      <c r="IN53" s="91"/>
      <c r="IO53" s="91"/>
      <c r="IP53" s="91"/>
      <c r="IQ53" s="91"/>
      <c r="IR53" s="91"/>
      <c r="IS53" s="91"/>
      <c r="IT53" s="91"/>
      <c r="IU53" s="91"/>
      <c r="IV53" s="91"/>
      <c r="IW53" s="91"/>
      <c r="IX53" s="91"/>
      <c r="IY53" s="91"/>
      <c r="IZ53" s="91"/>
      <c r="JA53" s="91"/>
      <c r="JB53" s="91"/>
      <c r="JC53" s="91"/>
      <c r="JD53" s="91"/>
      <c r="JE53" s="91"/>
      <c r="JF53" s="91"/>
      <c r="JG53" s="91"/>
      <c r="JH53" s="91"/>
      <c r="JI53" s="91"/>
      <c r="JJ53" s="91"/>
      <c r="JK53" s="91"/>
      <c r="JL53" s="91"/>
      <c r="JM53" s="91"/>
      <c r="JN53" s="91"/>
      <c r="JO53" s="91"/>
      <c r="JP53" s="91"/>
      <c r="JQ53" s="91"/>
      <c r="JR53" s="91"/>
      <c r="JS53" s="91"/>
      <c r="JT53" s="91"/>
      <c r="JU53" s="91"/>
      <c r="JV53" s="91"/>
      <c r="JW53" s="91"/>
      <c r="JX53" s="91"/>
      <c r="JY53" s="91"/>
      <c r="JZ53" s="91"/>
      <c r="KA53" s="91"/>
      <c r="KB53" s="91"/>
      <c r="KC53" s="91"/>
      <c r="KD53" s="91"/>
      <c r="KE53" s="91"/>
      <c r="KF53" s="91"/>
      <c r="KG53" s="91"/>
      <c r="KH53" s="91"/>
      <c r="KI53" s="91"/>
      <c r="KJ53" s="91"/>
      <c r="KK53" s="91"/>
      <c r="KL53" s="91"/>
      <c r="KM53" s="91"/>
      <c r="KN53" s="91"/>
      <c r="KO53" s="91"/>
      <c r="KP53" s="91"/>
      <c r="KQ53" s="91"/>
      <c r="KR53" s="91"/>
      <c r="KS53" s="91"/>
      <c r="KT53" s="91"/>
      <c r="KU53" s="91"/>
      <c r="KV53" s="91"/>
      <c r="KW53" s="91"/>
      <c r="KX53" s="91"/>
      <c r="KY53" s="91"/>
      <c r="KZ53" s="91"/>
      <c r="LA53" s="91"/>
      <c r="LB53" s="91"/>
      <c r="LC53" s="91"/>
      <c r="LD53" s="91"/>
      <c r="LE53" s="91"/>
      <c r="LF53" s="91"/>
      <c r="LG53" s="91"/>
      <c r="LH53" s="91"/>
      <c r="LI53" s="91"/>
      <c r="LJ53" s="91"/>
      <c r="LK53" s="91"/>
      <c r="LL53" s="91"/>
      <c r="LM53" s="91"/>
      <c r="LN53" s="91"/>
      <c r="LO53" s="91"/>
      <c r="LP53" s="91"/>
      <c r="LQ53" s="91"/>
      <c r="LR53" s="91"/>
      <c r="LS53" s="91"/>
      <c r="LT53" s="91"/>
      <c r="LU53" s="91"/>
      <c r="LV53" s="91"/>
      <c r="LW53" s="91"/>
      <c r="LX53" s="91"/>
      <c r="LY53" s="91"/>
      <c r="LZ53" s="91"/>
      <c r="MA53" s="91"/>
      <c r="MB53" s="91"/>
      <c r="MC53" s="91"/>
      <c r="MD53" s="91"/>
      <c r="ME53" s="91"/>
      <c r="MF53" s="91"/>
      <c r="MG53" s="91"/>
      <c r="MH53" s="91"/>
      <c r="MI53" s="91"/>
      <c r="MJ53" s="91"/>
      <c r="MK53" s="91"/>
      <c r="ML53" s="91"/>
      <c r="MM53" s="91"/>
      <c r="MN53" s="91"/>
      <c r="MO53" s="91"/>
      <c r="MP53" s="91"/>
      <c r="MQ53" s="91"/>
      <c r="MR53" s="91"/>
      <c r="MS53" s="91"/>
      <c r="MT53" s="91"/>
      <c r="MU53" s="91"/>
      <c r="MV53" s="91"/>
      <c r="MW53" s="91"/>
      <c r="MX53" s="91"/>
      <c r="MY53" s="91"/>
      <c r="MZ53" s="91"/>
      <c r="NA53" s="91"/>
      <c r="NB53" s="91"/>
      <c r="NC53" s="91"/>
      <c r="ND53" s="91"/>
      <c r="NE53" s="91"/>
      <c r="NF53" s="91"/>
      <c r="NG53" s="91"/>
      <c r="NH53" s="91"/>
      <c r="NI53" s="91"/>
      <c r="NJ53" s="91"/>
      <c r="NK53" s="91"/>
      <c r="NL53" s="91"/>
      <c r="NM53" s="91"/>
    </row>
    <row r="54" spans="1:377" ht="13.9">
      <c r="A54" s="88"/>
      <c r="B54" s="501"/>
      <c r="C54" s="502"/>
      <c r="D54" s="502"/>
      <c r="E54" s="502"/>
      <c r="F54" s="860"/>
      <c r="G54" s="860"/>
      <c r="H54" s="860"/>
      <c r="I54" s="860"/>
      <c r="J54" s="860"/>
      <c r="K54" s="783" t="s">
        <v>342</v>
      </c>
      <c r="L54" s="678">
        <v>9.919322300812782</v>
      </c>
      <c r="M54" s="679">
        <v>43.446631677559978</v>
      </c>
      <c r="N54" s="678">
        <v>18.608850160236322</v>
      </c>
      <c r="O54" s="679">
        <v>81.506763701835084</v>
      </c>
      <c r="P54" s="678">
        <v>1.888194888389839</v>
      </c>
      <c r="Q54" s="679">
        <v>8.2702936111474958</v>
      </c>
      <c r="R54" s="678">
        <v>0.17687491324200927</v>
      </c>
      <c r="S54" s="679">
        <v>0.77471212000000045</v>
      </c>
      <c r="T54" s="678">
        <v>19.750141369863027</v>
      </c>
      <c r="U54" s="679">
        <v>86.505619200000012</v>
      </c>
      <c r="V54" s="678">
        <v>1.2052388403359999</v>
      </c>
      <c r="W54" s="679">
        <v>5.2789461206716819</v>
      </c>
      <c r="X54" s="678">
        <v>6.1467180857135983E-2</v>
      </c>
      <c r="Y54" s="679">
        <v>0.26922625215425572</v>
      </c>
      <c r="Z54" s="678">
        <v>9.8709061023518436E-4</v>
      </c>
      <c r="AA54" s="679">
        <v>4.3234568728301049E-3</v>
      </c>
      <c r="AB54" s="678">
        <v>3.0934337287258398</v>
      </c>
      <c r="AC54" s="679">
        <v>13.549239731819176</v>
      </c>
      <c r="AD54" s="678">
        <v>1.9496620692469755</v>
      </c>
      <c r="AE54" s="679">
        <v>8.5395198633017522</v>
      </c>
      <c r="AF54" s="678">
        <v>1.8891819790000739</v>
      </c>
      <c r="AG54" s="679">
        <v>8.2746170680203264</v>
      </c>
    </row>
    <row r="55" spans="1:377">
      <c r="A55" s="88"/>
      <c r="B55" s="88"/>
      <c r="C55" s="88"/>
      <c r="D55" s="88"/>
      <c r="E55" s="88"/>
      <c r="F55" s="89"/>
      <c r="G55" s="89"/>
      <c r="H55" s="89"/>
      <c r="I55" s="89"/>
      <c r="J55" s="89"/>
      <c r="K55" s="157"/>
      <c r="L55" s="88"/>
      <c r="M55" s="88"/>
      <c r="N55" s="88"/>
      <c r="O55" s="88"/>
      <c r="P55" s="88"/>
      <c r="Q55" s="88"/>
      <c r="R55" s="88"/>
      <c r="S55" s="88"/>
      <c r="T55" s="88"/>
      <c r="U55" s="88"/>
      <c r="V55" s="88"/>
      <c r="W55" s="88"/>
      <c r="X55" s="88"/>
      <c r="Y55" s="88"/>
      <c r="Z55" s="90"/>
      <c r="AA55" s="88"/>
      <c r="AB55" s="88"/>
      <c r="AC55" s="88"/>
      <c r="AD55" s="88"/>
      <c r="AE55" s="88"/>
      <c r="AF55" s="88"/>
      <c r="AG55" s="88"/>
    </row>
    <row r="56" spans="1:377" ht="27.75">
      <c r="A56" s="88"/>
      <c r="B56" s="607"/>
      <c r="C56" s="88"/>
      <c r="D56" s="88"/>
      <c r="E56" s="88"/>
      <c r="F56" s="89"/>
      <c r="G56" s="89"/>
      <c r="H56" s="89"/>
      <c r="I56" s="89"/>
      <c r="J56" s="89"/>
      <c r="K56" s="157"/>
      <c r="L56" s="88"/>
      <c r="M56" s="88"/>
      <c r="N56" s="88"/>
      <c r="O56" s="88"/>
      <c r="P56" s="88"/>
      <c r="Q56" s="88"/>
      <c r="R56" s="88"/>
      <c r="S56" s="88"/>
      <c r="T56" s="88"/>
      <c r="U56" s="88"/>
      <c r="V56" s="88"/>
      <c r="W56" s="88"/>
      <c r="X56" s="88"/>
      <c r="Y56" s="88"/>
      <c r="Z56" s="88"/>
      <c r="AA56" s="88"/>
      <c r="AB56" s="90"/>
      <c r="AC56" s="88"/>
      <c r="AD56" s="88"/>
      <c r="AE56" s="88"/>
      <c r="AF56" s="88"/>
      <c r="AG56" s="88"/>
    </row>
    <row r="57" spans="1:377" ht="35.25">
      <c r="A57" s="88"/>
      <c r="B57" s="833"/>
    </row>
    <row r="58" spans="1:377">
      <c r="A58" s="88"/>
      <c r="B58" s="271"/>
    </row>
    <row r="59" spans="1:377">
      <c r="A59" s="88"/>
    </row>
    <row r="60" spans="1:377">
      <c r="A60" s="88"/>
    </row>
  </sheetData>
  <sortState xmlns:xlrd2="http://schemas.microsoft.com/office/spreadsheetml/2017/richdata2" ref="U10:AC14">
    <sortCondition ref="U10:U14"/>
  </sortState>
  <mergeCells count="29">
    <mergeCell ref="B20:K20"/>
    <mergeCell ref="L20:M20"/>
    <mergeCell ref="AF20:AG20"/>
    <mergeCell ref="AB19:AG19"/>
    <mergeCell ref="V19:AA19"/>
    <mergeCell ref="V20:W20"/>
    <mergeCell ref="X20:Y20"/>
    <mergeCell ref="Z20:AA20"/>
    <mergeCell ref="AB20:AC20"/>
    <mergeCell ref="AD20:AE20"/>
    <mergeCell ref="R20:S20"/>
    <mergeCell ref="T20:U20"/>
    <mergeCell ref="L19:U19"/>
    <mergeCell ref="N20:O20"/>
    <mergeCell ref="P20:Q20"/>
    <mergeCell ref="B9:B10"/>
    <mergeCell ref="B17:E17"/>
    <mergeCell ref="X9:Y10"/>
    <mergeCell ref="B3:L6"/>
    <mergeCell ref="B7:E7"/>
    <mergeCell ref="X14:Y14"/>
    <mergeCell ref="X12:Y12"/>
    <mergeCell ref="S9:U9"/>
    <mergeCell ref="B8:E8"/>
    <mergeCell ref="C9:E9"/>
    <mergeCell ref="F9:H9"/>
    <mergeCell ref="I9:K9"/>
    <mergeCell ref="L9:N9"/>
    <mergeCell ref="O9:Q9"/>
  </mergeCells>
  <phoneticPr fontId="3" type="noConversion"/>
  <pageMargins left="0.25" right="0.25" top="0.75" bottom="0.75" header="0.3" footer="0.3"/>
  <pageSetup paperSize="3" scale="81" fitToWidth="2" orientation="landscape" r:id="rId1"/>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80923-8C88-4A2A-A5E7-4BDC0D84673D}">
  <sheetPr codeName="Sheet22">
    <tabColor theme="8" tint="0.39997558519241921"/>
    <pageSetUpPr fitToPage="1"/>
  </sheetPr>
  <dimension ref="A1:AA59"/>
  <sheetViews>
    <sheetView showOutlineSymbols="0" view="pageBreakPreview" zoomScale="60" zoomScaleNormal="100" workbookViewId="0">
      <selection activeCell="N7" sqref="N7"/>
    </sheetView>
  </sheetViews>
  <sheetFormatPr defaultColWidth="9.1328125" defaultRowHeight="13.5"/>
  <cols>
    <col min="1" max="1" width="3.86328125" style="91" customWidth="1"/>
    <col min="2" max="2" width="25.1328125" style="91" customWidth="1"/>
    <col min="3" max="3" width="17.59765625" style="91" customWidth="1"/>
    <col min="4" max="4" width="12.1328125" style="91" bestFit="1" customWidth="1"/>
    <col min="5" max="5" width="17.1328125" style="91" customWidth="1"/>
    <col min="6" max="6" width="21.265625" style="91" customWidth="1"/>
    <col min="7" max="7" width="18.1328125" style="91" bestFit="1" customWidth="1"/>
    <col min="8" max="8" width="12.3984375" style="91" bestFit="1" customWidth="1"/>
    <col min="9" max="10" width="13.59765625" style="91" customWidth="1"/>
    <col min="11" max="11" width="13.59765625" style="161" customWidth="1"/>
    <col min="12" max="16" width="13.59765625" style="91" customWidth="1"/>
    <col min="17" max="17" width="10.59765625" style="249" bestFit="1" customWidth="1"/>
    <col min="18" max="18" width="10.86328125" style="249" customWidth="1"/>
    <col min="19" max="19" width="12.86328125" style="91" bestFit="1" customWidth="1"/>
    <col min="20" max="22" width="13.59765625" style="91" customWidth="1"/>
    <col min="23" max="23" width="12.86328125" style="91" bestFit="1" customWidth="1"/>
    <col min="24" max="26" width="13.59765625" style="91" customWidth="1"/>
    <col min="27" max="28" width="9.3984375" style="91" bestFit="1" customWidth="1"/>
    <col min="29" max="29" width="10.59765625" style="91" bestFit="1" customWidth="1"/>
    <col min="30" max="30" width="9.1328125" style="91"/>
    <col min="31" max="31" width="9.59765625" style="91" bestFit="1" customWidth="1"/>
    <col min="32" max="38" width="9.1328125" style="91"/>
    <col min="39" max="40" width="10.59765625" style="91" customWidth="1"/>
    <col min="41" max="41" width="9.1328125" style="91"/>
    <col min="42" max="42" width="11.86328125" style="91" bestFit="1" customWidth="1"/>
    <col min="43" max="16384" width="9.1328125" style="91"/>
  </cols>
  <sheetData>
    <row r="1" spans="1:27" ht="25.15">
      <c r="A1" s="88"/>
      <c r="B1" s="1162" t="str">
        <f>'OR PTE Summary'!B1</f>
        <v>Emissions Detail Sheets for:</v>
      </c>
      <c r="C1" s="88"/>
      <c r="D1" s="88"/>
      <c r="E1" s="88"/>
      <c r="F1" s="1162" t="str">
        <f>'OR PTE Summary'!F1</f>
        <v>Intel Corp., source no. 34-2681, application 034907 received 7/7/2023</v>
      </c>
      <c r="G1" s="88"/>
      <c r="H1" s="88"/>
      <c r="I1" s="88"/>
      <c r="J1" s="124"/>
      <c r="K1" s="88"/>
      <c r="L1" s="88"/>
      <c r="M1" s="88"/>
      <c r="N1" s="88"/>
      <c r="O1" s="88"/>
      <c r="P1" s="88"/>
    </row>
    <row r="2" spans="1:27" ht="17.649999999999999">
      <c r="A2" s="88"/>
      <c r="B2" s="92" t="s">
        <v>1058</v>
      </c>
      <c r="C2" s="88"/>
      <c r="D2" s="88"/>
      <c r="E2" s="88"/>
      <c r="F2" s="88"/>
      <c r="G2" s="88"/>
      <c r="H2" s="88"/>
      <c r="I2" s="88"/>
      <c r="J2" s="88"/>
      <c r="K2" s="88"/>
      <c r="L2" s="88"/>
      <c r="M2" s="88"/>
      <c r="N2" s="88"/>
      <c r="O2" s="88"/>
      <c r="P2" s="88"/>
      <c r="Q2" s="91"/>
      <c r="S2" s="919"/>
      <c r="U2" s="129"/>
      <c r="V2" s="129"/>
      <c r="W2" s="129"/>
      <c r="Y2" s="129"/>
      <c r="Z2" s="129"/>
      <c r="AA2" s="129"/>
    </row>
    <row r="3" spans="1:27" ht="14.25" customHeight="1">
      <c r="A3" s="88"/>
      <c r="B3" s="88" t="s">
        <v>1059</v>
      </c>
      <c r="C3" s="88"/>
      <c r="D3" s="88"/>
      <c r="E3" s="88"/>
      <c r="F3" s="88"/>
      <c r="G3" s="88"/>
      <c r="H3" s="88"/>
      <c r="I3" s="88"/>
      <c r="J3" s="88"/>
      <c r="K3" s="88"/>
      <c r="L3" s="90"/>
      <c r="M3" s="88"/>
      <c r="N3" s="88"/>
      <c r="O3" s="88"/>
      <c r="P3" s="88"/>
      <c r="Q3" s="1510"/>
      <c r="R3" s="1510"/>
      <c r="S3" s="249"/>
    </row>
    <row r="4" spans="1:27" ht="14.25" customHeight="1">
      <c r="A4" s="88"/>
      <c r="B4" s="88"/>
      <c r="C4" s="88"/>
      <c r="D4" s="88"/>
      <c r="E4" s="88"/>
      <c r="F4" s="88"/>
      <c r="G4" s="88"/>
      <c r="H4" s="88"/>
      <c r="I4" s="88"/>
      <c r="J4" s="88"/>
      <c r="K4" s="88"/>
      <c r="L4" s="90"/>
      <c r="M4" s="88"/>
      <c r="N4" s="88"/>
      <c r="O4" s="88"/>
      <c r="P4" s="88"/>
      <c r="Q4" s="1092"/>
      <c r="R4" s="1092"/>
      <c r="S4" s="249"/>
    </row>
    <row r="5" spans="1:27" ht="14.25" customHeight="1">
      <c r="A5" s="88"/>
      <c r="B5" s="97" t="s">
        <v>1060</v>
      </c>
      <c r="C5" s="88"/>
      <c r="D5" s="88"/>
      <c r="E5" s="88"/>
      <c r="F5" s="88"/>
      <c r="G5" s="97" t="s">
        <v>909</v>
      </c>
      <c r="H5" s="88"/>
      <c r="I5" s="88"/>
      <c r="J5" s="88"/>
      <c r="K5" s="88"/>
      <c r="L5" s="90"/>
      <c r="M5" s="88"/>
      <c r="N5" s="88"/>
      <c r="O5" s="88"/>
      <c r="P5" s="88"/>
      <c r="Q5" s="1092"/>
      <c r="R5" s="1092"/>
      <c r="S5" s="249"/>
    </row>
    <row r="6" spans="1:27" ht="30" customHeight="1">
      <c r="A6" s="88"/>
      <c r="B6" s="1512" t="s">
        <v>1061</v>
      </c>
      <c r="C6" s="1514" t="s">
        <v>67</v>
      </c>
      <c r="D6" s="1514" t="s">
        <v>82</v>
      </c>
      <c r="E6" s="1514" t="s">
        <v>83</v>
      </c>
      <c r="F6" s="1516" t="s">
        <v>84</v>
      </c>
      <c r="G6" s="1377" t="s">
        <v>912</v>
      </c>
      <c r="H6" s="1378"/>
      <c r="I6" s="1378"/>
      <c r="J6" s="1492" t="s">
        <v>913</v>
      </c>
      <c r="K6" s="1493"/>
      <c r="L6" s="88"/>
      <c r="M6" s="88"/>
      <c r="N6" s="153"/>
      <c r="O6" s="153"/>
      <c r="P6" s="153"/>
      <c r="Q6" s="91"/>
      <c r="R6" s="91"/>
    </row>
    <row r="7" spans="1:27" ht="15.95" customHeight="1">
      <c r="A7" s="88"/>
      <c r="B7" s="1513"/>
      <c r="C7" s="1515"/>
      <c r="D7" s="1515"/>
      <c r="E7" s="1515"/>
      <c r="F7" s="1517"/>
      <c r="G7" s="1053" t="s">
        <v>820</v>
      </c>
      <c r="H7" s="1051" t="s">
        <v>916</v>
      </c>
      <c r="I7" s="1051" t="s">
        <v>917</v>
      </c>
      <c r="J7" s="1051" t="s">
        <v>820</v>
      </c>
      <c r="K7" s="1052" t="s">
        <v>916</v>
      </c>
      <c r="L7" s="88"/>
      <c r="M7" s="88"/>
      <c r="N7" s="153"/>
      <c r="O7" s="153"/>
      <c r="P7" s="153"/>
      <c r="Q7" s="696"/>
      <c r="R7" s="91"/>
      <c r="U7" s="696"/>
    </row>
    <row r="8" spans="1:27" ht="15.95" customHeight="1">
      <c r="A8" s="88"/>
      <c r="B8" s="1090" t="s">
        <v>75</v>
      </c>
      <c r="C8" s="429" t="s">
        <v>54</v>
      </c>
      <c r="D8" s="298">
        <v>3.0352698192193519E-2</v>
      </c>
      <c r="E8" s="298">
        <v>8.3773447010454111E-3</v>
      </c>
      <c r="F8" s="315">
        <v>3.0352698192193523E-4</v>
      </c>
      <c r="G8" s="1020" t="s">
        <v>564</v>
      </c>
      <c r="H8" s="334">
        <v>9.3264248704663211E-2</v>
      </c>
      <c r="I8" s="1020">
        <v>3</v>
      </c>
      <c r="J8" s="1090" t="s">
        <v>796</v>
      </c>
      <c r="K8" s="233">
        <v>0.26020408163265307</v>
      </c>
      <c r="L8" s="88"/>
      <c r="M8" s="88"/>
      <c r="N8" s="153"/>
      <c r="O8" s="153"/>
      <c r="P8" s="153"/>
      <c r="Q8" s="696"/>
      <c r="R8" s="91"/>
      <c r="U8" s="696"/>
    </row>
    <row r="9" spans="1:27" ht="15.95" customHeight="1">
      <c r="A9" s="88"/>
      <c r="B9" s="1090" t="s">
        <v>1062</v>
      </c>
      <c r="C9" s="429" t="s">
        <v>54</v>
      </c>
      <c r="D9" s="298">
        <v>5.345434745238144E-4</v>
      </c>
      <c r="E9" s="298">
        <v>1.4753399896857272E-4</v>
      </c>
      <c r="F9" s="412">
        <v>5.3454347452381431E-6</v>
      </c>
      <c r="G9" s="1020" t="s">
        <v>552</v>
      </c>
      <c r="H9" s="334">
        <v>7.7720207253886009E-2</v>
      </c>
      <c r="I9" s="1020">
        <v>3</v>
      </c>
      <c r="J9" s="1090" t="s">
        <v>798</v>
      </c>
      <c r="K9" s="233">
        <v>0.15816326530612246</v>
      </c>
      <c r="L9" s="88"/>
      <c r="M9" s="88"/>
      <c r="N9" s="153"/>
      <c r="O9" s="153"/>
      <c r="P9" s="153"/>
      <c r="Q9" s="91"/>
      <c r="R9" s="920"/>
      <c r="S9" s="920"/>
      <c r="T9" s="920"/>
    </row>
    <row r="10" spans="1:27" ht="15.95" customHeight="1">
      <c r="A10" s="88"/>
      <c r="B10" s="1090" t="s">
        <v>10</v>
      </c>
      <c r="C10" s="429" t="s">
        <v>54</v>
      </c>
      <c r="D10" s="298">
        <v>3.2264152119589329E-2</v>
      </c>
      <c r="E10" s="298">
        <v>8.9049059850066538E-3</v>
      </c>
      <c r="F10" s="412">
        <v>3.2264152119589328E-4</v>
      </c>
      <c r="G10" s="1020" t="s">
        <v>795</v>
      </c>
      <c r="H10" s="334">
        <v>0.14680483592400692</v>
      </c>
      <c r="I10" s="1020">
        <v>10</v>
      </c>
      <c r="J10" s="1090" t="s">
        <v>799</v>
      </c>
      <c r="K10" s="233">
        <v>0.38775510204081631</v>
      </c>
      <c r="L10" s="88"/>
      <c r="M10" s="88"/>
      <c r="N10" s="153"/>
      <c r="O10" s="153"/>
      <c r="P10" s="153"/>
      <c r="Q10" s="91"/>
      <c r="R10" s="91"/>
    </row>
    <row r="11" spans="1:27" ht="15.95" customHeight="1">
      <c r="A11" s="88"/>
      <c r="B11" s="339"/>
      <c r="C11" s="649"/>
      <c r="D11" s="650"/>
      <c r="E11" s="650"/>
      <c r="F11" s="1091"/>
      <c r="G11" s="1020" t="s">
        <v>796</v>
      </c>
      <c r="H11" s="334">
        <v>0.22020725388601037</v>
      </c>
      <c r="I11" s="1020">
        <v>5</v>
      </c>
      <c r="J11" s="1090" t="s">
        <v>800</v>
      </c>
      <c r="K11" s="233">
        <v>0.19387755102040816</v>
      </c>
      <c r="L11" s="88"/>
      <c r="M11" s="88"/>
      <c r="N11" s="153"/>
      <c r="O11" s="153"/>
      <c r="P11" s="153"/>
      <c r="Q11" s="91"/>
      <c r="R11" s="91"/>
    </row>
    <row r="12" spans="1:27">
      <c r="A12" s="88"/>
      <c r="B12" s="1090"/>
      <c r="C12" s="1020"/>
      <c r="D12" s="1020"/>
      <c r="E12" s="1020"/>
      <c r="F12" s="1091"/>
      <c r="G12" s="1020" t="s">
        <v>798</v>
      </c>
      <c r="H12" s="334">
        <v>0.13385146804835923</v>
      </c>
      <c r="I12" s="1020">
        <v>4</v>
      </c>
      <c r="J12" s="1090"/>
      <c r="K12" s="1091"/>
      <c r="L12" s="88"/>
      <c r="M12" s="88"/>
      <c r="N12" s="88"/>
      <c r="O12" s="88"/>
      <c r="P12" s="88"/>
      <c r="Q12" s="91"/>
      <c r="R12" s="91"/>
    </row>
    <row r="13" spans="1:27">
      <c r="A13" s="88"/>
      <c r="B13" s="339"/>
      <c r="C13" s="1020"/>
      <c r="D13" s="1020"/>
      <c r="E13" s="1020"/>
      <c r="F13" s="1091"/>
      <c r="G13" s="1020" t="s">
        <v>799</v>
      </c>
      <c r="H13" s="334">
        <v>0.32815198618307428</v>
      </c>
      <c r="I13" s="1020">
        <v>4</v>
      </c>
      <c r="J13" s="1090"/>
      <c r="K13" s="1091"/>
      <c r="L13" s="88"/>
      <c r="M13" s="88"/>
      <c r="N13" s="88"/>
      <c r="O13" s="88"/>
      <c r="P13" s="88"/>
      <c r="R13" s="91"/>
      <c r="U13" s="249"/>
    </row>
    <row r="14" spans="1:27" ht="13.9">
      <c r="A14" s="88"/>
      <c r="B14" s="239"/>
      <c r="C14" s="220"/>
      <c r="D14" s="220"/>
      <c r="E14" s="220"/>
      <c r="F14" s="359"/>
      <c r="G14" s="220" t="s">
        <v>800</v>
      </c>
      <c r="H14" s="621" t="s">
        <v>17</v>
      </c>
      <c r="I14" s="220">
        <v>2</v>
      </c>
      <c r="J14" s="239"/>
      <c r="K14" s="651"/>
      <c r="L14" s="88"/>
      <c r="M14" s="88"/>
      <c r="N14" s="88"/>
      <c r="O14" s="88"/>
      <c r="P14" s="88"/>
      <c r="R14" s="91"/>
      <c r="U14" s="249"/>
    </row>
    <row r="15" spans="1:27" ht="13.9">
      <c r="A15" s="88"/>
      <c r="B15" s="88"/>
      <c r="C15" s="88"/>
      <c r="D15" s="88"/>
      <c r="E15" s="88"/>
      <c r="F15" s="647"/>
      <c r="G15" s="88"/>
      <c r="H15" s="88"/>
      <c r="I15" s="88"/>
      <c r="J15" s="88"/>
      <c r="K15" s="647"/>
      <c r="L15" s="88"/>
      <c r="M15" s="88"/>
      <c r="N15" s="88"/>
      <c r="O15" s="88"/>
      <c r="P15" s="88"/>
      <c r="Q15" s="91"/>
      <c r="R15" s="91"/>
    </row>
    <row r="16" spans="1:27" ht="13.9">
      <c r="A16" s="88"/>
      <c r="B16" s="88"/>
      <c r="C16" s="88"/>
      <c r="D16" s="88"/>
      <c r="E16" s="88"/>
      <c r="F16" s="88"/>
      <c r="G16" s="98"/>
      <c r="H16" s="98"/>
      <c r="I16" s="647"/>
      <c r="J16" s="648"/>
      <c r="K16" s="648"/>
      <c r="L16" s="648"/>
      <c r="M16" s="88"/>
      <c r="N16" s="88"/>
      <c r="O16" s="88"/>
      <c r="P16" s="1093"/>
    </row>
    <row r="17" spans="1:18" ht="13.9">
      <c r="A17" s="88"/>
      <c r="B17" s="88"/>
      <c r="C17" s="88"/>
      <c r="D17" s="88"/>
      <c r="E17" s="88"/>
      <c r="F17" s="88"/>
      <c r="G17" s="1511"/>
      <c r="H17" s="1511"/>
      <c r="I17" s="1093"/>
      <c r="J17" s="1093"/>
      <c r="K17" s="1093"/>
      <c r="L17" s="1093"/>
      <c r="M17" s="88"/>
      <c r="N17" s="88"/>
      <c r="O17" s="88"/>
      <c r="P17" s="1093"/>
    </row>
    <row r="18" spans="1:18" ht="13.9">
      <c r="A18" s="88"/>
      <c r="B18" s="88"/>
      <c r="C18" s="88"/>
      <c r="D18" s="88"/>
      <c r="E18" s="88"/>
      <c r="F18" s="88"/>
      <c r="G18" s="407"/>
      <c r="H18" s="407"/>
      <c r="I18" s="407"/>
      <c r="J18" s="407"/>
      <c r="K18" s="407"/>
      <c r="L18" s="407"/>
      <c r="M18" s="88"/>
      <c r="N18" s="88"/>
      <c r="O18" s="88"/>
      <c r="P18" s="1093"/>
    </row>
    <row r="19" spans="1:18" ht="13.9">
      <c r="A19" s="88"/>
      <c r="B19" s="88"/>
      <c r="C19" s="88"/>
      <c r="D19" s="88"/>
      <c r="E19" s="88"/>
      <c r="F19" s="88"/>
      <c r="G19" s="88"/>
      <c r="H19" s="88"/>
      <c r="I19" s="1359" t="s">
        <v>346</v>
      </c>
      <c r="J19" s="1360"/>
      <c r="K19" s="1360"/>
      <c r="L19" s="1360"/>
      <c r="M19" s="1360"/>
      <c r="N19" s="1361"/>
      <c r="O19" s="1359"/>
      <c r="P19" s="1361"/>
      <c r="Q19" s="91"/>
      <c r="R19" s="91"/>
    </row>
    <row r="20" spans="1:18" ht="13.9">
      <c r="A20" s="88"/>
      <c r="B20" s="1048" t="s">
        <v>183</v>
      </c>
      <c r="C20" s="1049"/>
      <c r="D20" s="1049"/>
      <c r="E20" s="1049"/>
      <c r="F20" s="1049"/>
      <c r="G20" s="1049"/>
      <c r="H20" s="1049"/>
      <c r="I20" s="1383" t="s">
        <v>1062</v>
      </c>
      <c r="J20" s="1384"/>
      <c r="K20" s="1383" t="s">
        <v>75</v>
      </c>
      <c r="L20" s="1384"/>
      <c r="M20" s="1383" t="s">
        <v>11</v>
      </c>
      <c r="N20" s="1384"/>
      <c r="O20" s="1383" t="s">
        <v>10</v>
      </c>
      <c r="P20" s="1384"/>
      <c r="Q20" s="91"/>
      <c r="R20" s="91"/>
    </row>
    <row r="21" spans="1:18" s="222" customFormat="1" ht="60.75" customHeight="1">
      <c r="A21" s="1020"/>
      <c r="B21" s="1069" t="s">
        <v>191</v>
      </c>
      <c r="C21" s="1070" t="s">
        <v>192</v>
      </c>
      <c r="D21" s="259" t="s">
        <v>193</v>
      </c>
      <c r="E21" s="259" t="s">
        <v>194</v>
      </c>
      <c r="F21" s="259" t="s">
        <v>195</v>
      </c>
      <c r="G21" s="259" t="s">
        <v>197</v>
      </c>
      <c r="H21" s="1111" t="s">
        <v>196</v>
      </c>
      <c r="I21" s="1069" t="s">
        <v>201</v>
      </c>
      <c r="J21" s="1118" t="s">
        <v>202</v>
      </c>
      <c r="K21" s="1069" t="s">
        <v>201</v>
      </c>
      <c r="L21" s="1118" t="s">
        <v>202</v>
      </c>
      <c r="M21" s="1069" t="s">
        <v>201</v>
      </c>
      <c r="N21" s="1118" t="s">
        <v>202</v>
      </c>
      <c r="O21" s="1069" t="s">
        <v>201</v>
      </c>
      <c r="P21" s="1118" t="s">
        <v>202</v>
      </c>
    </row>
    <row r="22" spans="1:18">
      <c r="A22" s="88"/>
      <c r="B22" s="1110" t="s">
        <v>938</v>
      </c>
      <c r="C22" s="89" t="s">
        <v>206</v>
      </c>
      <c r="D22" s="89" t="s">
        <v>552</v>
      </c>
      <c r="E22" s="89" t="s">
        <v>939</v>
      </c>
      <c r="F22" s="89" t="s">
        <v>940</v>
      </c>
      <c r="G22" s="89" t="s">
        <v>941</v>
      </c>
      <c r="H22" s="130">
        <v>39600</v>
      </c>
      <c r="I22" s="140">
        <v>3.1617069730748243E-6</v>
      </c>
      <c r="J22" s="135">
        <v>1.384827654206773E-5</v>
      </c>
      <c r="K22" s="140">
        <v>1.7952952771780302E-4</v>
      </c>
      <c r="L22" s="135">
        <v>7.8633933140397723E-4</v>
      </c>
      <c r="M22" s="140">
        <v>1.8269123469087783E-4</v>
      </c>
      <c r="N22" s="135">
        <v>8.0018760794604491E-4</v>
      </c>
      <c r="O22" s="140">
        <v>1.9083535689538722E-4</v>
      </c>
      <c r="P22" s="135">
        <v>8.3585886320179604E-4</v>
      </c>
      <c r="Q22" s="91"/>
      <c r="R22" s="91"/>
    </row>
    <row r="23" spans="1:18">
      <c r="A23" s="88"/>
      <c r="B23" s="1110" t="s">
        <v>938</v>
      </c>
      <c r="C23" s="89" t="s">
        <v>206</v>
      </c>
      <c r="D23" s="89" t="s">
        <v>552</v>
      </c>
      <c r="E23" s="89" t="s">
        <v>939</v>
      </c>
      <c r="F23" s="89" t="s">
        <v>942</v>
      </c>
      <c r="G23" s="89" t="s">
        <v>943</v>
      </c>
      <c r="H23" s="130">
        <v>39600</v>
      </c>
      <c r="I23" s="140">
        <v>3.1617069730748243E-6</v>
      </c>
      <c r="J23" s="135">
        <v>1.384827654206773E-5</v>
      </c>
      <c r="K23" s="140">
        <v>1.7952952771780302E-4</v>
      </c>
      <c r="L23" s="135">
        <v>7.8633933140397723E-4</v>
      </c>
      <c r="M23" s="140">
        <v>1.8269123469087783E-4</v>
      </c>
      <c r="N23" s="135">
        <v>8.0018760794604491E-4</v>
      </c>
      <c r="O23" s="140">
        <v>1.9083535689538722E-4</v>
      </c>
      <c r="P23" s="135">
        <v>8.3585886320179604E-4</v>
      </c>
      <c r="Q23" s="91"/>
      <c r="R23" s="91"/>
    </row>
    <row r="24" spans="1:18">
      <c r="A24" s="88"/>
      <c r="B24" s="1110" t="s">
        <v>938</v>
      </c>
      <c r="C24" s="89" t="s">
        <v>206</v>
      </c>
      <c r="D24" s="89" t="s">
        <v>552</v>
      </c>
      <c r="E24" s="89" t="s">
        <v>939</v>
      </c>
      <c r="F24" s="89" t="s">
        <v>944</v>
      </c>
      <c r="G24" s="89" t="s">
        <v>945</v>
      </c>
      <c r="H24" s="130">
        <v>41653</v>
      </c>
      <c r="I24" s="140">
        <v>3.1617069730748243E-6</v>
      </c>
      <c r="J24" s="135">
        <v>1.384827654206773E-5</v>
      </c>
      <c r="K24" s="140">
        <v>1.7952952771780302E-4</v>
      </c>
      <c r="L24" s="135">
        <v>7.8633933140397723E-4</v>
      </c>
      <c r="M24" s="140">
        <v>1.8269123469087783E-4</v>
      </c>
      <c r="N24" s="135">
        <v>8.0018760794604491E-4</v>
      </c>
      <c r="O24" s="140">
        <v>1.9083535689538722E-4</v>
      </c>
      <c r="P24" s="135">
        <v>8.3585886320179604E-4</v>
      </c>
      <c r="Q24" s="91"/>
      <c r="R24" s="91"/>
    </row>
    <row r="25" spans="1:18">
      <c r="A25" s="88"/>
      <c r="B25" s="1110" t="s">
        <v>938</v>
      </c>
      <c r="C25" s="89" t="s">
        <v>206</v>
      </c>
      <c r="D25" s="89" t="s">
        <v>564</v>
      </c>
      <c r="E25" s="89" t="s">
        <v>939</v>
      </c>
      <c r="F25" s="89" t="s">
        <v>946</v>
      </c>
      <c r="G25" s="89" t="s">
        <v>947</v>
      </c>
      <c r="H25" s="130">
        <v>35551</v>
      </c>
      <c r="I25" s="140">
        <v>3.7940483676897887E-6</v>
      </c>
      <c r="J25" s="135">
        <v>1.6617931850481276E-5</v>
      </c>
      <c r="K25" s="140">
        <v>2.1543543326136362E-4</v>
      </c>
      <c r="L25" s="135">
        <v>9.4360719768477258E-4</v>
      </c>
      <c r="M25" s="140">
        <v>2.1922948162905341E-4</v>
      </c>
      <c r="N25" s="135">
        <v>9.6022512953525382E-4</v>
      </c>
      <c r="O25" s="140">
        <v>2.2900242827446465E-4</v>
      </c>
      <c r="P25" s="135">
        <v>1.0030306358421552E-3</v>
      </c>
      <c r="Q25" s="91"/>
      <c r="R25" s="91"/>
    </row>
    <row r="26" spans="1:18">
      <c r="A26" s="88"/>
      <c r="B26" s="1110" t="s">
        <v>938</v>
      </c>
      <c r="C26" s="89" t="s">
        <v>206</v>
      </c>
      <c r="D26" s="89" t="s">
        <v>564</v>
      </c>
      <c r="E26" s="89" t="s">
        <v>939</v>
      </c>
      <c r="F26" s="89" t="s">
        <v>948</v>
      </c>
      <c r="G26" s="89" t="s">
        <v>949</v>
      </c>
      <c r="H26" s="130">
        <v>35551</v>
      </c>
      <c r="I26" s="140">
        <v>3.7940483676897887E-6</v>
      </c>
      <c r="J26" s="135">
        <v>1.6617931850481276E-5</v>
      </c>
      <c r="K26" s="140">
        <v>2.1543543326136362E-4</v>
      </c>
      <c r="L26" s="135">
        <v>9.4360719768477258E-4</v>
      </c>
      <c r="M26" s="140">
        <v>2.1922948162905341E-4</v>
      </c>
      <c r="N26" s="135">
        <v>9.6022512953525382E-4</v>
      </c>
      <c r="O26" s="140">
        <v>2.2900242827446465E-4</v>
      </c>
      <c r="P26" s="135">
        <v>1.0030306358421552E-3</v>
      </c>
      <c r="Q26" s="91"/>
      <c r="R26" s="91"/>
    </row>
    <row r="27" spans="1:18">
      <c r="A27" s="88"/>
      <c r="B27" s="1110" t="s">
        <v>938</v>
      </c>
      <c r="C27" s="89" t="s">
        <v>206</v>
      </c>
      <c r="D27" s="89" t="s">
        <v>564</v>
      </c>
      <c r="E27" s="89" t="s">
        <v>939</v>
      </c>
      <c r="F27" s="89" t="s">
        <v>950</v>
      </c>
      <c r="G27" s="89" t="s">
        <v>951</v>
      </c>
      <c r="H27" s="130" t="s">
        <v>218</v>
      </c>
      <c r="I27" s="140">
        <v>3.7940483676897887E-6</v>
      </c>
      <c r="J27" s="135">
        <v>1.6617931850481276E-5</v>
      </c>
      <c r="K27" s="140">
        <v>2.1543543326136362E-4</v>
      </c>
      <c r="L27" s="135">
        <v>9.4360719768477258E-4</v>
      </c>
      <c r="M27" s="140">
        <v>2.1922948162905341E-4</v>
      </c>
      <c r="N27" s="135">
        <v>9.6022512953525382E-4</v>
      </c>
      <c r="O27" s="140">
        <v>2.2900242827446465E-4</v>
      </c>
      <c r="P27" s="135">
        <v>1.0030306358421552E-3</v>
      </c>
      <c r="Q27" s="91"/>
      <c r="R27" s="91"/>
    </row>
    <row r="28" spans="1:18" s="316" customFormat="1">
      <c r="A28" s="125"/>
      <c r="B28" s="1095" t="s">
        <v>938</v>
      </c>
      <c r="C28" s="1096" t="s">
        <v>206</v>
      </c>
      <c r="D28" s="1096" t="s">
        <v>264</v>
      </c>
      <c r="E28" s="1096" t="s">
        <v>939</v>
      </c>
      <c r="F28" s="1096" t="s">
        <v>952</v>
      </c>
      <c r="G28" s="1096" t="s">
        <v>953</v>
      </c>
      <c r="H28" s="272" t="s">
        <v>218</v>
      </c>
      <c r="I28" s="292">
        <v>1.220418891606882E-6</v>
      </c>
      <c r="J28" s="290">
        <v>5.3454347452381431E-6</v>
      </c>
      <c r="K28" s="292">
        <v>6.9298397699071971E-5</v>
      </c>
      <c r="L28" s="290">
        <v>3.0352698192193523E-4</v>
      </c>
      <c r="M28" s="292">
        <v>7.0518816590678856E-5</v>
      </c>
      <c r="N28" s="290">
        <v>3.0887241666717339E-4</v>
      </c>
      <c r="O28" s="292">
        <v>7.3662447761619476E-5</v>
      </c>
      <c r="P28" s="290">
        <v>3.2264152119589328E-4</v>
      </c>
    </row>
    <row r="29" spans="1:18">
      <c r="A29" s="88"/>
      <c r="B29" s="1110" t="s">
        <v>938</v>
      </c>
      <c r="C29" s="89" t="s">
        <v>206</v>
      </c>
      <c r="D29" s="89" t="s">
        <v>795</v>
      </c>
      <c r="E29" s="89" t="s">
        <v>939</v>
      </c>
      <c r="F29" s="89" t="s">
        <v>954</v>
      </c>
      <c r="G29" s="89" t="s">
        <v>955</v>
      </c>
      <c r="H29" s="130">
        <v>37377</v>
      </c>
      <c r="I29" s="140">
        <v>1.7916339514090669E-6</v>
      </c>
      <c r="J29" s="135">
        <v>7.8473567071717141E-6</v>
      </c>
      <c r="K29" s="140">
        <v>1.0173339904008839E-4</v>
      </c>
      <c r="L29" s="135">
        <v>4.4559228779558714E-4</v>
      </c>
      <c r="M29" s="140">
        <v>1.0352503299149746E-4</v>
      </c>
      <c r="N29" s="135">
        <v>4.5343964450275887E-4</v>
      </c>
      <c r="O29" s="140">
        <v>1.0814003557405278E-4</v>
      </c>
      <c r="P29" s="135">
        <v>4.7365335581435117E-4</v>
      </c>
      <c r="Q29" s="91"/>
      <c r="R29" s="91"/>
    </row>
    <row r="30" spans="1:18">
      <c r="A30" s="88"/>
      <c r="B30" s="1110" t="s">
        <v>938</v>
      </c>
      <c r="C30" s="89" t="s">
        <v>206</v>
      </c>
      <c r="D30" s="89" t="s">
        <v>795</v>
      </c>
      <c r="E30" s="89" t="s">
        <v>939</v>
      </c>
      <c r="F30" s="89" t="s">
        <v>956</v>
      </c>
      <c r="G30" s="89" t="s">
        <v>957</v>
      </c>
      <c r="H30" s="130">
        <v>38077</v>
      </c>
      <c r="I30" s="140">
        <v>1.7916339514090669E-6</v>
      </c>
      <c r="J30" s="135">
        <v>7.8473567071717141E-6</v>
      </c>
      <c r="K30" s="140">
        <v>1.0173339904008839E-4</v>
      </c>
      <c r="L30" s="135">
        <v>4.4559228779558714E-4</v>
      </c>
      <c r="M30" s="140">
        <v>1.0352503299149746E-4</v>
      </c>
      <c r="N30" s="135">
        <v>4.5343964450275887E-4</v>
      </c>
      <c r="O30" s="140">
        <v>1.0814003557405278E-4</v>
      </c>
      <c r="P30" s="135">
        <v>4.7365335581435117E-4</v>
      </c>
      <c r="Q30" s="91"/>
      <c r="R30" s="91"/>
    </row>
    <row r="31" spans="1:18">
      <c r="A31" s="88"/>
      <c r="B31" s="1110" t="s">
        <v>938</v>
      </c>
      <c r="C31" s="89" t="s">
        <v>206</v>
      </c>
      <c r="D31" s="89" t="s">
        <v>795</v>
      </c>
      <c r="E31" s="89" t="s">
        <v>939</v>
      </c>
      <c r="F31" s="89" t="s">
        <v>958</v>
      </c>
      <c r="G31" s="89" t="s">
        <v>959</v>
      </c>
      <c r="H31" s="130">
        <v>38352</v>
      </c>
      <c r="I31" s="140">
        <v>1.7916339514090669E-6</v>
      </c>
      <c r="J31" s="135">
        <v>7.8473567071717141E-6</v>
      </c>
      <c r="K31" s="140">
        <v>1.0173339904008839E-4</v>
      </c>
      <c r="L31" s="135">
        <v>4.4559228779558714E-4</v>
      </c>
      <c r="M31" s="140">
        <v>1.0352503299149746E-4</v>
      </c>
      <c r="N31" s="135">
        <v>4.5343964450275887E-4</v>
      </c>
      <c r="O31" s="140">
        <v>1.0814003557405278E-4</v>
      </c>
      <c r="P31" s="135">
        <v>4.7365335581435117E-4</v>
      </c>
      <c r="Q31" s="91"/>
      <c r="R31" s="91"/>
    </row>
    <row r="32" spans="1:18">
      <c r="A32" s="88"/>
      <c r="B32" s="1110" t="s">
        <v>938</v>
      </c>
      <c r="C32" s="89" t="s">
        <v>206</v>
      </c>
      <c r="D32" s="89" t="s">
        <v>795</v>
      </c>
      <c r="E32" s="89" t="s">
        <v>939</v>
      </c>
      <c r="F32" s="89" t="s">
        <v>960</v>
      </c>
      <c r="G32" s="89" t="s">
        <v>961</v>
      </c>
      <c r="H32" s="130">
        <v>38504</v>
      </c>
      <c r="I32" s="140">
        <v>1.7916339514090669E-6</v>
      </c>
      <c r="J32" s="135">
        <v>7.8473567071717141E-6</v>
      </c>
      <c r="K32" s="140">
        <v>1.0173339904008839E-4</v>
      </c>
      <c r="L32" s="135">
        <v>4.4559228779558714E-4</v>
      </c>
      <c r="M32" s="140">
        <v>1.0352503299149746E-4</v>
      </c>
      <c r="N32" s="135">
        <v>4.5343964450275887E-4</v>
      </c>
      <c r="O32" s="140">
        <v>1.0814003557405278E-4</v>
      </c>
      <c r="P32" s="135">
        <v>4.7365335581435117E-4</v>
      </c>
      <c r="Q32" s="91"/>
      <c r="R32" s="91"/>
    </row>
    <row r="33" spans="1:18">
      <c r="A33" s="88"/>
      <c r="B33" s="1110" t="s">
        <v>938</v>
      </c>
      <c r="C33" s="89" t="s">
        <v>206</v>
      </c>
      <c r="D33" s="89" t="s">
        <v>795</v>
      </c>
      <c r="E33" s="89" t="s">
        <v>939</v>
      </c>
      <c r="F33" s="89" t="s">
        <v>962</v>
      </c>
      <c r="G33" s="89" t="s">
        <v>963</v>
      </c>
      <c r="H33" s="130">
        <v>39661</v>
      </c>
      <c r="I33" s="140">
        <v>1.7916339514090669E-6</v>
      </c>
      <c r="J33" s="135">
        <v>7.8473567071717141E-6</v>
      </c>
      <c r="K33" s="140">
        <v>1.0173339904008839E-4</v>
      </c>
      <c r="L33" s="135">
        <v>4.4559228779558714E-4</v>
      </c>
      <c r="M33" s="140">
        <v>1.0352503299149746E-4</v>
      </c>
      <c r="N33" s="135">
        <v>4.5343964450275887E-4</v>
      </c>
      <c r="O33" s="140">
        <v>1.0814003557405278E-4</v>
      </c>
      <c r="P33" s="135">
        <v>4.7365335581435117E-4</v>
      </c>
      <c r="Q33" s="91"/>
      <c r="R33" s="91"/>
    </row>
    <row r="34" spans="1:18">
      <c r="A34" s="88"/>
      <c r="B34" s="1110" t="s">
        <v>938</v>
      </c>
      <c r="C34" s="89" t="s">
        <v>206</v>
      </c>
      <c r="D34" s="89" t="s">
        <v>795</v>
      </c>
      <c r="E34" s="89" t="s">
        <v>939</v>
      </c>
      <c r="F34" s="89" t="s">
        <v>964</v>
      </c>
      <c r="G34" s="89" t="s">
        <v>965</v>
      </c>
      <c r="H34" s="130">
        <v>39813</v>
      </c>
      <c r="I34" s="140">
        <v>1.7916339514090669E-6</v>
      </c>
      <c r="J34" s="135">
        <v>7.8473567071717141E-6</v>
      </c>
      <c r="K34" s="140">
        <v>1.0173339904008839E-4</v>
      </c>
      <c r="L34" s="135">
        <v>4.4559228779558714E-4</v>
      </c>
      <c r="M34" s="140">
        <v>1.0352503299149746E-4</v>
      </c>
      <c r="N34" s="135">
        <v>4.5343964450275887E-4</v>
      </c>
      <c r="O34" s="140">
        <v>1.0814003557405278E-4</v>
      </c>
      <c r="P34" s="135">
        <v>4.7365335581435117E-4</v>
      </c>
      <c r="Q34" s="91"/>
      <c r="R34" s="91"/>
    </row>
    <row r="35" spans="1:18">
      <c r="A35" s="88"/>
      <c r="B35" s="1110" t="s">
        <v>938</v>
      </c>
      <c r="C35" s="89" t="s">
        <v>206</v>
      </c>
      <c r="D35" s="89" t="s">
        <v>795</v>
      </c>
      <c r="E35" s="89" t="s">
        <v>939</v>
      </c>
      <c r="F35" s="89" t="s">
        <v>966</v>
      </c>
      <c r="G35" s="89" t="s">
        <v>967</v>
      </c>
      <c r="H35" s="130">
        <v>39813</v>
      </c>
      <c r="I35" s="140">
        <v>1.7916339514090669E-6</v>
      </c>
      <c r="J35" s="135">
        <v>7.8473567071717141E-6</v>
      </c>
      <c r="K35" s="140">
        <v>1.0173339904008839E-4</v>
      </c>
      <c r="L35" s="135">
        <v>4.4559228779558714E-4</v>
      </c>
      <c r="M35" s="140">
        <v>1.0352503299149746E-4</v>
      </c>
      <c r="N35" s="135">
        <v>4.5343964450275887E-4</v>
      </c>
      <c r="O35" s="140">
        <v>1.0814003557405278E-4</v>
      </c>
      <c r="P35" s="135">
        <v>4.7365335581435117E-4</v>
      </c>
      <c r="Q35" s="91"/>
      <c r="R35" s="91"/>
    </row>
    <row r="36" spans="1:18">
      <c r="A36" s="88"/>
      <c r="B36" s="1110" t="s">
        <v>938</v>
      </c>
      <c r="C36" s="89" t="s">
        <v>206</v>
      </c>
      <c r="D36" s="89" t="s">
        <v>795</v>
      </c>
      <c r="E36" s="89" t="s">
        <v>939</v>
      </c>
      <c r="F36" s="89" t="s">
        <v>968</v>
      </c>
      <c r="G36" s="89" t="s">
        <v>969</v>
      </c>
      <c r="H36" s="130">
        <v>39813</v>
      </c>
      <c r="I36" s="140">
        <v>1.7916339514090669E-6</v>
      </c>
      <c r="J36" s="135">
        <v>7.8473567071717141E-6</v>
      </c>
      <c r="K36" s="140">
        <v>1.0173339904008839E-4</v>
      </c>
      <c r="L36" s="135">
        <v>4.4559228779558714E-4</v>
      </c>
      <c r="M36" s="140">
        <v>1.0352503299149746E-4</v>
      </c>
      <c r="N36" s="135">
        <v>4.5343964450275887E-4</v>
      </c>
      <c r="O36" s="140">
        <v>1.0814003557405278E-4</v>
      </c>
      <c r="P36" s="135">
        <v>4.7365335581435117E-4</v>
      </c>
      <c r="Q36" s="91"/>
      <c r="R36" s="91"/>
    </row>
    <row r="37" spans="1:18">
      <c r="A37" s="88"/>
      <c r="B37" s="1110" t="s">
        <v>938</v>
      </c>
      <c r="C37" s="89" t="s">
        <v>206</v>
      </c>
      <c r="D37" s="89" t="s">
        <v>795</v>
      </c>
      <c r="E37" s="89" t="s">
        <v>939</v>
      </c>
      <c r="F37" s="89" t="s">
        <v>970</v>
      </c>
      <c r="G37" s="89" t="s">
        <v>971</v>
      </c>
      <c r="H37" s="130" t="s">
        <v>218</v>
      </c>
      <c r="I37" s="140">
        <v>1.7916339514090669E-6</v>
      </c>
      <c r="J37" s="135">
        <v>7.8473567071717141E-6</v>
      </c>
      <c r="K37" s="140">
        <v>1.0173339904008839E-4</v>
      </c>
      <c r="L37" s="135">
        <v>4.4559228779558714E-4</v>
      </c>
      <c r="M37" s="140">
        <v>1.0352503299149746E-4</v>
      </c>
      <c r="N37" s="135">
        <v>4.5343964450275887E-4</v>
      </c>
      <c r="O37" s="140">
        <v>1.0814003557405278E-4</v>
      </c>
      <c r="P37" s="135">
        <v>4.7365335581435117E-4</v>
      </c>
      <c r="Q37" s="91"/>
      <c r="R37" s="91"/>
    </row>
    <row r="38" spans="1:18">
      <c r="A38" s="88"/>
      <c r="B38" s="1110" t="s">
        <v>938</v>
      </c>
      <c r="C38" s="89" t="s">
        <v>206</v>
      </c>
      <c r="D38" s="89" t="s">
        <v>795</v>
      </c>
      <c r="E38" s="89" t="s">
        <v>939</v>
      </c>
      <c r="F38" s="89" t="s">
        <v>972</v>
      </c>
      <c r="G38" s="89" t="s">
        <v>973</v>
      </c>
      <c r="H38" s="130" t="s">
        <v>218</v>
      </c>
      <c r="I38" s="140">
        <v>1.7916339514090669E-6</v>
      </c>
      <c r="J38" s="135">
        <v>7.8473567071717141E-6</v>
      </c>
      <c r="K38" s="140">
        <v>1.0173339904008839E-4</v>
      </c>
      <c r="L38" s="135">
        <v>4.4559228779558714E-4</v>
      </c>
      <c r="M38" s="140">
        <v>1.0352503299149746E-4</v>
      </c>
      <c r="N38" s="135">
        <v>4.5343964450275887E-4</v>
      </c>
      <c r="O38" s="140">
        <v>1.0814003557405278E-4</v>
      </c>
      <c r="P38" s="135">
        <v>4.7365335581435117E-4</v>
      </c>
      <c r="Q38" s="91"/>
      <c r="R38" s="91"/>
    </row>
    <row r="39" spans="1:18">
      <c r="A39" s="88"/>
      <c r="B39" s="1110" t="s">
        <v>938</v>
      </c>
      <c r="C39" s="89" t="s">
        <v>206</v>
      </c>
      <c r="D39" s="89" t="s">
        <v>796</v>
      </c>
      <c r="E39" s="89" t="s">
        <v>939</v>
      </c>
      <c r="F39" s="89" t="s">
        <v>974</v>
      </c>
      <c r="G39" s="89" t="s">
        <v>975</v>
      </c>
      <c r="H39" s="130">
        <v>41060</v>
      </c>
      <c r="I39" s="140">
        <v>7.127821886702556E-6</v>
      </c>
      <c r="J39" s="135">
        <v>3.1219859863757196E-5</v>
      </c>
      <c r="K39" s="140">
        <v>4.0473532426436073E-4</v>
      </c>
      <c r="L39" s="135">
        <v>1.7727407202778999E-3</v>
      </c>
      <c r="M39" s="140">
        <v>4.1186314615106331E-4</v>
      </c>
      <c r="N39" s="135">
        <v>1.803960580141657E-3</v>
      </c>
      <c r="O39" s="140">
        <v>4.302234347520109E-4</v>
      </c>
      <c r="P39" s="135">
        <v>1.8843786442138077E-3</v>
      </c>
      <c r="Q39" s="91"/>
      <c r="R39" s="91"/>
    </row>
    <row r="40" spans="1:18">
      <c r="A40" s="88"/>
      <c r="B40" s="1110" t="s">
        <v>938</v>
      </c>
      <c r="C40" s="89" t="s">
        <v>206</v>
      </c>
      <c r="D40" s="89" t="s">
        <v>796</v>
      </c>
      <c r="E40" s="89" t="s">
        <v>939</v>
      </c>
      <c r="F40" s="89" t="s">
        <v>976</v>
      </c>
      <c r="G40" s="89" t="s">
        <v>977</v>
      </c>
      <c r="H40" s="130">
        <v>41060</v>
      </c>
      <c r="I40" s="140">
        <v>7.127821886702556E-6</v>
      </c>
      <c r="J40" s="135">
        <v>3.1219859863757196E-5</v>
      </c>
      <c r="K40" s="140">
        <v>4.0473532426436073E-4</v>
      </c>
      <c r="L40" s="135">
        <v>1.7727407202778999E-3</v>
      </c>
      <c r="M40" s="140">
        <v>4.1186314615106331E-4</v>
      </c>
      <c r="N40" s="135">
        <v>1.803960580141657E-3</v>
      </c>
      <c r="O40" s="140">
        <v>4.302234347520109E-4</v>
      </c>
      <c r="P40" s="135">
        <v>1.8843786442138077E-3</v>
      </c>
      <c r="Q40" s="91"/>
      <c r="R40" s="91"/>
    </row>
    <row r="41" spans="1:18">
      <c r="A41" s="88"/>
      <c r="B41" s="1110" t="s">
        <v>938</v>
      </c>
      <c r="C41" s="89" t="s">
        <v>206</v>
      </c>
      <c r="D41" s="89" t="s">
        <v>796</v>
      </c>
      <c r="E41" s="89" t="s">
        <v>939</v>
      </c>
      <c r="F41" s="89" t="s">
        <v>978</v>
      </c>
      <c r="G41" s="89" t="s">
        <v>979</v>
      </c>
      <c r="H41" s="130">
        <v>41593</v>
      </c>
      <c r="I41" s="140">
        <v>7.127821886702556E-6</v>
      </c>
      <c r="J41" s="135">
        <v>3.1219859863757196E-5</v>
      </c>
      <c r="K41" s="140">
        <v>4.0473532426436073E-4</v>
      </c>
      <c r="L41" s="135">
        <v>1.7727407202778999E-3</v>
      </c>
      <c r="M41" s="140">
        <v>4.1186314615106331E-4</v>
      </c>
      <c r="N41" s="135">
        <v>1.803960580141657E-3</v>
      </c>
      <c r="O41" s="140">
        <v>4.302234347520109E-4</v>
      </c>
      <c r="P41" s="135">
        <v>1.8843786442138077E-3</v>
      </c>
      <c r="Q41" s="91"/>
      <c r="R41" s="91"/>
    </row>
    <row r="42" spans="1:18">
      <c r="A42" s="88"/>
      <c r="B42" s="1110" t="s">
        <v>938</v>
      </c>
      <c r="C42" s="89" t="s">
        <v>206</v>
      </c>
      <c r="D42" s="89" t="s">
        <v>796</v>
      </c>
      <c r="E42" s="89" t="s">
        <v>939</v>
      </c>
      <c r="F42" s="89" t="s">
        <v>980</v>
      </c>
      <c r="G42" s="89" t="s">
        <v>981</v>
      </c>
      <c r="H42" s="130">
        <v>42107</v>
      </c>
      <c r="I42" s="140">
        <v>7.127821886702556E-6</v>
      </c>
      <c r="J42" s="135">
        <v>3.1219859863757196E-5</v>
      </c>
      <c r="K42" s="140">
        <v>4.0473532426436073E-4</v>
      </c>
      <c r="L42" s="135">
        <v>1.7727407202778999E-3</v>
      </c>
      <c r="M42" s="140">
        <v>4.1186314615106331E-4</v>
      </c>
      <c r="N42" s="135">
        <v>1.803960580141657E-3</v>
      </c>
      <c r="O42" s="140">
        <v>4.302234347520109E-4</v>
      </c>
      <c r="P42" s="135">
        <v>1.8843786442138077E-3</v>
      </c>
      <c r="Q42" s="91"/>
      <c r="R42" s="91"/>
    </row>
    <row r="43" spans="1:18">
      <c r="A43" s="88"/>
      <c r="B43" s="1110" t="s">
        <v>938</v>
      </c>
      <c r="C43" s="89" t="s">
        <v>206</v>
      </c>
      <c r="D43" s="89" t="s">
        <v>796</v>
      </c>
      <c r="E43" s="89" t="s">
        <v>939</v>
      </c>
      <c r="F43" s="89" t="s">
        <v>982</v>
      </c>
      <c r="G43" s="89" t="s">
        <v>983</v>
      </c>
      <c r="H43" s="130" t="s">
        <v>218</v>
      </c>
      <c r="I43" s="140">
        <v>7.127821886702556E-6</v>
      </c>
      <c r="J43" s="135">
        <v>3.1219859863757196E-5</v>
      </c>
      <c r="K43" s="140">
        <v>4.0473532426436073E-4</v>
      </c>
      <c r="L43" s="135">
        <v>1.7727407202778999E-3</v>
      </c>
      <c r="M43" s="140">
        <v>4.1186314615106331E-4</v>
      </c>
      <c r="N43" s="135">
        <v>1.803960580141657E-3</v>
      </c>
      <c r="O43" s="140">
        <v>4.302234347520109E-4</v>
      </c>
      <c r="P43" s="135">
        <v>1.8843786442138077E-3</v>
      </c>
      <c r="Q43" s="91"/>
      <c r="R43" s="91"/>
    </row>
    <row r="44" spans="1:18">
      <c r="A44" s="88"/>
      <c r="B44" s="1090" t="s">
        <v>938</v>
      </c>
      <c r="C44" s="89" t="s">
        <v>206</v>
      </c>
      <c r="D44" s="89" t="s">
        <v>798</v>
      </c>
      <c r="E44" s="89" t="s">
        <v>939</v>
      </c>
      <c r="F44" s="89" t="s">
        <v>984</v>
      </c>
      <c r="G44" s="89" t="s">
        <v>985</v>
      </c>
      <c r="H44" s="130">
        <v>43214</v>
      </c>
      <c r="I44" s="140">
        <v>5.4157470217592955E-6</v>
      </c>
      <c r="J44" s="135">
        <v>2.3720971955305712E-5</v>
      </c>
      <c r="K44" s="140">
        <v>3.075194865734113E-4</v>
      </c>
      <c r="L44" s="135">
        <v>1.3469353511915416E-3</v>
      </c>
      <c r="M44" s="140">
        <v>3.1293523359517058E-4</v>
      </c>
      <c r="N44" s="135">
        <v>1.3706563231468474E-3</v>
      </c>
      <c r="O44" s="140">
        <v>3.2688545287530238E-4</v>
      </c>
      <c r="P44" s="135">
        <v>1.4317582835938244E-3</v>
      </c>
      <c r="Q44" s="91"/>
      <c r="R44" s="91"/>
    </row>
    <row r="45" spans="1:18">
      <c r="A45" s="88"/>
      <c r="B45" s="1110" t="s">
        <v>938</v>
      </c>
      <c r="C45" s="89" t="s">
        <v>206</v>
      </c>
      <c r="D45" s="89" t="s">
        <v>798</v>
      </c>
      <c r="E45" s="89" t="s">
        <v>939</v>
      </c>
      <c r="F45" s="89" t="s">
        <v>986</v>
      </c>
      <c r="G45" s="89" t="s">
        <v>987</v>
      </c>
      <c r="H45" s="130">
        <v>43216</v>
      </c>
      <c r="I45" s="140">
        <v>5.4157470217592955E-6</v>
      </c>
      <c r="J45" s="135">
        <v>2.3720971955305712E-5</v>
      </c>
      <c r="K45" s="140">
        <v>3.075194865734113E-4</v>
      </c>
      <c r="L45" s="135">
        <v>1.3469353511915416E-3</v>
      </c>
      <c r="M45" s="140">
        <v>3.1293523359517058E-4</v>
      </c>
      <c r="N45" s="135">
        <v>1.3706563231468474E-3</v>
      </c>
      <c r="O45" s="140">
        <v>3.2688545287530238E-4</v>
      </c>
      <c r="P45" s="135">
        <v>1.4317582835938244E-3</v>
      </c>
      <c r="Q45" s="91"/>
      <c r="R45" s="91"/>
    </row>
    <row r="46" spans="1:18">
      <c r="A46" s="88"/>
      <c r="B46" s="1110" t="s">
        <v>938</v>
      </c>
      <c r="C46" s="89" t="s">
        <v>206</v>
      </c>
      <c r="D46" s="89" t="s">
        <v>798</v>
      </c>
      <c r="E46" s="89" t="s">
        <v>939</v>
      </c>
      <c r="F46" s="89" t="s">
        <v>988</v>
      </c>
      <c r="G46" s="89" t="s">
        <v>989</v>
      </c>
      <c r="H46" s="130" t="s">
        <v>218</v>
      </c>
      <c r="I46" s="140">
        <v>5.4157470217592955E-6</v>
      </c>
      <c r="J46" s="135">
        <v>2.3720971955305712E-5</v>
      </c>
      <c r="K46" s="140">
        <v>3.075194865734113E-4</v>
      </c>
      <c r="L46" s="135">
        <v>1.3469353511915416E-3</v>
      </c>
      <c r="M46" s="140">
        <v>3.1293523359517058E-4</v>
      </c>
      <c r="N46" s="135">
        <v>1.3706563231468474E-3</v>
      </c>
      <c r="O46" s="140">
        <v>3.2688545287530238E-4</v>
      </c>
      <c r="P46" s="135">
        <v>1.4317582835938244E-3</v>
      </c>
      <c r="Q46" s="91"/>
      <c r="R46" s="91"/>
    </row>
    <row r="47" spans="1:18">
      <c r="A47" s="88"/>
      <c r="B47" s="1110" t="s">
        <v>938</v>
      </c>
      <c r="C47" s="89" t="s">
        <v>206</v>
      </c>
      <c r="D47" s="89" t="s">
        <v>798</v>
      </c>
      <c r="E47" s="89" t="s">
        <v>939</v>
      </c>
      <c r="F47" s="89" t="s">
        <v>990</v>
      </c>
      <c r="G47" s="89" t="s">
        <v>991</v>
      </c>
      <c r="H47" s="130">
        <v>43243</v>
      </c>
      <c r="I47" s="140">
        <v>5.4157470217592955E-6</v>
      </c>
      <c r="J47" s="135">
        <v>2.3720971955305712E-5</v>
      </c>
      <c r="K47" s="140">
        <v>3.075194865734113E-4</v>
      </c>
      <c r="L47" s="135">
        <v>1.3469353511915416E-3</v>
      </c>
      <c r="M47" s="140">
        <v>3.1293523359517058E-4</v>
      </c>
      <c r="N47" s="135">
        <v>1.3706563231468474E-3</v>
      </c>
      <c r="O47" s="140">
        <v>3.2688545287530238E-4</v>
      </c>
      <c r="P47" s="135">
        <v>1.4317582835938244E-3</v>
      </c>
      <c r="Q47" s="91"/>
      <c r="R47" s="91"/>
    </row>
    <row r="48" spans="1:18">
      <c r="A48" s="88"/>
      <c r="B48" s="1110" t="s">
        <v>938</v>
      </c>
      <c r="C48" s="89" t="s">
        <v>206</v>
      </c>
      <c r="D48" s="89" t="s">
        <v>799</v>
      </c>
      <c r="E48" s="89" t="s">
        <v>939</v>
      </c>
      <c r="F48" s="89" t="s">
        <v>992</v>
      </c>
      <c r="G48" s="89" t="s">
        <v>993</v>
      </c>
      <c r="H48" s="130">
        <v>44409</v>
      </c>
      <c r="I48" s="140">
        <v>1.3277315279151819E-5</v>
      </c>
      <c r="J48" s="135">
        <v>5.8154640922684966E-5</v>
      </c>
      <c r="K48" s="140">
        <v>7.5391874127675039E-4</v>
      </c>
      <c r="L48" s="135">
        <v>3.3021640867921666E-3</v>
      </c>
      <c r="M48" s="140">
        <v>7.6719605655590226E-4</v>
      </c>
      <c r="N48" s="135">
        <v>3.3603187277148516E-3</v>
      </c>
      <c r="O48" s="140">
        <v>8.0139659414590263E-4</v>
      </c>
      <c r="P48" s="135">
        <v>3.5101170823590537E-3</v>
      </c>
      <c r="Q48" s="91"/>
      <c r="R48" s="91"/>
    </row>
    <row r="49" spans="1:18">
      <c r="A49" s="88"/>
      <c r="B49" s="1110" t="s">
        <v>938</v>
      </c>
      <c r="C49" s="89" t="s">
        <v>206</v>
      </c>
      <c r="D49" s="89" t="s">
        <v>799</v>
      </c>
      <c r="E49" s="89" t="s">
        <v>939</v>
      </c>
      <c r="F49" s="89" t="s">
        <v>994</v>
      </c>
      <c r="G49" s="89" t="s">
        <v>995</v>
      </c>
      <c r="H49" s="130">
        <v>44409</v>
      </c>
      <c r="I49" s="140">
        <v>1.3277315279151819E-5</v>
      </c>
      <c r="J49" s="135">
        <v>5.8154640922684966E-5</v>
      </c>
      <c r="K49" s="140">
        <v>7.5391874127675039E-4</v>
      </c>
      <c r="L49" s="135">
        <v>3.3021640867921666E-3</v>
      </c>
      <c r="M49" s="140">
        <v>7.6719605655590226E-4</v>
      </c>
      <c r="N49" s="135">
        <v>3.3603187277148516E-3</v>
      </c>
      <c r="O49" s="140">
        <v>8.0139659414590263E-4</v>
      </c>
      <c r="P49" s="135">
        <v>3.5101170823590537E-3</v>
      </c>
      <c r="Q49" s="91"/>
      <c r="R49" s="91"/>
    </row>
    <row r="50" spans="1:18">
      <c r="A50" s="88"/>
      <c r="B50" s="1110" t="s">
        <v>938</v>
      </c>
      <c r="C50" s="89" t="s">
        <v>206</v>
      </c>
      <c r="D50" s="89" t="s">
        <v>799</v>
      </c>
      <c r="E50" s="89" t="s">
        <v>939</v>
      </c>
      <c r="F50" s="89" t="s">
        <v>996</v>
      </c>
      <c r="G50" s="89" t="s">
        <v>997</v>
      </c>
      <c r="H50" s="130" t="s">
        <v>218</v>
      </c>
      <c r="I50" s="140">
        <v>1.3277315279151819E-5</v>
      </c>
      <c r="J50" s="135">
        <v>5.8154640922684966E-5</v>
      </c>
      <c r="K50" s="140">
        <v>7.5391874127675039E-4</v>
      </c>
      <c r="L50" s="135">
        <v>3.3021640867921666E-3</v>
      </c>
      <c r="M50" s="140">
        <v>7.6719605655590226E-4</v>
      </c>
      <c r="N50" s="135">
        <v>3.3603187277148516E-3</v>
      </c>
      <c r="O50" s="140">
        <v>8.0139659414590263E-4</v>
      </c>
      <c r="P50" s="135">
        <v>3.5101170823590537E-3</v>
      </c>
      <c r="Q50" s="91"/>
      <c r="R50" s="91"/>
    </row>
    <row r="51" spans="1:18">
      <c r="A51" s="88"/>
      <c r="B51" s="1110" t="s">
        <v>938</v>
      </c>
      <c r="C51" s="1096" t="s">
        <v>206</v>
      </c>
      <c r="D51" s="1096" t="s">
        <v>799</v>
      </c>
      <c r="E51" s="1096" t="s">
        <v>939</v>
      </c>
      <c r="F51" s="1096" t="s">
        <v>998</v>
      </c>
      <c r="G51" s="1096" t="s">
        <v>999</v>
      </c>
      <c r="H51" s="272" t="s">
        <v>218</v>
      </c>
      <c r="I51" s="140">
        <v>1.3277315279151819E-5</v>
      </c>
      <c r="J51" s="135">
        <v>5.8154640922684966E-5</v>
      </c>
      <c r="K51" s="140">
        <v>7.5391874127675039E-4</v>
      </c>
      <c r="L51" s="135">
        <v>3.3021640867921666E-3</v>
      </c>
      <c r="M51" s="140">
        <v>7.6719605655590226E-4</v>
      </c>
      <c r="N51" s="135">
        <v>3.3603187277148516E-3</v>
      </c>
      <c r="O51" s="140">
        <v>8.0139659414590263E-4</v>
      </c>
      <c r="P51" s="135">
        <v>3.5101170823590537E-3</v>
      </c>
      <c r="Q51" s="91"/>
      <c r="R51" s="91"/>
    </row>
    <row r="52" spans="1:18">
      <c r="A52" s="88"/>
      <c r="B52" s="1110" t="s">
        <v>938</v>
      </c>
      <c r="C52" s="1096" t="s">
        <v>206</v>
      </c>
      <c r="D52" s="1096" t="s">
        <v>800</v>
      </c>
      <c r="E52" s="1096" t="s">
        <v>939</v>
      </c>
      <c r="F52" s="1096" t="s">
        <v>1000</v>
      </c>
      <c r="G52" s="1096" t="s">
        <v>1001</v>
      </c>
      <c r="H52" s="272">
        <v>46357</v>
      </c>
      <c r="I52" s="140">
        <v>3.2652431977482083E-6</v>
      </c>
      <c r="J52" s="135">
        <v>1.4301765206137152E-5</v>
      </c>
      <c r="K52" s="140">
        <v>1.8540857017037416E-4</v>
      </c>
      <c r="L52" s="135">
        <v>8.1208953734623879E-4</v>
      </c>
      <c r="M52" s="140">
        <v>1.8867381336812235E-4</v>
      </c>
      <c r="N52" s="135">
        <v>8.2639130255237594E-4</v>
      </c>
      <c r="O52" s="140">
        <v>1.9708463064384309E-4</v>
      </c>
      <c r="P52" s="135">
        <v>8.6323068222003273E-4</v>
      </c>
      <c r="Q52" s="91"/>
      <c r="R52" s="91"/>
    </row>
    <row r="53" spans="1:18">
      <c r="A53" s="88"/>
      <c r="B53" s="1110" t="s">
        <v>938</v>
      </c>
      <c r="C53" s="1096" t="s">
        <v>206</v>
      </c>
      <c r="D53" s="1096" t="s">
        <v>800</v>
      </c>
      <c r="E53" s="1096" t="s">
        <v>939</v>
      </c>
      <c r="F53" s="1096" t="s">
        <v>1002</v>
      </c>
      <c r="G53" s="1096" t="s">
        <v>1003</v>
      </c>
      <c r="H53" s="272">
        <v>46357</v>
      </c>
      <c r="I53" s="140">
        <v>3.2652431977482083E-6</v>
      </c>
      <c r="J53" s="135">
        <v>1.4301765206137152E-5</v>
      </c>
      <c r="K53" s="140">
        <v>1.8540857017037416E-4</v>
      </c>
      <c r="L53" s="135">
        <v>8.1208953734623879E-4</v>
      </c>
      <c r="M53" s="140">
        <v>1.8867381336812235E-4</v>
      </c>
      <c r="N53" s="135">
        <v>8.2639130255237594E-4</v>
      </c>
      <c r="O53" s="140">
        <v>1.9708463064384309E-4</v>
      </c>
      <c r="P53" s="135">
        <v>8.6323068222003273E-4</v>
      </c>
      <c r="Q53" s="91"/>
      <c r="R53" s="91"/>
    </row>
    <row r="54" spans="1:18" ht="13.9">
      <c r="A54" s="88"/>
      <c r="B54" s="501"/>
      <c r="C54" s="502"/>
      <c r="D54" s="502"/>
      <c r="E54" s="502"/>
      <c r="F54" s="502"/>
      <c r="G54" s="502"/>
      <c r="H54" s="783" t="s">
        <v>342</v>
      </c>
      <c r="I54" s="678">
        <v>1.56945869460645E-4</v>
      </c>
      <c r="J54" s="679">
        <v>6.8742290823762522E-4</v>
      </c>
      <c r="K54" s="678">
        <v>8.9117739441006531E-3</v>
      </c>
      <c r="L54" s="679">
        <v>3.9033569875160871E-2</v>
      </c>
      <c r="M54" s="678">
        <v>9.0687198135612993E-3</v>
      </c>
      <c r="N54" s="679">
        <v>3.9720992783398495E-2</v>
      </c>
      <c r="O54" s="678">
        <v>9.4729907821442631E-3</v>
      </c>
      <c r="P54" s="679">
        <v>4.149169962579187E-2</v>
      </c>
      <c r="Q54" s="91"/>
      <c r="R54" s="91"/>
    </row>
    <row r="55" spans="1:18">
      <c r="N55" s="249"/>
    </row>
    <row r="58" spans="1:18" ht="35.25">
      <c r="B58" s="833"/>
    </row>
    <row r="59" spans="1:18">
      <c r="B59" s="271"/>
    </row>
  </sheetData>
  <mergeCells count="15">
    <mergeCell ref="I20:J20"/>
    <mergeCell ref="K20:L20"/>
    <mergeCell ref="M20:N20"/>
    <mergeCell ref="O20:P20"/>
    <mergeCell ref="B6:B7"/>
    <mergeCell ref="C6:C7"/>
    <mergeCell ref="D6:D7"/>
    <mergeCell ref="E6:E7"/>
    <mergeCell ref="F6:F7"/>
    <mergeCell ref="Q3:R3"/>
    <mergeCell ref="G6:I6"/>
    <mergeCell ref="G17:H17"/>
    <mergeCell ref="I19:N19"/>
    <mergeCell ref="O19:P19"/>
    <mergeCell ref="J6:K6"/>
  </mergeCells>
  <phoneticPr fontId="3" type="noConversion"/>
  <pageMargins left="0.25" right="0.25" top="0.75" bottom="0.75" header="0.3" footer="0.3"/>
  <pageSetup paperSize="3" scale="81" orientation="landscape"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CFEC3-876C-4B6D-9D4F-5C3E0E7C4EA8}">
  <sheetPr codeName="Sheet4">
    <tabColor theme="8" tint="0.39997558519241921"/>
    <pageSetUpPr fitToPage="1"/>
  </sheetPr>
  <dimension ref="A1:AA31"/>
  <sheetViews>
    <sheetView showOutlineSymbols="0" view="pageBreakPreview" zoomScale="60" zoomScaleNormal="83" workbookViewId="0">
      <selection activeCell="Q33" sqref="Q33"/>
    </sheetView>
  </sheetViews>
  <sheetFormatPr defaultRowHeight="14.25"/>
  <cols>
    <col min="1" max="1" width="3.59765625" customWidth="1"/>
    <col min="2" max="2" width="46.265625" customWidth="1"/>
    <col min="3" max="3" width="11.1328125" bestFit="1" customWidth="1"/>
    <col min="4" max="7" width="10" bestFit="1" customWidth="1"/>
    <col min="8" max="8" width="10.73046875" customWidth="1"/>
    <col min="9" max="9" width="11" customWidth="1"/>
    <col min="10" max="10" width="18.3984375" style="1" customWidth="1"/>
    <col min="11" max="11" width="11.1328125" customWidth="1"/>
    <col min="12" max="12" width="12.59765625" customWidth="1"/>
    <col min="13" max="13" width="17.265625" customWidth="1"/>
    <col min="14" max="14" width="11.86328125" customWidth="1"/>
    <col min="15" max="15" width="17.265625" customWidth="1"/>
    <col min="16" max="27" width="8.73046875"/>
  </cols>
  <sheetData>
    <row r="1" spans="1:27" ht="25.15">
      <c r="A1" s="10"/>
      <c r="B1" s="1162" t="s">
        <v>2154</v>
      </c>
      <c r="C1" s="10"/>
      <c r="D1" s="10"/>
      <c r="E1" s="10"/>
      <c r="F1" s="1162" t="s">
        <v>2149</v>
      </c>
      <c r="G1" s="10"/>
      <c r="H1" s="10"/>
      <c r="I1" s="10"/>
      <c r="J1" s="30"/>
      <c r="K1" s="10"/>
      <c r="L1" s="10"/>
      <c r="M1" s="10"/>
      <c r="N1" s="10"/>
      <c r="O1" s="10"/>
    </row>
    <row r="2" spans="1:27" ht="32.1" customHeight="1">
      <c r="A2" s="10"/>
      <c r="B2" s="92" t="s">
        <v>0</v>
      </c>
      <c r="C2" s="10"/>
      <c r="D2" s="10"/>
      <c r="E2" s="10"/>
      <c r="F2" s="10"/>
      <c r="G2" s="10"/>
      <c r="H2" s="10"/>
      <c r="I2" s="10"/>
      <c r="J2" s="25"/>
      <c r="K2" s="10"/>
      <c r="L2" s="10"/>
      <c r="M2" s="10"/>
      <c r="N2" s="10"/>
      <c r="O2" s="10"/>
    </row>
    <row r="3" spans="1:27">
      <c r="A3" s="10"/>
      <c r="B3" s="10"/>
      <c r="C3" s="10"/>
      <c r="D3" s="10"/>
      <c r="E3" s="10"/>
      <c r="F3" s="10"/>
      <c r="G3" s="10"/>
      <c r="H3" s="10"/>
      <c r="I3" s="10"/>
      <c r="J3" s="25"/>
      <c r="K3" s="10"/>
      <c r="L3" s="10"/>
      <c r="M3" s="10"/>
      <c r="N3" s="10"/>
      <c r="O3" s="10"/>
    </row>
    <row r="4" spans="1:27" ht="27.75">
      <c r="A4" s="10"/>
      <c r="B4" s="1346" t="s">
        <v>1</v>
      </c>
      <c r="C4" s="1078" t="s">
        <v>2</v>
      </c>
      <c r="D4" s="1079" t="s">
        <v>3</v>
      </c>
      <c r="E4" s="1079" t="s">
        <v>4</v>
      </c>
      <c r="F4" s="1079" t="s">
        <v>5</v>
      </c>
      <c r="G4" s="1079" t="s">
        <v>6</v>
      </c>
      <c r="H4" s="1079" t="s">
        <v>7</v>
      </c>
      <c r="I4" s="1067" t="s">
        <v>8</v>
      </c>
      <c r="J4" s="1079" t="s">
        <v>9</v>
      </c>
      <c r="K4" s="1079" t="s">
        <v>10</v>
      </c>
      <c r="L4" s="1079" t="s">
        <v>11</v>
      </c>
      <c r="M4" s="1068" t="s">
        <v>12</v>
      </c>
      <c r="N4" s="1094" t="s">
        <v>13</v>
      </c>
      <c r="O4" s="448"/>
      <c r="P4" s="830"/>
      <c r="Q4" s="877"/>
      <c r="R4" s="830"/>
      <c r="S4" s="830"/>
      <c r="T4" s="830"/>
      <c r="U4" s="831"/>
      <c r="V4" s="830"/>
      <c r="W4" s="830"/>
      <c r="X4" s="830"/>
      <c r="Y4" s="832"/>
      <c r="Z4" s="830"/>
    </row>
    <row r="5" spans="1:27">
      <c r="A5" s="10"/>
      <c r="B5" s="1347"/>
      <c r="C5" s="258" t="s">
        <v>14</v>
      </c>
      <c r="D5" s="259" t="s">
        <v>14</v>
      </c>
      <c r="E5" s="259" t="s">
        <v>14</v>
      </c>
      <c r="F5" s="259" t="s">
        <v>14</v>
      </c>
      <c r="G5" s="259" t="s">
        <v>14</v>
      </c>
      <c r="H5" s="259" t="s">
        <v>14</v>
      </c>
      <c r="I5" s="259" t="s">
        <v>14</v>
      </c>
      <c r="J5" s="259" t="s">
        <v>15</v>
      </c>
      <c r="K5" s="259" t="s">
        <v>14</v>
      </c>
      <c r="L5" s="259" t="s">
        <v>14</v>
      </c>
      <c r="M5" s="259" t="s">
        <v>14</v>
      </c>
      <c r="N5" s="297" t="s">
        <v>14</v>
      </c>
      <c r="O5" s="10"/>
    </row>
    <row r="6" spans="1:27" s="11" customFormat="1">
      <c r="A6" s="27"/>
      <c r="B6" s="1044" t="s">
        <v>16</v>
      </c>
      <c r="C6" s="727">
        <v>19.692218935174065</v>
      </c>
      <c r="D6" s="154">
        <v>58.644414294582035</v>
      </c>
      <c r="E6" s="154">
        <v>8.5548514279411805</v>
      </c>
      <c r="F6" s="154">
        <v>3.8885688308823521</v>
      </c>
      <c r="G6" s="154">
        <v>3.8885688308823521</v>
      </c>
      <c r="H6" s="154">
        <v>3.8885688308823521</v>
      </c>
      <c r="I6" s="154">
        <v>4.0441115841176467</v>
      </c>
      <c r="J6" s="1009">
        <v>187037.44555267843</v>
      </c>
      <c r="K6" s="154" t="s">
        <v>17</v>
      </c>
      <c r="L6" s="154">
        <v>0.13629033724845879</v>
      </c>
      <c r="M6" s="154" t="s">
        <v>17</v>
      </c>
      <c r="N6" s="290">
        <v>7.7771376617647055E-4</v>
      </c>
      <c r="O6" s="955"/>
      <c r="P6" s="955"/>
      <c r="Q6" s="955"/>
      <c r="R6" s="955"/>
      <c r="S6" s="955"/>
      <c r="T6" s="955"/>
      <c r="U6" s="955"/>
      <c r="V6" s="955"/>
      <c r="W6" s="955"/>
      <c r="X6" s="955"/>
      <c r="Y6" s="955"/>
      <c r="Z6" s="955"/>
      <c r="AA6" s="955"/>
    </row>
    <row r="7" spans="1:27" s="11" customFormat="1" ht="16.149999999999999">
      <c r="A7" s="27"/>
      <c r="B7" s="1044" t="s">
        <v>2150</v>
      </c>
      <c r="C7" s="727">
        <v>52.457486067164062</v>
      </c>
      <c r="D7" s="154">
        <v>4.2830183590427087</v>
      </c>
      <c r="E7" s="154">
        <v>0.95959021115587284</v>
      </c>
      <c r="F7" s="154">
        <v>0.48013317069082506</v>
      </c>
      <c r="G7" s="154">
        <v>0.48013317069082506</v>
      </c>
      <c r="H7" s="154">
        <v>0.48013317069082506</v>
      </c>
      <c r="I7" s="154">
        <v>4.7084634281249975E-2</v>
      </c>
      <c r="J7" s="1009">
        <v>4112.5180581684763</v>
      </c>
      <c r="K7" s="154" t="s">
        <v>17</v>
      </c>
      <c r="L7" s="154">
        <v>0.34946846490000033</v>
      </c>
      <c r="M7" s="154" t="s">
        <v>17</v>
      </c>
      <c r="N7" s="290">
        <v>6.6769972500000101E-4</v>
      </c>
      <c r="O7" s="955"/>
      <c r="P7" s="955"/>
      <c r="Q7" s="955"/>
      <c r="R7" s="955"/>
      <c r="S7" s="955"/>
      <c r="T7" s="955"/>
      <c r="U7" s="955"/>
      <c r="V7" s="955"/>
      <c r="W7" s="955"/>
      <c r="X7" s="955"/>
      <c r="Y7" s="955"/>
      <c r="Z7" s="955"/>
    </row>
    <row r="8" spans="1:27" s="11" customFormat="1">
      <c r="A8" s="27"/>
      <c r="B8" s="1044" t="s">
        <v>19</v>
      </c>
      <c r="C8" s="727">
        <v>80.729411764705915</v>
      </c>
      <c r="D8" s="154">
        <v>106.27597647058816</v>
      </c>
      <c r="E8" s="154">
        <v>150.00810137052534</v>
      </c>
      <c r="F8" s="154">
        <v>19.051076387263787</v>
      </c>
      <c r="G8" s="154">
        <v>19.051076387263787</v>
      </c>
      <c r="H8" s="154">
        <v>19.051076387263787</v>
      </c>
      <c r="I8" s="154">
        <v>2.0989647058823526</v>
      </c>
      <c r="J8" s="1009">
        <v>97075.708404104094</v>
      </c>
      <c r="K8" s="1008">
        <v>2.1453750832705135E-3</v>
      </c>
      <c r="L8" s="154">
        <v>0.12886436773936438</v>
      </c>
      <c r="M8" s="154">
        <v>3.4533896406470338E-2</v>
      </c>
      <c r="N8" s="290">
        <v>4.0364705882352958E-4</v>
      </c>
      <c r="O8" s="955"/>
      <c r="P8" s="955"/>
      <c r="Q8" s="955"/>
      <c r="R8" s="955"/>
      <c r="S8" s="955"/>
      <c r="T8" s="955"/>
      <c r="U8" s="955"/>
      <c r="V8" s="955"/>
      <c r="W8" s="955"/>
      <c r="X8" s="955"/>
      <c r="Y8" s="955"/>
      <c r="Z8" s="955"/>
    </row>
    <row r="9" spans="1:27" s="11" customFormat="1">
      <c r="A9" s="27"/>
      <c r="B9" s="1044" t="s">
        <v>20</v>
      </c>
      <c r="C9" s="727">
        <v>192.67939219652507</v>
      </c>
      <c r="D9" s="154">
        <v>327.91634135310187</v>
      </c>
      <c r="E9" s="154">
        <v>36.918018654156064</v>
      </c>
      <c r="F9" s="154">
        <v>28.110657310044434</v>
      </c>
      <c r="G9" s="154">
        <v>27.167601633143104</v>
      </c>
      <c r="H9" s="154">
        <v>25.646944103996766</v>
      </c>
      <c r="I9" s="154">
        <v>26.774335166299984</v>
      </c>
      <c r="J9" s="1009">
        <v>1307668.0260394188</v>
      </c>
      <c r="K9" s="154">
        <v>12.128777828335467</v>
      </c>
      <c r="L9" s="154">
        <v>17.470273166420995</v>
      </c>
      <c r="M9" s="154">
        <v>8.786943607457232</v>
      </c>
      <c r="N9" s="728" t="s">
        <v>17</v>
      </c>
      <c r="O9" s="955"/>
      <c r="P9" s="955"/>
      <c r="Q9" s="955"/>
      <c r="R9" s="955"/>
      <c r="S9" s="955"/>
      <c r="T9" s="955"/>
      <c r="U9" s="955"/>
      <c r="V9" s="955"/>
      <c r="W9" s="955"/>
      <c r="X9" s="955"/>
      <c r="Y9" s="955"/>
      <c r="Z9" s="955"/>
    </row>
    <row r="10" spans="1:27" s="11" customFormat="1">
      <c r="A10" s="27"/>
      <c r="B10" s="1044" t="s">
        <v>21</v>
      </c>
      <c r="C10" s="727">
        <v>43.446631677559978</v>
      </c>
      <c r="D10" s="154">
        <v>81.506763701835084</v>
      </c>
      <c r="E10" s="154">
        <v>86.505619200000012</v>
      </c>
      <c r="F10" s="154">
        <v>13.549239731819176</v>
      </c>
      <c r="G10" s="154">
        <v>8.5395198633017522</v>
      </c>
      <c r="H10" s="154">
        <v>8.2746170680203264</v>
      </c>
      <c r="I10" s="154">
        <v>0.77471212000000045</v>
      </c>
      <c r="J10" s="405" t="s">
        <v>17</v>
      </c>
      <c r="K10" s="154">
        <v>4.149169962579187E-2</v>
      </c>
      <c r="L10" s="154">
        <v>3.9720992783398495E-2</v>
      </c>
      <c r="M10" s="154">
        <v>3.9033569875160871E-2</v>
      </c>
      <c r="N10" s="728" t="s">
        <v>17</v>
      </c>
      <c r="O10" s="955"/>
      <c r="P10" s="955"/>
      <c r="Q10" s="955"/>
      <c r="R10" s="955"/>
      <c r="S10" s="955"/>
      <c r="T10" s="955"/>
      <c r="U10" s="955"/>
      <c r="V10" s="955"/>
      <c r="W10" s="955"/>
      <c r="X10" s="955"/>
      <c r="Y10" s="955"/>
      <c r="Z10" s="955"/>
    </row>
    <row r="11" spans="1:27" s="11" customFormat="1">
      <c r="A11" s="27"/>
      <c r="B11" s="1044" t="s">
        <v>22</v>
      </c>
      <c r="C11" s="727" t="s">
        <v>17</v>
      </c>
      <c r="D11" s="154" t="s">
        <v>17</v>
      </c>
      <c r="E11" s="154" t="s">
        <v>17</v>
      </c>
      <c r="F11" s="154">
        <v>0.71367241234463996</v>
      </c>
      <c r="G11" s="154">
        <v>0.44104955082898739</v>
      </c>
      <c r="H11" s="154">
        <v>1.450896014296653E-3</v>
      </c>
      <c r="I11" s="154" t="s">
        <v>17</v>
      </c>
      <c r="J11" s="405" t="s">
        <v>17</v>
      </c>
      <c r="K11" s="154" t="s">
        <v>17</v>
      </c>
      <c r="L11" s="154" t="s">
        <v>17</v>
      </c>
      <c r="M11" s="154" t="s">
        <v>17</v>
      </c>
      <c r="N11" s="728" t="s">
        <v>17</v>
      </c>
      <c r="O11" s="955"/>
      <c r="P11" s="955"/>
      <c r="Q11" s="955"/>
      <c r="R11" s="955"/>
      <c r="S11" s="955"/>
      <c r="T11" s="955"/>
      <c r="U11" s="955"/>
      <c r="V11" s="955"/>
      <c r="W11" s="955"/>
      <c r="X11" s="955"/>
      <c r="Y11" s="955"/>
      <c r="Z11" s="955"/>
    </row>
    <row r="12" spans="1:27" ht="16.149999999999999">
      <c r="A12" s="10"/>
      <c r="B12" s="187" t="s">
        <v>2143</v>
      </c>
      <c r="C12" s="136" t="s">
        <v>17</v>
      </c>
      <c r="D12" s="154" t="s">
        <v>17</v>
      </c>
      <c r="E12" s="157">
        <v>65.820537413958306</v>
      </c>
      <c r="F12" s="154" t="s">
        <v>17</v>
      </c>
      <c r="G12" s="154" t="s">
        <v>17</v>
      </c>
      <c r="H12" s="154" t="s">
        <v>17</v>
      </c>
      <c r="I12" s="154" t="s">
        <v>17</v>
      </c>
      <c r="J12" s="405" t="s">
        <v>17</v>
      </c>
      <c r="K12" s="154" t="s">
        <v>17</v>
      </c>
      <c r="L12" s="154" t="s">
        <v>17</v>
      </c>
      <c r="M12" s="154" t="s">
        <v>17</v>
      </c>
      <c r="N12" s="728" t="s">
        <v>17</v>
      </c>
      <c r="O12" s="955"/>
      <c r="P12" s="955"/>
      <c r="Q12" s="955"/>
      <c r="R12" s="955"/>
      <c r="S12" s="955"/>
      <c r="T12" s="955"/>
      <c r="U12" s="955"/>
      <c r="V12" s="955"/>
      <c r="W12" s="955"/>
      <c r="X12" s="955"/>
      <c r="Y12" s="955"/>
      <c r="Z12" s="955"/>
    </row>
    <row r="13" spans="1:27" s="9" customFormat="1">
      <c r="A13" s="26"/>
      <c r="B13" s="1044" t="s">
        <v>23</v>
      </c>
      <c r="C13" s="727">
        <v>10.407867647058817</v>
      </c>
      <c r="D13" s="154">
        <v>17.126315294117649</v>
      </c>
      <c r="E13" s="154">
        <v>0.57243272058823469</v>
      </c>
      <c r="F13" s="154">
        <v>0.26019669117647043</v>
      </c>
      <c r="G13" s="154">
        <v>0.26019669117647043</v>
      </c>
      <c r="H13" s="154">
        <v>0.26019669117647043</v>
      </c>
      <c r="I13" s="154">
        <v>0.27060455882352963</v>
      </c>
      <c r="J13" s="1009">
        <v>25030.558323877369</v>
      </c>
      <c r="K13" s="154" t="s">
        <v>17</v>
      </c>
      <c r="L13" s="154">
        <v>2.4545889723529432E-2</v>
      </c>
      <c r="M13" s="154" t="s">
        <v>17</v>
      </c>
      <c r="N13" s="290">
        <v>5.2576102941176416E-5</v>
      </c>
      <c r="O13" s="955"/>
      <c r="P13" s="955"/>
      <c r="Q13" s="955"/>
      <c r="R13" s="955"/>
      <c r="S13" s="955"/>
      <c r="T13" s="955"/>
      <c r="U13" s="955"/>
      <c r="V13" s="955"/>
      <c r="W13" s="955"/>
      <c r="X13" s="955"/>
      <c r="Y13" s="955"/>
      <c r="Z13" s="955"/>
    </row>
    <row r="14" spans="1:27" s="11" customFormat="1">
      <c r="A14" s="27"/>
      <c r="B14" s="1044" t="s">
        <v>24</v>
      </c>
      <c r="C14" s="727">
        <v>12.228959999999999</v>
      </c>
      <c r="D14" s="154">
        <v>1.1037599999999999</v>
      </c>
      <c r="E14" s="154">
        <v>0.19838823529411767</v>
      </c>
      <c r="F14" s="154">
        <v>9.0176470588235288E-2</v>
      </c>
      <c r="G14" s="154">
        <v>9.0176470588235288E-2</v>
      </c>
      <c r="H14" s="154">
        <v>9.0176470588235288E-2</v>
      </c>
      <c r="I14" s="154">
        <v>9.0176470588235288E-2</v>
      </c>
      <c r="J14" s="1009">
        <v>101879.55213179554</v>
      </c>
      <c r="K14" s="154" t="s">
        <v>17</v>
      </c>
      <c r="L14" s="1008">
        <v>4.2100147764705881E-3</v>
      </c>
      <c r="M14" s="154" t="s">
        <v>17</v>
      </c>
      <c r="N14" s="290">
        <v>1.8035294117647063E-5</v>
      </c>
      <c r="O14" s="955"/>
      <c r="P14" s="955"/>
      <c r="Q14" s="955"/>
      <c r="R14" s="955"/>
      <c r="S14" s="955"/>
      <c r="T14" s="955"/>
      <c r="U14" s="955"/>
      <c r="V14" s="955"/>
      <c r="W14" s="955"/>
      <c r="X14" s="955"/>
      <c r="Y14" s="955"/>
      <c r="Z14" s="955"/>
    </row>
    <row r="15" spans="1:27">
      <c r="A15" s="10"/>
      <c r="B15" s="187" t="s">
        <v>25</v>
      </c>
      <c r="C15" s="727" t="s">
        <v>17</v>
      </c>
      <c r="D15" s="154" t="s">
        <v>17</v>
      </c>
      <c r="E15" s="154" t="s">
        <v>17</v>
      </c>
      <c r="F15" s="157">
        <v>0.44394428571428568</v>
      </c>
      <c r="G15" s="157">
        <v>0.44394428571428568</v>
      </c>
      <c r="H15" s="157">
        <v>0.44394428571428568</v>
      </c>
      <c r="I15" s="154" t="s">
        <v>17</v>
      </c>
      <c r="J15" s="405" t="s">
        <v>17</v>
      </c>
      <c r="K15" s="154" t="s">
        <v>17</v>
      </c>
      <c r="L15" s="154" t="s">
        <v>17</v>
      </c>
      <c r="M15" s="154" t="s">
        <v>17</v>
      </c>
      <c r="N15" s="728" t="s">
        <v>17</v>
      </c>
      <c r="O15" s="955"/>
      <c r="P15" s="955"/>
      <c r="Q15" s="955"/>
      <c r="R15" s="955"/>
      <c r="S15" s="955"/>
      <c r="T15" s="955"/>
      <c r="U15" s="955"/>
      <c r="V15" s="955"/>
      <c r="W15" s="955"/>
      <c r="X15" s="955"/>
      <c r="Y15" s="955"/>
      <c r="Z15" s="955"/>
    </row>
    <row r="16" spans="1:27" ht="16.149999999999999">
      <c r="A16" s="10"/>
      <c r="B16" s="187" t="s">
        <v>2144</v>
      </c>
      <c r="C16" s="727" t="s">
        <v>17</v>
      </c>
      <c r="D16" s="154" t="s">
        <v>17</v>
      </c>
      <c r="E16" s="154" t="s">
        <v>17</v>
      </c>
      <c r="F16" s="157">
        <v>8.8149066448642603</v>
      </c>
      <c r="G16" s="157">
        <v>7.1929638222092365</v>
      </c>
      <c r="H16" s="157">
        <v>3.1733663921511369E-2</v>
      </c>
      <c r="I16" s="154" t="s">
        <v>17</v>
      </c>
      <c r="J16" s="405" t="s">
        <v>17</v>
      </c>
      <c r="K16" s="154" t="s">
        <v>17</v>
      </c>
      <c r="L16" s="154" t="s">
        <v>17</v>
      </c>
      <c r="M16" s="154" t="s">
        <v>17</v>
      </c>
      <c r="N16" s="728" t="s">
        <v>17</v>
      </c>
      <c r="O16" s="955"/>
      <c r="P16" s="955"/>
      <c r="Q16" s="955"/>
      <c r="R16" s="955"/>
      <c r="S16" s="955"/>
      <c r="T16" s="955"/>
      <c r="U16" s="955"/>
      <c r="V16" s="955"/>
      <c r="W16" s="955"/>
      <c r="X16" s="955"/>
      <c r="Y16" s="955"/>
      <c r="Z16" s="955"/>
    </row>
    <row r="17" spans="1:26">
      <c r="A17" s="10"/>
      <c r="B17" s="187" t="s">
        <v>27</v>
      </c>
      <c r="C17" s="136">
        <v>1</v>
      </c>
      <c r="D17" s="157">
        <v>1</v>
      </c>
      <c r="E17" s="157">
        <v>1</v>
      </c>
      <c r="F17" s="157">
        <v>1</v>
      </c>
      <c r="G17" s="157">
        <v>1</v>
      </c>
      <c r="H17" s="157">
        <v>1</v>
      </c>
      <c r="I17" s="157">
        <v>1</v>
      </c>
      <c r="J17" s="405">
        <v>2756</v>
      </c>
      <c r="K17" s="154">
        <v>0.3</v>
      </c>
      <c r="L17" s="154">
        <v>2.5</v>
      </c>
      <c r="M17" s="154" t="s">
        <v>17</v>
      </c>
      <c r="N17" s="728">
        <v>0.06</v>
      </c>
      <c r="O17" s="955"/>
      <c r="P17" s="955"/>
      <c r="Q17" s="955"/>
      <c r="R17" s="955"/>
      <c r="S17" s="955"/>
      <c r="T17" s="955"/>
      <c r="U17" s="955"/>
      <c r="V17" s="955"/>
      <c r="W17" s="955"/>
      <c r="X17" s="955"/>
      <c r="Y17" s="955"/>
      <c r="Z17" s="955"/>
    </row>
    <row r="18" spans="1:26" ht="16.149999999999999">
      <c r="A18" s="10"/>
      <c r="B18" s="187" t="s">
        <v>2145</v>
      </c>
      <c r="C18" s="727" t="s">
        <v>17</v>
      </c>
      <c r="D18" s="154" t="s">
        <v>17</v>
      </c>
      <c r="E18" s="154" t="s">
        <v>17</v>
      </c>
      <c r="F18" s="157">
        <v>0.75250871476742565</v>
      </c>
      <c r="G18" s="157">
        <v>0.15050174295348515</v>
      </c>
      <c r="H18" s="157">
        <v>3.6941336906764544E-2</v>
      </c>
      <c r="I18" s="154" t="s">
        <v>17</v>
      </c>
      <c r="J18" s="405" t="s">
        <v>17</v>
      </c>
      <c r="K18" s="154" t="s">
        <v>17</v>
      </c>
      <c r="L18" s="154" t="s">
        <v>17</v>
      </c>
      <c r="M18" s="154" t="s">
        <v>17</v>
      </c>
      <c r="N18" s="728" t="s">
        <v>17</v>
      </c>
      <c r="O18" s="955"/>
      <c r="P18" s="955"/>
      <c r="Q18" s="955"/>
      <c r="R18" s="955"/>
      <c r="S18" s="955"/>
      <c r="T18" s="955"/>
      <c r="U18" s="955"/>
      <c r="V18" s="955"/>
      <c r="W18" s="955"/>
      <c r="X18" s="955"/>
      <c r="Y18" s="955"/>
      <c r="Z18" s="955"/>
    </row>
    <row r="19" spans="1:26">
      <c r="A19" s="10"/>
      <c r="B19" s="1158" t="s">
        <v>28</v>
      </c>
      <c r="C19" s="250">
        <v>412.64196828818791</v>
      </c>
      <c r="D19" s="254">
        <v>597.85658947326738</v>
      </c>
      <c r="E19" s="254">
        <v>350.5375392336191</v>
      </c>
      <c r="F19" s="254">
        <v>77.155080650155895</v>
      </c>
      <c r="G19" s="254">
        <v>68.705732448752514</v>
      </c>
      <c r="H19" s="254">
        <v>59.205782905175624</v>
      </c>
      <c r="I19" s="254">
        <v>35.099989239993</v>
      </c>
      <c r="J19" s="975">
        <f>SUM(J6:J18)</f>
        <v>1725559.8085100427</v>
      </c>
      <c r="K19" s="1160">
        <f>SUM(K6:K18)</f>
        <v>12.47241490304453</v>
      </c>
      <c r="L19" s="1160">
        <f>SUM(L6:L18)</f>
        <v>20.65337323359222</v>
      </c>
      <c r="M19" s="1160">
        <f>SUM(M6:M18)</f>
        <v>8.8605110737388628</v>
      </c>
      <c r="N19" s="138">
        <f t="shared" ref="N19" si="0">SUM(N6:N18)</f>
        <v>6.1919671947058823E-2</v>
      </c>
      <c r="O19" s="955"/>
      <c r="P19" s="955"/>
      <c r="Q19" s="955"/>
      <c r="R19" s="955"/>
      <c r="S19" s="955"/>
      <c r="T19" s="955"/>
      <c r="U19" s="955"/>
      <c r="V19" s="955"/>
      <c r="W19" s="955"/>
      <c r="X19" s="955"/>
      <c r="Y19" s="955"/>
      <c r="Z19" s="955"/>
    </row>
    <row r="20" spans="1:26">
      <c r="A20" s="10"/>
      <c r="B20" s="1271" t="s">
        <v>2346</v>
      </c>
      <c r="C20" s="136"/>
      <c r="D20" s="157"/>
      <c r="E20" s="157"/>
      <c r="F20" s="157">
        <v>67.5876652905242</v>
      </c>
      <c r="G20" s="157">
        <v>61.36226688358979</v>
      </c>
      <c r="H20" s="157">
        <v>59.137107904347346</v>
      </c>
      <c r="I20" s="157"/>
      <c r="J20" s="131"/>
      <c r="K20" s="1272"/>
      <c r="L20" s="1272"/>
      <c r="M20" s="1272"/>
      <c r="N20" s="134"/>
      <c r="O20" s="955"/>
      <c r="P20" s="955"/>
      <c r="Q20" s="955"/>
      <c r="R20" s="955"/>
      <c r="S20" s="955"/>
      <c r="T20" s="955"/>
      <c r="U20" s="955"/>
      <c r="V20" s="955"/>
      <c r="W20" s="955"/>
      <c r="X20" s="955"/>
      <c r="Y20" s="955"/>
      <c r="Z20" s="955"/>
    </row>
    <row r="21" spans="1:26" s="4" customFormat="1" ht="16.149999999999999">
      <c r="A21" s="31"/>
      <c r="B21" s="1159" t="s">
        <v>29</v>
      </c>
      <c r="C21" s="133">
        <v>197</v>
      </c>
      <c r="D21" s="108">
        <v>229</v>
      </c>
      <c r="E21" s="108">
        <v>178</v>
      </c>
      <c r="F21" s="108">
        <v>41</v>
      </c>
      <c r="G21" s="108">
        <v>35</v>
      </c>
      <c r="H21" s="108">
        <v>31</v>
      </c>
      <c r="I21" s="108">
        <v>39</v>
      </c>
      <c r="J21" s="131">
        <v>819000</v>
      </c>
      <c r="K21" s="108">
        <v>6.4</v>
      </c>
      <c r="L21" s="108">
        <v>24</v>
      </c>
      <c r="M21" s="108">
        <v>9</v>
      </c>
      <c r="N21" s="676" t="s">
        <v>2147</v>
      </c>
      <c r="O21" s="955"/>
      <c r="P21" s="955"/>
      <c r="Q21" s="955"/>
      <c r="R21" s="955"/>
      <c r="S21" s="955"/>
      <c r="T21" s="955"/>
      <c r="U21" s="955"/>
      <c r="V21" s="955"/>
      <c r="W21" s="955"/>
      <c r="X21" s="955"/>
      <c r="Y21" s="955"/>
      <c r="Z21" s="955"/>
    </row>
    <row r="22" spans="1:26" ht="16.149999999999999">
      <c r="A22" s="10"/>
      <c r="B22" s="457" t="s">
        <v>2146</v>
      </c>
      <c r="C22" s="1006">
        <v>413</v>
      </c>
      <c r="D22" s="1007">
        <v>598</v>
      </c>
      <c r="E22" s="1007">
        <v>351</v>
      </c>
      <c r="F22" s="1007">
        <v>68</v>
      </c>
      <c r="G22" s="1007">
        <v>61</v>
      </c>
      <c r="H22" s="1007">
        <v>59</v>
      </c>
      <c r="I22" s="1007" t="s">
        <v>2140</v>
      </c>
      <c r="J22" s="1010">
        <f>J19</f>
        <v>1725559.8085100427</v>
      </c>
      <c r="K22" s="1123">
        <f>K19</f>
        <v>12.47241490304453</v>
      </c>
      <c r="L22" s="1007" t="s">
        <v>2141</v>
      </c>
      <c r="M22" s="1007" t="s">
        <v>2142</v>
      </c>
      <c r="N22" s="458" t="s">
        <v>2147</v>
      </c>
      <c r="O22" s="955"/>
      <c r="P22" s="955"/>
      <c r="Q22" s="955"/>
      <c r="R22" s="955"/>
      <c r="S22" s="955"/>
      <c r="T22" s="955"/>
      <c r="U22" s="955"/>
      <c r="V22" s="955"/>
      <c r="W22" s="955"/>
      <c r="X22" s="955"/>
      <c r="Y22" s="955"/>
      <c r="Z22" s="955"/>
    </row>
    <row r="23" spans="1:26">
      <c r="A23" s="10"/>
      <c r="B23" s="289"/>
      <c r="D23" s="154"/>
      <c r="E23" s="154"/>
      <c r="F23" s="154"/>
      <c r="G23" s="154"/>
      <c r="H23" s="154"/>
      <c r="I23" s="154"/>
      <c r="J23" s="154"/>
      <c r="K23" s="154"/>
      <c r="L23" s="154"/>
      <c r="M23" s="285"/>
      <c r="N23" s="1124"/>
      <c r="O23" s="10"/>
    </row>
    <row r="24" spans="1:26" ht="25.5" customHeight="1">
      <c r="A24" s="10"/>
      <c r="B24" s="203" t="s">
        <v>2185</v>
      </c>
      <c r="C24" s="1157"/>
      <c r="D24" s="1157"/>
      <c r="E24" s="1157"/>
      <c r="F24" s="1157"/>
      <c r="G24" s="1157"/>
      <c r="H24" s="1157"/>
      <c r="I24" s="203"/>
      <c r="J24" s="1020"/>
      <c r="K24" s="88"/>
      <c r="L24" s="90"/>
      <c r="M24" s="88"/>
      <c r="N24" s="88"/>
      <c r="O24" s="10"/>
    </row>
    <row r="25" spans="1:26" ht="30.75" customHeight="1">
      <c r="A25" s="10"/>
      <c r="B25" s="1348" t="s">
        <v>2186</v>
      </c>
      <c r="C25" s="1348"/>
      <c r="D25" s="1348"/>
      <c r="E25" s="1348"/>
      <c r="F25" s="1348"/>
      <c r="G25" s="1348"/>
      <c r="H25" s="1348"/>
      <c r="I25" s="1348"/>
      <c r="J25" s="1348"/>
      <c r="K25" s="88"/>
      <c r="L25" s="88"/>
      <c r="M25" s="203"/>
      <c r="N25" s="88"/>
      <c r="O25" s="10"/>
    </row>
    <row r="26" spans="1:26" ht="15" customHeight="1">
      <c r="B26" s="203" t="s">
        <v>2187</v>
      </c>
      <c r="C26" s="1157"/>
      <c r="D26" s="1157"/>
      <c r="E26" s="1157"/>
      <c r="F26" s="1157"/>
      <c r="G26" s="428"/>
      <c r="H26" s="428"/>
      <c r="I26" s="1099"/>
      <c r="J26" s="91"/>
    </row>
    <row r="27" spans="1:26" ht="15.4">
      <c r="B27" s="203" t="s">
        <v>2188</v>
      </c>
      <c r="C27" s="203"/>
      <c r="D27" s="203"/>
      <c r="E27" s="203"/>
      <c r="F27" s="203"/>
      <c r="G27" s="203"/>
      <c r="H27" s="203"/>
      <c r="I27" s="203"/>
      <c r="J27" s="91"/>
    </row>
    <row r="28" spans="1:26" ht="15.4">
      <c r="B28" s="203" t="s">
        <v>2189</v>
      </c>
      <c r="C28" s="91"/>
      <c r="D28" s="91"/>
      <c r="E28" s="91"/>
      <c r="F28" s="91"/>
      <c r="G28" s="91"/>
      <c r="H28" s="91"/>
      <c r="I28" s="91"/>
      <c r="J28" s="91"/>
    </row>
    <row r="29" spans="1:26">
      <c r="J29"/>
    </row>
    <row r="30" spans="1:26">
      <c r="J30"/>
    </row>
    <row r="31" spans="1:26">
      <c r="J31"/>
    </row>
  </sheetData>
  <mergeCells count="2">
    <mergeCell ref="B4:B5"/>
    <mergeCell ref="B25:J25"/>
  </mergeCells>
  <pageMargins left="0.25" right="0.25" top="0.75" bottom="0.75" header="0.3" footer="0.3"/>
  <pageSetup paperSize="3" scale="51" orientation="landscape" r:id="rId1"/>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134E5-E854-42AB-9EBB-35544894BFCB}">
  <sheetPr codeName="Sheet25">
    <tabColor theme="8" tint="0.39997558519241921"/>
    <pageSetUpPr fitToPage="1"/>
  </sheetPr>
  <dimension ref="A1:AS57"/>
  <sheetViews>
    <sheetView showOutlineSymbols="0" view="pageBreakPreview" zoomScale="60" zoomScaleNormal="50" workbookViewId="0">
      <selection activeCell="AA43" sqref="AA43"/>
    </sheetView>
  </sheetViews>
  <sheetFormatPr defaultColWidth="9.1328125" defaultRowHeight="13.5"/>
  <cols>
    <col min="1" max="1" width="4" style="91" customWidth="1"/>
    <col min="2" max="2" width="18.86328125" style="91" customWidth="1"/>
    <col min="3" max="3" width="12.1328125" style="91" bestFit="1" customWidth="1"/>
    <col min="4" max="4" width="12.3984375" style="91" customWidth="1"/>
    <col min="5" max="5" width="19.265625" style="91" customWidth="1"/>
    <col min="6" max="6" width="15.3984375" style="91" customWidth="1"/>
    <col min="7" max="7" width="22.265625" style="91" customWidth="1"/>
    <col min="8" max="8" width="18" style="91" customWidth="1"/>
    <col min="9" max="9" width="20.1328125" style="91" bestFit="1" customWidth="1"/>
    <col min="10" max="10" width="13.3984375" style="91" customWidth="1"/>
    <col min="11" max="11" width="12.3984375" style="91" customWidth="1"/>
    <col min="12" max="12" width="10.59765625" style="91" customWidth="1"/>
    <col min="13" max="24" width="13.59765625" style="91" customWidth="1"/>
    <col min="25" max="25" width="11.86328125" style="91" customWidth="1"/>
    <col min="26" max="26" width="12.3984375" style="91" customWidth="1"/>
    <col min="27" max="27" width="10.59765625" style="91" customWidth="1"/>
    <col min="28" max="32" width="9.3984375" style="91" bestFit="1" customWidth="1"/>
    <col min="33" max="34" width="9.3984375" style="91" customWidth="1"/>
    <col min="35" max="36" width="9.3984375" style="91" bestFit="1" customWidth="1"/>
    <col min="37" max="37" width="11" style="91" customWidth="1"/>
    <col min="38" max="38" width="11.1328125" style="91" customWidth="1"/>
    <col min="39" max="40" width="12.59765625" style="91" customWidth="1"/>
    <col min="41" max="42" width="9.1328125" style="91"/>
    <col min="43" max="43" width="12.59765625" style="91" customWidth="1"/>
    <col min="44" max="44" width="13" style="91" customWidth="1"/>
    <col min="45" max="45" width="10.3984375" style="91" bestFit="1" customWidth="1"/>
    <col min="46" max="46" width="11.86328125" style="91" bestFit="1" customWidth="1"/>
    <col min="47" max="16384" width="9.1328125" style="91"/>
  </cols>
  <sheetData>
    <row r="1" spans="1:45" ht="25.15">
      <c r="A1" s="88"/>
      <c r="B1" s="1162" t="str">
        <f>'OR PTE Summary'!B1</f>
        <v>Emissions Detail Sheets for:</v>
      </c>
      <c r="C1" s="88"/>
      <c r="D1" s="88"/>
      <c r="E1" s="88"/>
      <c r="F1" s="1162" t="str">
        <f>'OR PTE Summary'!F1</f>
        <v>Intel Corp., source no. 34-2681, application 034907 received 7/7/2023</v>
      </c>
      <c r="G1" s="88"/>
      <c r="H1" s="88"/>
      <c r="J1" s="97"/>
      <c r="K1" s="97"/>
      <c r="L1" s="88"/>
      <c r="M1" s="88"/>
      <c r="N1" s="88"/>
      <c r="O1" s="88"/>
      <c r="P1" s="88"/>
      <c r="Q1" s="88"/>
      <c r="R1" s="88"/>
      <c r="S1" s="88"/>
      <c r="T1" s="88"/>
      <c r="U1" s="88"/>
      <c r="V1" s="88"/>
      <c r="W1" s="88"/>
      <c r="X1" s="88"/>
    </row>
    <row r="2" spans="1:45" ht="25.15">
      <c r="A2" s="88"/>
      <c r="B2" s="1162"/>
      <c r="C2" s="88"/>
      <c r="D2" s="88"/>
      <c r="E2" s="88"/>
      <c r="F2" s="1162"/>
      <c r="G2" s="88"/>
      <c r="H2" s="88"/>
      <c r="I2" s="97" t="s">
        <v>1246</v>
      </c>
      <c r="J2" s="97"/>
      <c r="K2" s="97"/>
      <c r="L2" s="88"/>
      <c r="M2" s="88"/>
      <c r="N2" s="88"/>
      <c r="O2" s="88"/>
      <c r="P2" s="88"/>
      <c r="Q2" s="88"/>
      <c r="R2" s="88"/>
      <c r="S2" s="88"/>
      <c r="T2" s="88"/>
      <c r="U2" s="88"/>
      <c r="V2" s="88"/>
      <c r="W2" s="88"/>
      <c r="X2" s="88"/>
    </row>
    <row r="3" spans="1:45" ht="36" customHeight="1">
      <c r="A3" s="88"/>
      <c r="B3" s="92" t="s">
        <v>1247</v>
      </c>
      <c r="C3" s="88"/>
      <c r="D3" s="88"/>
      <c r="E3" s="88"/>
      <c r="F3" s="88"/>
      <c r="G3" s="88"/>
      <c r="H3" s="88"/>
      <c r="I3" s="1518" t="s">
        <v>1248</v>
      </c>
      <c r="J3" s="1519"/>
      <c r="K3" s="88"/>
      <c r="L3" s="88"/>
      <c r="M3" s="88"/>
      <c r="N3" s="88"/>
      <c r="O3" s="88"/>
      <c r="P3" s="88"/>
      <c r="Q3" s="88"/>
      <c r="R3" s="88"/>
      <c r="S3" s="88"/>
      <c r="T3" s="88"/>
      <c r="U3" s="88"/>
      <c r="V3" s="88"/>
      <c r="W3" s="401" t="s">
        <v>1249</v>
      </c>
      <c r="X3" s="401" t="s">
        <v>1250</v>
      </c>
      <c r="Y3" s="941" t="s">
        <v>1251</v>
      </c>
      <c r="Z3" s="941" t="s">
        <v>1252</v>
      </c>
    </row>
    <row r="4" spans="1:45">
      <c r="A4" s="88"/>
      <c r="C4" s="88"/>
      <c r="D4" s="88"/>
      <c r="E4" s="88"/>
      <c r="F4" s="88"/>
      <c r="G4" s="88"/>
      <c r="H4" s="88"/>
      <c r="I4" s="587" t="s">
        <v>919</v>
      </c>
      <c r="J4" s="588" t="s">
        <v>920</v>
      </c>
      <c r="K4" s="88"/>
      <c r="L4" s="88"/>
      <c r="M4" s="88"/>
      <c r="N4" s="88"/>
      <c r="O4" s="88"/>
      <c r="P4" s="88"/>
      <c r="Q4" s="88"/>
      <c r="R4" s="88"/>
      <c r="S4" s="88"/>
      <c r="T4" s="88"/>
      <c r="U4" s="88"/>
      <c r="V4" s="88"/>
      <c r="W4" s="88"/>
      <c r="X4" s="88"/>
    </row>
    <row r="5" spans="1:45" ht="18.75" customHeight="1">
      <c r="A5" s="88"/>
      <c r="B5" s="1459" t="s">
        <v>1253</v>
      </c>
      <c r="C5" s="1459"/>
      <c r="D5" s="1459"/>
      <c r="E5" s="1459"/>
      <c r="F5" s="1459"/>
      <c r="G5" s="1459"/>
      <c r="H5" s="88"/>
      <c r="I5" s="1520" t="s">
        <v>922</v>
      </c>
      <c r="J5" s="1521"/>
      <c r="K5" s="88"/>
      <c r="L5" s="88"/>
      <c r="M5" s="88"/>
      <c r="N5" s="88"/>
      <c r="O5" s="88"/>
      <c r="P5" s="88"/>
      <c r="Q5" s="88"/>
      <c r="R5" s="88"/>
      <c r="S5" s="88"/>
      <c r="T5" s="88"/>
      <c r="U5" s="88"/>
      <c r="V5" s="88"/>
      <c r="W5" s="88"/>
      <c r="X5" s="88"/>
    </row>
    <row r="6" spans="1:45">
      <c r="A6" s="88"/>
      <c r="B6" s="1459"/>
      <c r="C6" s="1459"/>
      <c r="D6" s="1459"/>
      <c r="E6" s="1459"/>
      <c r="F6" s="1459"/>
      <c r="G6" s="1459"/>
      <c r="H6" s="88"/>
      <c r="I6" s="589">
        <v>0.61799999999999999</v>
      </c>
      <c r="J6" s="590">
        <v>5.0999999999999997E-2</v>
      </c>
      <c r="K6" s="88"/>
      <c r="L6" s="88"/>
      <c r="M6" s="88"/>
      <c r="N6" s="88"/>
      <c r="O6" s="88"/>
      <c r="P6" s="88"/>
      <c r="Q6" s="88"/>
      <c r="R6" s="88"/>
      <c r="S6" s="88"/>
      <c r="T6" s="88"/>
      <c r="U6" s="88"/>
      <c r="V6" s="88"/>
      <c r="W6" s="88"/>
      <c r="X6" s="88"/>
    </row>
    <row r="7" spans="1:45" ht="18.75" customHeight="1">
      <c r="A7" s="88"/>
      <c r="B7" s="1459"/>
      <c r="C7" s="1459"/>
      <c r="D7" s="1459"/>
      <c r="E7" s="1459"/>
      <c r="F7" s="1459"/>
      <c r="G7" s="1459"/>
      <c r="H7" s="88"/>
      <c r="I7" s="1522" t="s">
        <v>1254</v>
      </c>
      <c r="J7" s="1523"/>
      <c r="K7" s="88"/>
      <c r="L7" s="88"/>
      <c r="M7" s="88"/>
      <c r="N7" s="88"/>
      <c r="O7" s="88"/>
      <c r="P7" s="88"/>
      <c r="Q7" s="88"/>
      <c r="R7" s="88"/>
      <c r="S7" s="88"/>
      <c r="T7" s="88"/>
      <c r="U7" s="88"/>
      <c r="V7" s="88"/>
      <c r="W7" s="88"/>
      <c r="X7" s="88"/>
    </row>
    <row r="8" spans="1:45" ht="22.5" customHeight="1">
      <c r="A8" s="88"/>
      <c r="B8" s="1459"/>
      <c r="C8" s="1459"/>
      <c r="D8" s="1459"/>
      <c r="E8" s="1459"/>
      <c r="F8" s="1459"/>
      <c r="G8" s="1459"/>
      <c r="H8" s="88"/>
      <c r="I8" s="591">
        <v>2.0330000000000001E-3</v>
      </c>
      <c r="J8" s="592">
        <v>8.1899999999999996E-4</v>
      </c>
      <c r="K8" s="88"/>
      <c r="L8" s="88"/>
      <c r="M8" s="88"/>
      <c r="N8" s="88"/>
      <c r="O8" s="88"/>
      <c r="P8" s="88"/>
      <c r="Q8" s="88"/>
      <c r="R8" s="88"/>
      <c r="S8" s="88"/>
      <c r="T8" s="88"/>
      <c r="U8" s="88"/>
      <c r="V8" s="88"/>
      <c r="W8" s="88"/>
      <c r="X8" s="88"/>
    </row>
    <row r="9" spans="1:45">
      <c r="A9" s="88"/>
      <c r="B9" s="91" t="s">
        <v>177</v>
      </c>
      <c r="C9" s="235"/>
      <c r="D9" s="235"/>
      <c r="E9" s="235"/>
      <c r="F9" s="235"/>
      <c r="G9" s="235"/>
      <c r="H9" s="235"/>
      <c r="I9" s="593" t="s">
        <v>1081</v>
      </c>
      <c r="J9" s="594">
        <v>8.34</v>
      </c>
      <c r="K9" s="235"/>
      <c r="L9" s="235"/>
      <c r="M9" s="235"/>
      <c r="N9" s="88"/>
      <c r="O9" s="88"/>
      <c r="P9" s="235"/>
      <c r="Q9" s="88"/>
      <c r="R9" s="88"/>
      <c r="S9" s="88"/>
      <c r="T9" s="88"/>
      <c r="U9" s="107"/>
      <c r="V9" s="88"/>
      <c r="W9" s="88"/>
      <c r="X9" s="88"/>
      <c r="AC9" s="595"/>
      <c r="AD9" s="595"/>
      <c r="AE9" s="595"/>
      <c r="AF9" s="595"/>
      <c r="AG9" s="595"/>
      <c r="AH9" s="595"/>
      <c r="AI9" s="595"/>
      <c r="AJ9" s="595"/>
      <c r="AK9" s="595"/>
      <c r="AL9" s="595"/>
      <c r="AM9" s="596"/>
      <c r="AN9" s="596"/>
      <c r="AO9" s="596"/>
      <c r="AP9" s="596"/>
      <c r="AQ9" s="596"/>
      <c r="AR9" s="595"/>
      <c r="AS9" s="595"/>
    </row>
    <row r="10" spans="1:45">
      <c r="A10" s="88"/>
      <c r="B10" s="88" t="s">
        <v>1255</v>
      </c>
      <c r="C10" s="88"/>
      <c r="D10" s="88"/>
      <c r="E10" s="88"/>
      <c r="F10" s="446"/>
      <c r="G10" s="446"/>
      <c r="H10" s="446"/>
      <c r="I10" s="446"/>
      <c r="J10" s="446"/>
      <c r="K10" s="446"/>
      <c r="L10" s="446"/>
      <c r="M10" s="446"/>
      <c r="N10" s="446"/>
      <c r="O10" s="446"/>
      <c r="P10" s="455"/>
      <c r="Q10" s="455"/>
      <c r="R10" s="88"/>
      <c r="S10" s="88"/>
      <c r="T10" s="88"/>
      <c r="U10" s="88"/>
      <c r="V10" s="88"/>
      <c r="W10" s="455"/>
      <c r="X10" s="455"/>
      <c r="Y10" s="942"/>
      <c r="Z10" s="942"/>
      <c r="AA10" s="942"/>
      <c r="AB10" s="161"/>
      <c r="AD10" s="161"/>
      <c r="AF10" s="161"/>
      <c r="AG10" s="161"/>
      <c r="AH10" s="161"/>
    </row>
    <row r="11" spans="1:45" s="129" customFormat="1" ht="15" customHeight="1">
      <c r="A11" s="127"/>
      <c r="B11" s="127"/>
      <c r="C11" s="127"/>
      <c r="D11" s="127"/>
      <c r="E11" s="127"/>
      <c r="F11" s="127"/>
      <c r="G11" s="127"/>
      <c r="H11" s="127"/>
      <c r="I11" s="127"/>
      <c r="J11" s="127"/>
      <c r="K11" s="127"/>
      <c r="L11" s="127"/>
      <c r="M11" s="1524" t="s">
        <v>1256</v>
      </c>
      <c r="N11" s="1525"/>
      <c r="O11" s="1525"/>
      <c r="P11" s="1525"/>
      <c r="Q11" s="1525"/>
      <c r="R11" s="1526"/>
      <c r="S11" s="1524" t="s">
        <v>1257</v>
      </c>
      <c r="T11" s="1525"/>
      <c r="U11" s="1525"/>
      <c r="V11" s="1525"/>
      <c r="W11" s="1525"/>
      <c r="X11" s="1526"/>
    </row>
    <row r="12" spans="1:45" s="129" customFormat="1" ht="15" customHeight="1">
      <c r="A12" s="127"/>
      <c r="B12" s="1462" t="s">
        <v>183</v>
      </c>
      <c r="C12" s="1463"/>
      <c r="D12" s="1463"/>
      <c r="E12" s="1463"/>
      <c r="F12" s="1463"/>
      <c r="G12" s="1463"/>
      <c r="H12" s="1463"/>
      <c r="I12" s="1463"/>
      <c r="J12" s="1463"/>
      <c r="K12" s="1463"/>
      <c r="L12" s="1464"/>
      <c r="M12" s="1420" t="s">
        <v>929</v>
      </c>
      <c r="N12" s="1493"/>
      <c r="O12" s="1420" t="s">
        <v>930</v>
      </c>
      <c r="P12" s="1493"/>
      <c r="Q12" s="1420" t="s">
        <v>1258</v>
      </c>
      <c r="R12" s="1493"/>
      <c r="S12" s="1420" t="s">
        <v>932</v>
      </c>
      <c r="T12" s="1493"/>
      <c r="U12" s="1420" t="s">
        <v>933</v>
      </c>
      <c r="V12" s="1493"/>
      <c r="W12" s="1420" t="s">
        <v>934</v>
      </c>
      <c r="X12" s="1493"/>
    </row>
    <row r="13" spans="1:45" s="129" customFormat="1" ht="40.5">
      <c r="A13" s="127"/>
      <c r="B13" s="1069" t="s">
        <v>191</v>
      </c>
      <c r="C13" s="1070" t="s">
        <v>192</v>
      </c>
      <c r="D13" s="1070" t="s">
        <v>193</v>
      </c>
      <c r="E13" s="1070" t="s">
        <v>194</v>
      </c>
      <c r="F13" s="1070" t="s">
        <v>1096</v>
      </c>
      <c r="G13" s="1070" t="s">
        <v>195</v>
      </c>
      <c r="H13" s="1070" t="s">
        <v>197</v>
      </c>
      <c r="I13" s="1111" t="s">
        <v>1245</v>
      </c>
      <c r="J13" s="1070" t="s">
        <v>935</v>
      </c>
      <c r="K13" s="1070" t="s">
        <v>1098</v>
      </c>
      <c r="L13" s="1118" t="s">
        <v>1099</v>
      </c>
      <c r="M13" s="1069" t="s">
        <v>201</v>
      </c>
      <c r="N13" s="1118" t="s">
        <v>202</v>
      </c>
      <c r="O13" s="1069" t="s">
        <v>201</v>
      </c>
      <c r="P13" s="1118" t="s">
        <v>202</v>
      </c>
      <c r="Q13" s="1069" t="s">
        <v>201</v>
      </c>
      <c r="R13" s="1118" t="s">
        <v>202</v>
      </c>
      <c r="S13" s="1069" t="s">
        <v>201</v>
      </c>
      <c r="T13" s="1118" t="s">
        <v>202</v>
      </c>
      <c r="U13" s="1069" t="s">
        <v>201</v>
      </c>
      <c r="V13" s="1118" t="s">
        <v>202</v>
      </c>
      <c r="W13" s="1069" t="s">
        <v>201</v>
      </c>
      <c r="X13" s="1118" t="s">
        <v>202</v>
      </c>
    </row>
    <row r="14" spans="1:45">
      <c r="A14" s="88"/>
      <c r="B14" s="1103" t="s">
        <v>1259</v>
      </c>
      <c r="C14" s="146" t="s">
        <v>206</v>
      </c>
      <c r="D14" s="146" t="s">
        <v>678</v>
      </c>
      <c r="E14" s="146" t="s">
        <v>1101</v>
      </c>
      <c r="F14" s="146" t="s">
        <v>1260</v>
      </c>
      <c r="G14" s="146" t="s">
        <v>1261</v>
      </c>
      <c r="H14" s="146" t="s">
        <v>1262</v>
      </c>
      <c r="I14" s="597">
        <v>34943</v>
      </c>
      <c r="J14" s="138">
        <v>1.0000000000000001E-5</v>
      </c>
      <c r="K14" s="975">
        <v>748</v>
      </c>
      <c r="L14" s="976">
        <v>2345</v>
      </c>
      <c r="M14" s="137">
        <v>8.7773162400000011E-3</v>
      </c>
      <c r="N14" s="139">
        <v>3.8444645131200002E-2</v>
      </c>
      <c r="O14" s="137">
        <v>5.4243814363200008E-3</v>
      </c>
      <c r="P14" s="139">
        <v>2.3758790691081604E-2</v>
      </c>
      <c r="Q14" s="137">
        <v>1.7844283915920004E-5</v>
      </c>
      <c r="R14" s="139">
        <v>7.815796355172962E-5</v>
      </c>
      <c r="S14" s="137">
        <v>8.7773162400000011E-3</v>
      </c>
      <c r="T14" s="139">
        <v>3.8444645131200002E-2</v>
      </c>
      <c r="U14" s="137">
        <v>5.4243814363200008E-3</v>
      </c>
      <c r="V14" s="139">
        <v>2.3758790691081604E-2</v>
      </c>
      <c r="W14" s="137">
        <v>1.7844283915920004E-5</v>
      </c>
      <c r="X14" s="139">
        <v>7.815796355172962E-5</v>
      </c>
    </row>
    <row r="15" spans="1:45">
      <c r="A15" s="88"/>
      <c r="B15" s="1110" t="s">
        <v>1259</v>
      </c>
      <c r="C15" s="89" t="s">
        <v>206</v>
      </c>
      <c r="D15" s="89" t="s">
        <v>552</v>
      </c>
      <c r="E15" s="89" t="s">
        <v>1101</v>
      </c>
      <c r="F15" s="89" t="s">
        <v>1263</v>
      </c>
      <c r="G15" s="89" t="s">
        <v>1264</v>
      </c>
      <c r="H15" s="89" t="s">
        <v>1265</v>
      </c>
      <c r="I15" s="130">
        <v>36342</v>
      </c>
      <c r="J15" s="134">
        <v>1.0000000000000001E-5</v>
      </c>
      <c r="K15" s="131">
        <v>408</v>
      </c>
      <c r="L15" s="977">
        <v>2345</v>
      </c>
      <c r="M15" s="140">
        <v>4.7876270400000007E-3</v>
      </c>
      <c r="N15" s="135">
        <v>2.0969806435200002E-2</v>
      </c>
      <c r="O15" s="140">
        <v>2.9587535107200003E-3</v>
      </c>
      <c r="P15" s="135">
        <v>1.29593403769536E-2</v>
      </c>
      <c r="Q15" s="140">
        <v>9.7332457723200013E-6</v>
      </c>
      <c r="R15" s="135">
        <v>4.2631616482761608E-5</v>
      </c>
      <c r="S15" s="140">
        <v>4.7876270400000007E-3</v>
      </c>
      <c r="T15" s="135">
        <v>2.0969806435200002E-2</v>
      </c>
      <c r="U15" s="140">
        <v>2.9587535107200003E-3</v>
      </c>
      <c r="V15" s="135">
        <v>1.29593403769536E-2</v>
      </c>
      <c r="W15" s="140">
        <v>9.7332457723200013E-6</v>
      </c>
      <c r="X15" s="135">
        <v>4.2631616482761608E-5</v>
      </c>
    </row>
    <row r="16" spans="1:45">
      <c r="A16" s="88"/>
      <c r="B16" s="1110" t="s">
        <v>1259</v>
      </c>
      <c r="C16" s="89" t="s">
        <v>206</v>
      </c>
      <c r="D16" s="89" t="s">
        <v>552</v>
      </c>
      <c r="E16" s="89" t="s">
        <v>1101</v>
      </c>
      <c r="F16" s="89" t="s">
        <v>1263</v>
      </c>
      <c r="G16" s="89" t="s">
        <v>1266</v>
      </c>
      <c r="H16" s="89" t="s">
        <v>1267</v>
      </c>
      <c r="I16" s="130">
        <v>36342</v>
      </c>
      <c r="J16" s="134">
        <v>1.0000000000000001E-5</v>
      </c>
      <c r="K16" s="131">
        <v>408</v>
      </c>
      <c r="L16" s="977">
        <v>2345</v>
      </c>
      <c r="M16" s="140">
        <v>4.7876270400000007E-3</v>
      </c>
      <c r="N16" s="135">
        <v>2.0969806435200002E-2</v>
      </c>
      <c r="O16" s="140">
        <v>2.9587535107200003E-3</v>
      </c>
      <c r="P16" s="135">
        <v>1.29593403769536E-2</v>
      </c>
      <c r="Q16" s="140">
        <v>9.7332457723200013E-6</v>
      </c>
      <c r="R16" s="135">
        <v>4.2631616482761608E-5</v>
      </c>
      <c r="S16" s="140">
        <v>4.7876270400000007E-3</v>
      </c>
      <c r="T16" s="135">
        <v>2.0969806435200002E-2</v>
      </c>
      <c r="U16" s="140">
        <v>2.9587535107200003E-3</v>
      </c>
      <c r="V16" s="135">
        <v>1.29593403769536E-2</v>
      </c>
      <c r="W16" s="140">
        <v>9.7332457723200013E-6</v>
      </c>
      <c r="X16" s="135">
        <v>4.2631616482761608E-5</v>
      </c>
    </row>
    <row r="17" spans="1:24">
      <c r="A17" s="88"/>
      <c r="B17" s="1110" t="s">
        <v>1259</v>
      </c>
      <c r="C17" s="89" t="s">
        <v>206</v>
      </c>
      <c r="D17" s="89" t="s">
        <v>795</v>
      </c>
      <c r="E17" s="89" t="s">
        <v>1268</v>
      </c>
      <c r="F17" s="89" t="s">
        <v>1263</v>
      </c>
      <c r="G17" s="89" t="s">
        <v>1269</v>
      </c>
      <c r="H17" s="89" t="s">
        <v>1270</v>
      </c>
      <c r="I17" s="130">
        <v>37347</v>
      </c>
      <c r="J17" s="134">
        <v>1.0000000000000001E-5</v>
      </c>
      <c r="K17" s="131">
        <v>408</v>
      </c>
      <c r="L17" s="977">
        <v>2345</v>
      </c>
      <c r="M17" s="140">
        <v>4.7876270400000007E-3</v>
      </c>
      <c r="N17" s="135">
        <v>2.0969806435200002E-2</v>
      </c>
      <c r="O17" s="140">
        <v>2.9587535107200003E-3</v>
      </c>
      <c r="P17" s="135">
        <v>1.29593403769536E-2</v>
      </c>
      <c r="Q17" s="140">
        <v>9.7332457723200013E-6</v>
      </c>
      <c r="R17" s="135">
        <v>4.2631616482761608E-5</v>
      </c>
      <c r="S17" s="140">
        <v>4.7876270400000007E-3</v>
      </c>
      <c r="T17" s="135">
        <v>2.0969806435200002E-2</v>
      </c>
      <c r="U17" s="140">
        <v>2.9587535107200003E-3</v>
      </c>
      <c r="V17" s="135">
        <v>1.29593403769536E-2</v>
      </c>
      <c r="W17" s="140">
        <v>9.7332457723200013E-6</v>
      </c>
      <c r="X17" s="135">
        <v>4.2631616482761608E-5</v>
      </c>
    </row>
    <row r="18" spans="1:24">
      <c r="A18" s="88"/>
      <c r="B18" s="1110" t="s">
        <v>1259</v>
      </c>
      <c r="C18" s="89" t="s">
        <v>206</v>
      </c>
      <c r="D18" s="89" t="s">
        <v>795</v>
      </c>
      <c r="E18" s="89" t="s">
        <v>1268</v>
      </c>
      <c r="F18" s="89" t="s">
        <v>1263</v>
      </c>
      <c r="G18" s="89" t="s">
        <v>1271</v>
      </c>
      <c r="H18" s="89" t="s">
        <v>1272</v>
      </c>
      <c r="I18" s="130">
        <v>37347</v>
      </c>
      <c r="J18" s="134">
        <v>1.0000000000000001E-5</v>
      </c>
      <c r="K18" s="131">
        <v>408</v>
      </c>
      <c r="L18" s="977">
        <v>2345</v>
      </c>
      <c r="M18" s="140">
        <v>4.7876270400000007E-3</v>
      </c>
      <c r="N18" s="135">
        <v>2.0969806435200002E-2</v>
      </c>
      <c r="O18" s="140">
        <v>2.9587535107200003E-3</v>
      </c>
      <c r="P18" s="135">
        <v>1.29593403769536E-2</v>
      </c>
      <c r="Q18" s="140">
        <v>9.7332457723200013E-6</v>
      </c>
      <c r="R18" s="135">
        <v>4.2631616482761608E-5</v>
      </c>
      <c r="S18" s="140">
        <v>4.7876270400000007E-3</v>
      </c>
      <c r="T18" s="135">
        <v>2.0969806435200002E-2</v>
      </c>
      <c r="U18" s="140">
        <v>2.9587535107200003E-3</v>
      </c>
      <c r="V18" s="135">
        <v>1.29593403769536E-2</v>
      </c>
      <c r="W18" s="140">
        <v>9.7332457723200013E-6</v>
      </c>
      <c r="X18" s="135">
        <v>4.2631616482761608E-5</v>
      </c>
    </row>
    <row r="19" spans="1:24">
      <c r="A19" s="88"/>
      <c r="B19" s="1110" t="s">
        <v>1259</v>
      </c>
      <c r="C19" s="89" t="s">
        <v>206</v>
      </c>
      <c r="D19" s="89" t="s">
        <v>795</v>
      </c>
      <c r="E19" s="89" t="s">
        <v>1268</v>
      </c>
      <c r="F19" s="89" t="s">
        <v>1263</v>
      </c>
      <c r="G19" s="89" t="s">
        <v>1273</v>
      </c>
      <c r="H19" s="89" t="s">
        <v>1274</v>
      </c>
      <c r="I19" s="130">
        <v>38352</v>
      </c>
      <c r="J19" s="134">
        <v>1.0000000000000001E-5</v>
      </c>
      <c r="K19" s="131">
        <v>408</v>
      </c>
      <c r="L19" s="977">
        <v>2345</v>
      </c>
      <c r="M19" s="140">
        <v>4.7876270400000007E-3</v>
      </c>
      <c r="N19" s="135">
        <v>2.0969806435200002E-2</v>
      </c>
      <c r="O19" s="140">
        <v>2.9587535107200003E-3</v>
      </c>
      <c r="P19" s="135">
        <v>1.29593403769536E-2</v>
      </c>
      <c r="Q19" s="140">
        <v>9.7332457723200013E-6</v>
      </c>
      <c r="R19" s="135">
        <v>4.2631616482761608E-5</v>
      </c>
      <c r="S19" s="140">
        <v>4.7876270400000007E-3</v>
      </c>
      <c r="T19" s="135">
        <v>2.0969806435200002E-2</v>
      </c>
      <c r="U19" s="140">
        <v>2.9587535107200003E-3</v>
      </c>
      <c r="V19" s="135">
        <v>1.29593403769536E-2</v>
      </c>
      <c r="W19" s="140">
        <v>9.7332457723200013E-6</v>
      </c>
      <c r="X19" s="135">
        <v>4.2631616482761608E-5</v>
      </c>
    </row>
    <row r="20" spans="1:24">
      <c r="A20" s="88"/>
      <c r="B20" s="1110" t="s">
        <v>1259</v>
      </c>
      <c r="C20" s="89" t="s">
        <v>206</v>
      </c>
      <c r="D20" s="89" t="s">
        <v>225</v>
      </c>
      <c r="E20" s="89" t="s">
        <v>1101</v>
      </c>
      <c r="F20" s="89" t="s">
        <v>1275</v>
      </c>
      <c r="G20" s="89" t="s">
        <v>1276</v>
      </c>
      <c r="H20" s="89" t="s">
        <v>1277</v>
      </c>
      <c r="I20" s="130">
        <v>37043</v>
      </c>
      <c r="J20" s="134">
        <v>1.0000000000000001E-5</v>
      </c>
      <c r="K20" s="131">
        <v>68</v>
      </c>
      <c r="L20" s="977">
        <v>2345</v>
      </c>
      <c r="M20" s="140">
        <v>7.9793783999999998E-4</v>
      </c>
      <c r="N20" s="135">
        <v>3.4949677391999997E-3</v>
      </c>
      <c r="O20" s="140">
        <v>4.9312558511999994E-4</v>
      </c>
      <c r="P20" s="135">
        <v>2.1598900628255996E-3</v>
      </c>
      <c r="Q20" s="140">
        <v>1.6222076287200001E-6</v>
      </c>
      <c r="R20" s="135">
        <v>7.1052694137935999E-6</v>
      </c>
      <c r="S20" s="140">
        <v>7.9793783999999998E-4</v>
      </c>
      <c r="T20" s="135">
        <v>3.4949677391999997E-3</v>
      </c>
      <c r="U20" s="140">
        <v>4.9312558511999994E-4</v>
      </c>
      <c r="V20" s="135">
        <v>2.1598900628255996E-3</v>
      </c>
      <c r="W20" s="140">
        <v>1.6222076287200001E-6</v>
      </c>
      <c r="X20" s="135">
        <v>7.1052694137935999E-6</v>
      </c>
    </row>
    <row r="21" spans="1:24">
      <c r="A21" s="88"/>
      <c r="B21" s="1110" t="s">
        <v>1259</v>
      </c>
      <c r="C21" s="89" t="s">
        <v>206</v>
      </c>
      <c r="D21" s="89" t="s">
        <v>264</v>
      </c>
      <c r="E21" s="89" t="s">
        <v>1101</v>
      </c>
      <c r="F21" s="89" t="s">
        <v>1263</v>
      </c>
      <c r="G21" s="89" t="s">
        <v>1278</v>
      </c>
      <c r="H21" s="89" t="s">
        <v>1279</v>
      </c>
      <c r="I21" s="130">
        <v>37773</v>
      </c>
      <c r="J21" s="134">
        <v>1.0000000000000001E-5</v>
      </c>
      <c r="K21" s="131">
        <v>571.19999999999993</v>
      </c>
      <c r="L21" s="977">
        <v>2345</v>
      </c>
      <c r="M21" s="140">
        <v>6.7026778559999989E-3</v>
      </c>
      <c r="N21" s="135">
        <v>2.9357729009279996E-2</v>
      </c>
      <c r="O21" s="140">
        <v>4.1422549150079997E-3</v>
      </c>
      <c r="P21" s="135">
        <v>1.8143076527735037E-2</v>
      </c>
      <c r="Q21" s="140">
        <v>1.3626544081247998E-5</v>
      </c>
      <c r="R21" s="135">
        <v>5.9684263075866226E-5</v>
      </c>
      <c r="S21" s="140">
        <v>6.7026778559999989E-3</v>
      </c>
      <c r="T21" s="135">
        <v>2.9357729009279996E-2</v>
      </c>
      <c r="U21" s="140">
        <v>4.1422549150079997E-3</v>
      </c>
      <c r="V21" s="135">
        <v>1.8143076527735037E-2</v>
      </c>
      <c r="W21" s="140">
        <v>1.3626544081247998E-5</v>
      </c>
      <c r="X21" s="135">
        <v>5.9684263075866226E-5</v>
      </c>
    </row>
    <row r="22" spans="1:24">
      <c r="A22" s="88"/>
      <c r="B22" s="1110" t="s">
        <v>1259</v>
      </c>
      <c r="C22" s="89" t="s">
        <v>206</v>
      </c>
      <c r="D22" s="89" t="s">
        <v>251</v>
      </c>
      <c r="E22" s="89" t="s">
        <v>1101</v>
      </c>
      <c r="F22" s="89" t="s">
        <v>251</v>
      </c>
      <c r="G22" s="89" t="s">
        <v>1280</v>
      </c>
      <c r="H22" s="89" t="s">
        <v>1281</v>
      </c>
      <c r="I22" s="130">
        <v>37195</v>
      </c>
      <c r="J22" s="134">
        <v>1.0000000000000001E-5</v>
      </c>
      <c r="K22" s="131">
        <v>136</v>
      </c>
      <c r="L22" s="977">
        <v>2345</v>
      </c>
      <c r="M22" s="140">
        <v>1.59587568E-3</v>
      </c>
      <c r="N22" s="135">
        <v>6.9899354783999994E-3</v>
      </c>
      <c r="O22" s="140">
        <v>9.8625117023999989E-4</v>
      </c>
      <c r="P22" s="135">
        <v>4.3197801256511991E-3</v>
      </c>
      <c r="Q22" s="140">
        <v>3.2444152574400001E-6</v>
      </c>
      <c r="R22" s="135">
        <v>1.42105388275872E-5</v>
      </c>
      <c r="S22" s="140">
        <v>1.59587568E-3</v>
      </c>
      <c r="T22" s="135">
        <v>6.9899354783999994E-3</v>
      </c>
      <c r="U22" s="140">
        <v>9.8625117023999989E-4</v>
      </c>
      <c r="V22" s="135">
        <v>4.3197801256511991E-3</v>
      </c>
      <c r="W22" s="140">
        <v>3.2444152574400001E-6</v>
      </c>
      <c r="X22" s="135">
        <v>1.42105388275872E-5</v>
      </c>
    </row>
    <row r="23" spans="1:24">
      <c r="A23" s="88"/>
      <c r="B23" s="1110" t="s">
        <v>1259</v>
      </c>
      <c r="C23" s="89" t="s">
        <v>206</v>
      </c>
      <c r="D23" s="89" t="s">
        <v>796</v>
      </c>
      <c r="E23" s="89" t="s">
        <v>1101</v>
      </c>
      <c r="F23" s="89" t="s">
        <v>1263</v>
      </c>
      <c r="G23" s="89" t="s">
        <v>1282</v>
      </c>
      <c r="H23" s="89" t="s">
        <v>1283</v>
      </c>
      <c r="I23" s="130">
        <v>41054</v>
      </c>
      <c r="J23" s="134">
        <v>1.0000000000000001E-5</v>
      </c>
      <c r="K23" s="131">
        <v>544</v>
      </c>
      <c r="L23" s="977">
        <v>2345</v>
      </c>
      <c r="M23" s="140">
        <v>6.3835027199999998E-3</v>
      </c>
      <c r="N23" s="135">
        <v>2.7959741913599997E-2</v>
      </c>
      <c r="O23" s="140">
        <v>3.9450046809599995E-3</v>
      </c>
      <c r="P23" s="135">
        <v>1.7279120502604797E-2</v>
      </c>
      <c r="Q23" s="140">
        <v>1.2977661029760001E-5</v>
      </c>
      <c r="R23" s="135">
        <v>5.6842155310348799E-5</v>
      </c>
      <c r="S23" s="140">
        <v>6.3835027199999998E-3</v>
      </c>
      <c r="T23" s="135">
        <v>2.7959741913599997E-2</v>
      </c>
      <c r="U23" s="140">
        <v>3.9450046809599995E-3</v>
      </c>
      <c r="V23" s="135">
        <v>1.7279120502604797E-2</v>
      </c>
      <c r="W23" s="140">
        <v>1.2977661029760001E-5</v>
      </c>
      <c r="X23" s="135">
        <v>5.6842155310348799E-5</v>
      </c>
    </row>
    <row r="24" spans="1:24">
      <c r="A24" s="88"/>
      <c r="B24" s="1110" t="s">
        <v>1259</v>
      </c>
      <c r="C24" s="89" t="s">
        <v>206</v>
      </c>
      <c r="D24" s="89" t="s">
        <v>796</v>
      </c>
      <c r="E24" s="89" t="s">
        <v>1101</v>
      </c>
      <c r="F24" s="89" t="s">
        <v>1263</v>
      </c>
      <c r="G24" s="89" t="s">
        <v>1284</v>
      </c>
      <c r="H24" s="89" t="s">
        <v>1285</v>
      </c>
      <c r="I24" s="130">
        <v>41054</v>
      </c>
      <c r="J24" s="134">
        <v>1.0000000000000001E-5</v>
      </c>
      <c r="K24" s="131">
        <v>544</v>
      </c>
      <c r="L24" s="977">
        <v>2345</v>
      </c>
      <c r="M24" s="140">
        <v>6.3835027199999998E-3</v>
      </c>
      <c r="N24" s="135">
        <v>2.7959741913599997E-2</v>
      </c>
      <c r="O24" s="140">
        <v>3.9450046809599995E-3</v>
      </c>
      <c r="P24" s="135">
        <v>1.7279120502604797E-2</v>
      </c>
      <c r="Q24" s="140">
        <v>1.2977661029760001E-5</v>
      </c>
      <c r="R24" s="135">
        <v>5.6842155310348799E-5</v>
      </c>
      <c r="S24" s="140">
        <v>6.3835027199999998E-3</v>
      </c>
      <c r="T24" s="135">
        <v>2.7959741913599997E-2</v>
      </c>
      <c r="U24" s="140">
        <v>3.9450046809599995E-3</v>
      </c>
      <c r="V24" s="135">
        <v>1.7279120502604797E-2</v>
      </c>
      <c r="W24" s="140">
        <v>1.2977661029760001E-5</v>
      </c>
      <c r="X24" s="135">
        <v>5.6842155310348799E-5</v>
      </c>
    </row>
    <row r="25" spans="1:24">
      <c r="A25" s="88"/>
      <c r="B25" s="1110" t="s">
        <v>1259</v>
      </c>
      <c r="C25" s="89" t="s">
        <v>206</v>
      </c>
      <c r="D25" s="89" t="s">
        <v>796</v>
      </c>
      <c r="E25" s="89" t="s">
        <v>1101</v>
      </c>
      <c r="F25" s="89" t="s">
        <v>1263</v>
      </c>
      <c r="G25" s="89" t="s">
        <v>1286</v>
      </c>
      <c r="H25" s="89" t="s">
        <v>1287</v>
      </c>
      <c r="I25" s="130">
        <v>41054</v>
      </c>
      <c r="J25" s="134">
        <v>1.0000000000000001E-5</v>
      </c>
      <c r="K25" s="131">
        <v>544</v>
      </c>
      <c r="L25" s="977">
        <v>2345</v>
      </c>
      <c r="M25" s="140">
        <v>6.3835027199999998E-3</v>
      </c>
      <c r="N25" s="135">
        <v>2.7959741913599997E-2</v>
      </c>
      <c r="O25" s="140">
        <v>3.9450046809599995E-3</v>
      </c>
      <c r="P25" s="135">
        <v>1.7279120502604797E-2</v>
      </c>
      <c r="Q25" s="140">
        <v>1.2977661029760001E-5</v>
      </c>
      <c r="R25" s="135">
        <v>5.6842155310348799E-5</v>
      </c>
      <c r="S25" s="140">
        <v>6.3835027199999998E-3</v>
      </c>
      <c r="T25" s="135">
        <v>2.7959741913599997E-2</v>
      </c>
      <c r="U25" s="140">
        <v>3.9450046809599995E-3</v>
      </c>
      <c r="V25" s="135">
        <v>1.7279120502604797E-2</v>
      </c>
      <c r="W25" s="140">
        <v>1.2977661029760001E-5</v>
      </c>
      <c r="X25" s="135">
        <v>5.6842155310348799E-5</v>
      </c>
    </row>
    <row r="26" spans="1:24">
      <c r="A26" s="88"/>
      <c r="B26" s="1110" t="s">
        <v>1259</v>
      </c>
      <c r="C26" s="89" t="s">
        <v>206</v>
      </c>
      <c r="D26" s="89" t="s">
        <v>796</v>
      </c>
      <c r="E26" s="89" t="s">
        <v>1101</v>
      </c>
      <c r="F26" s="89" t="s">
        <v>1263</v>
      </c>
      <c r="G26" s="89" t="s">
        <v>1288</v>
      </c>
      <c r="H26" s="89" t="s">
        <v>1289</v>
      </c>
      <c r="I26" s="130">
        <v>41054</v>
      </c>
      <c r="J26" s="134">
        <v>1.0000000000000001E-5</v>
      </c>
      <c r="K26" s="131">
        <v>544</v>
      </c>
      <c r="L26" s="977">
        <v>2345</v>
      </c>
      <c r="M26" s="140">
        <v>6.3835027199999998E-3</v>
      </c>
      <c r="N26" s="135">
        <v>2.7959741913599997E-2</v>
      </c>
      <c r="O26" s="140">
        <v>3.9450046809599995E-3</v>
      </c>
      <c r="P26" s="135">
        <v>1.7279120502604797E-2</v>
      </c>
      <c r="Q26" s="140">
        <v>1.2977661029760001E-5</v>
      </c>
      <c r="R26" s="135">
        <v>5.6842155310348799E-5</v>
      </c>
      <c r="S26" s="140">
        <v>6.3835027199999998E-3</v>
      </c>
      <c r="T26" s="135">
        <v>2.7959741913599997E-2</v>
      </c>
      <c r="U26" s="140">
        <v>3.9450046809599995E-3</v>
      </c>
      <c r="V26" s="135">
        <v>1.7279120502604797E-2</v>
      </c>
      <c r="W26" s="140">
        <v>1.2977661029760001E-5</v>
      </c>
      <c r="X26" s="135">
        <v>5.6842155310348799E-5</v>
      </c>
    </row>
    <row r="27" spans="1:24">
      <c r="A27" s="88"/>
      <c r="B27" s="1110" t="s">
        <v>1259</v>
      </c>
      <c r="C27" s="89" t="s">
        <v>206</v>
      </c>
      <c r="D27" s="89" t="s">
        <v>798</v>
      </c>
      <c r="E27" s="89" t="s">
        <v>1101</v>
      </c>
      <c r="F27" s="89" t="s">
        <v>1263</v>
      </c>
      <c r="G27" s="89" t="s">
        <v>1290</v>
      </c>
      <c r="H27" s="89" t="s">
        <v>1291</v>
      </c>
      <c r="I27" s="130">
        <v>41791</v>
      </c>
      <c r="J27" s="134">
        <v>1.0000000000000001E-5</v>
      </c>
      <c r="K27" s="131">
        <v>544</v>
      </c>
      <c r="L27" s="977">
        <v>2345</v>
      </c>
      <c r="M27" s="140">
        <v>6.3835027199999998E-3</v>
      </c>
      <c r="N27" s="135">
        <v>2.7959741913599997E-2</v>
      </c>
      <c r="O27" s="140">
        <v>3.9450046809599995E-3</v>
      </c>
      <c r="P27" s="135">
        <v>1.7279120502604797E-2</v>
      </c>
      <c r="Q27" s="140">
        <v>1.2977661029760001E-5</v>
      </c>
      <c r="R27" s="135">
        <v>5.6842155310348799E-5</v>
      </c>
      <c r="S27" s="140">
        <v>6.3835027199999998E-3</v>
      </c>
      <c r="T27" s="135">
        <v>2.7959741913599997E-2</v>
      </c>
      <c r="U27" s="140">
        <v>3.9450046809599995E-3</v>
      </c>
      <c r="V27" s="135">
        <v>1.7279120502604797E-2</v>
      </c>
      <c r="W27" s="140">
        <v>1.2977661029760001E-5</v>
      </c>
      <c r="X27" s="135">
        <v>5.6842155310348799E-5</v>
      </c>
    </row>
    <row r="28" spans="1:24">
      <c r="A28" s="88"/>
      <c r="B28" s="1110" t="s">
        <v>1259</v>
      </c>
      <c r="C28" s="89" t="s">
        <v>206</v>
      </c>
      <c r="D28" s="89" t="s">
        <v>798</v>
      </c>
      <c r="E28" s="89" t="s">
        <v>1101</v>
      </c>
      <c r="F28" s="89" t="s">
        <v>1263</v>
      </c>
      <c r="G28" s="89" t="s">
        <v>1292</v>
      </c>
      <c r="H28" s="89" t="s">
        <v>1293</v>
      </c>
      <c r="I28" s="130">
        <v>41791</v>
      </c>
      <c r="J28" s="134">
        <v>1.0000000000000001E-5</v>
      </c>
      <c r="K28" s="131">
        <v>544</v>
      </c>
      <c r="L28" s="977">
        <v>2345</v>
      </c>
      <c r="M28" s="140">
        <v>6.3835027199999998E-3</v>
      </c>
      <c r="N28" s="135">
        <v>2.7959741913599997E-2</v>
      </c>
      <c r="O28" s="140">
        <v>3.9450046809599995E-3</v>
      </c>
      <c r="P28" s="135">
        <v>1.7279120502604797E-2</v>
      </c>
      <c r="Q28" s="140">
        <v>1.2977661029760001E-5</v>
      </c>
      <c r="R28" s="135">
        <v>5.6842155310348799E-5</v>
      </c>
      <c r="S28" s="140">
        <v>6.3835027199999998E-3</v>
      </c>
      <c r="T28" s="135">
        <v>2.7959741913599997E-2</v>
      </c>
      <c r="U28" s="140">
        <v>3.9450046809599995E-3</v>
      </c>
      <c r="V28" s="135">
        <v>1.7279120502604797E-2</v>
      </c>
      <c r="W28" s="140">
        <v>1.2977661029760001E-5</v>
      </c>
      <c r="X28" s="135">
        <v>5.6842155310348799E-5</v>
      </c>
    </row>
    <row r="29" spans="1:24">
      <c r="A29" s="88"/>
      <c r="B29" s="1110" t="s">
        <v>1259</v>
      </c>
      <c r="C29" s="89" t="s">
        <v>206</v>
      </c>
      <c r="D29" s="89" t="s">
        <v>798</v>
      </c>
      <c r="E29" s="89" t="s">
        <v>1101</v>
      </c>
      <c r="F29" s="89" t="s">
        <v>1263</v>
      </c>
      <c r="G29" s="89" t="s">
        <v>1294</v>
      </c>
      <c r="H29" s="89" t="s">
        <v>1295</v>
      </c>
      <c r="I29" s="130">
        <v>41791</v>
      </c>
      <c r="J29" s="134">
        <v>1.0000000000000001E-5</v>
      </c>
      <c r="K29" s="131">
        <v>544</v>
      </c>
      <c r="L29" s="977">
        <v>2345</v>
      </c>
      <c r="M29" s="140">
        <v>6.3835027199999998E-3</v>
      </c>
      <c r="N29" s="135">
        <v>2.7959741913599997E-2</v>
      </c>
      <c r="O29" s="140">
        <v>3.9450046809599995E-3</v>
      </c>
      <c r="P29" s="135">
        <v>1.7279120502604797E-2</v>
      </c>
      <c r="Q29" s="140">
        <v>1.2977661029760001E-5</v>
      </c>
      <c r="R29" s="135">
        <v>5.6842155310348799E-5</v>
      </c>
      <c r="S29" s="140">
        <v>6.3835027199999998E-3</v>
      </c>
      <c r="T29" s="135">
        <v>2.7959741913599997E-2</v>
      </c>
      <c r="U29" s="140">
        <v>3.9450046809599995E-3</v>
      </c>
      <c r="V29" s="135">
        <v>1.7279120502604797E-2</v>
      </c>
      <c r="W29" s="140">
        <v>1.2977661029760001E-5</v>
      </c>
      <c r="X29" s="135">
        <v>5.6842155310348799E-5</v>
      </c>
    </row>
    <row r="30" spans="1:24">
      <c r="A30" s="88"/>
      <c r="B30" s="1110" t="s">
        <v>1259</v>
      </c>
      <c r="C30" s="89" t="s">
        <v>206</v>
      </c>
      <c r="D30" s="89" t="s">
        <v>798</v>
      </c>
      <c r="E30" s="89" t="s">
        <v>1101</v>
      </c>
      <c r="F30" s="89" t="s">
        <v>1263</v>
      </c>
      <c r="G30" s="89" t="s">
        <v>1296</v>
      </c>
      <c r="H30" s="89" t="s">
        <v>1297</v>
      </c>
      <c r="I30" s="130">
        <v>43009</v>
      </c>
      <c r="J30" s="134">
        <v>1.0000000000000001E-5</v>
      </c>
      <c r="K30" s="131">
        <v>544</v>
      </c>
      <c r="L30" s="977">
        <v>2345</v>
      </c>
      <c r="M30" s="140">
        <v>6.3835027199999998E-3</v>
      </c>
      <c r="N30" s="135">
        <v>2.7959741913599997E-2</v>
      </c>
      <c r="O30" s="140">
        <v>3.9450046809599995E-3</v>
      </c>
      <c r="P30" s="135">
        <v>1.7279120502604797E-2</v>
      </c>
      <c r="Q30" s="140">
        <v>1.2977661029760001E-5</v>
      </c>
      <c r="R30" s="135">
        <v>5.6842155310348799E-5</v>
      </c>
      <c r="S30" s="140">
        <v>6.3835027199999998E-3</v>
      </c>
      <c r="T30" s="135">
        <v>2.7959741913599997E-2</v>
      </c>
      <c r="U30" s="140">
        <v>3.9450046809599995E-3</v>
      </c>
      <c r="V30" s="135">
        <v>1.7279120502604797E-2</v>
      </c>
      <c r="W30" s="140">
        <v>1.2977661029760001E-5</v>
      </c>
      <c r="X30" s="135">
        <v>5.6842155310348799E-5</v>
      </c>
    </row>
    <row r="31" spans="1:24">
      <c r="A31" s="88"/>
      <c r="B31" s="1110" t="s">
        <v>1259</v>
      </c>
      <c r="C31" s="89" t="s">
        <v>206</v>
      </c>
      <c r="D31" s="89" t="s">
        <v>799</v>
      </c>
      <c r="E31" s="89" t="s">
        <v>1101</v>
      </c>
      <c r="F31" s="89" t="s">
        <v>1263</v>
      </c>
      <c r="G31" s="89" t="s">
        <v>1298</v>
      </c>
      <c r="H31" s="89" t="s">
        <v>1299</v>
      </c>
      <c r="I31" s="130">
        <v>44409</v>
      </c>
      <c r="J31" s="134">
        <v>1.0000000000000001E-5</v>
      </c>
      <c r="K31" s="131">
        <v>544</v>
      </c>
      <c r="L31" s="977">
        <v>2345</v>
      </c>
      <c r="M31" s="140">
        <v>6.3835027199999998E-3</v>
      </c>
      <c r="N31" s="135">
        <v>2.7959741913599997E-2</v>
      </c>
      <c r="O31" s="140">
        <v>3.9450046809599995E-3</v>
      </c>
      <c r="P31" s="135">
        <v>1.7279120502604797E-2</v>
      </c>
      <c r="Q31" s="140">
        <v>1.2977661029760001E-5</v>
      </c>
      <c r="R31" s="135">
        <v>5.6842155310348799E-5</v>
      </c>
      <c r="S31" s="140">
        <v>6.3835027199999998E-3</v>
      </c>
      <c r="T31" s="135">
        <v>2.7959741913599997E-2</v>
      </c>
      <c r="U31" s="140">
        <v>3.9450046809599995E-3</v>
      </c>
      <c r="V31" s="135">
        <v>1.7279120502604797E-2</v>
      </c>
      <c r="W31" s="140">
        <v>1.2977661029760001E-5</v>
      </c>
      <c r="X31" s="135">
        <v>5.6842155310348799E-5</v>
      </c>
    </row>
    <row r="32" spans="1:24">
      <c r="A32" s="88"/>
      <c r="B32" s="1110" t="s">
        <v>1259</v>
      </c>
      <c r="C32" s="89" t="s">
        <v>206</v>
      </c>
      <c r="D32" s="89" t="s">
        <v>799</v>
      </c>
      <c r="E32" s="89" t="s">
        <v>1101</v>
      </c>
      <c r="F32" s="89" t="s">
        <v>1263</v>
      </c>
      <c r="G32" s="89" t="s">
        <v>1300</v>
      </c>
      <c r="H32" s="89" t="s">
        <v>1301</v>
      </c>
      <c r="I32" s="130">
        <v>44409</v>
      </c>
      <c r="J32" s="134">
        <v>1.0000000000000001E-5</v>
      </c>
      <c r="K32" s="131">
        <v>544</v>
      </c>
      <c r="L32" s="977">
        <v>2345</v>
      </c>
      <c r="M32" s="140">
        <v>6.3835027199999998E-3</v>
      </c>
      <c r="N32" s="135">
        <v>2.7959741913599997E-2</v>
      </c>
      <c r="O32" s="140">
        <v>3.9450046809599995E-3</v>
      </c>
      <c r="P32" s="135">
        <v>1.7279120502604797E-2</v>
      </c>
      <c r="Q32" s="140">
        <v>1.2977661029760001E-5</v>
      </c>
      <c r="R32" s="135">
        <v>5.6842155310348799E-5</v>
      </c>
      <c r="S32" s="140">
        <v>6.3835027199999998E-3</v>
      </c>
      <c r="T32" s="135">
        <v>2.7959741913599997E-2</v>
      </c>
      <c r="U32" s="140">
        <v>3.9450046809599995E-3</v>
      </c>
      <c r="V32" s="135">
        <v>1.7279120502604797E-2</v>
      </c>
      <c r="W32" s="140">
        <v>1.2977661029760001E-5</v>
      </c>
      <c r="X32" s="135">
        <v>5.6842155310348799E-5</v>
      </c>
    </row>
    <row r="33" spans="1:37">
      <c r="A33" s="88"/>
      <c r="B33" s="1110" t="s">
        <v>1259</v>
      </c>
      <c r="C33" s="89" t="s">
        <v>206</v>
      </c>
      <c r="D33" s="89" t="s">
        <v>799</v>
      </c>
      <c r="E33" s="89" t="s">
        <v>1101</v>
      </c>
      <c r="F33" s="89" t="s">
        <v>1263</v>
      </c>
      <c r="G33" s="89" t="s">
        <v>1302</v>
      </c>
      <c r="H33" s="89" t="s">
        <v>1303</v>
      </c>
      <c r="I33" s="165" t="s">
        <v>218</v>
      </c>
      <c r="J33" s="134">
        <v>1.0000000000000001E-5</v>
      </c>
      <c r="K33" s="131">
        <v>544</v>
      </c>
      <c r="L33" s="977">
        <v>2345</v>
      </c>
      <c r="M33" s="140">
        <v>6.3835027199999998E-3</v>
      </c>
      <c r="N33" s="135">
        <v>2.7959741913599997E-2</v>
      </c>
      <c r="O33" s="140">
        <v>3.9450046809599995E-3</v>
      </c>
      <c r="P33" s="135">
        <v>1.7279120502604797E-2</v>
      </c>
      <c r="Q33" s="140">
        <v>1.2977661029760001E-5</v>
      </c>
      <c r="R33" s="135">
        <v>5.6842155310348799E-5</v>
      </c>
      <c r="S33" s="140">
        <v>6.3835027199999998E-3</v>
      </c>
      <c r="T33" s="135">
        <v>2.7959741913599997E-2</v>
      </c>
      <c r="U33" s="140">
        <v>3.9450046809599995E-3</v>
      </c>
      <c r="V33" s="135">
        <v>1.7279120502604797E-2</v>
      </c>
      <c r="W33" s="140">
        <v>1.2977661029760001E-5</v>
      </c>
      <c r="X33" s="135">
        <v>5.6842155310348799E-5</v>
      </c>
    </row>
    <row r="34" spans="1:37">
      <c r="A34" s="88"/>
      <c r="B34" s="1110" t="s">
        <v>1259</v>
      </c>
      <c r="C34" s="89" t="s">
        <v>206</v>
      </c>
      <c r="D34" s="89" t="s">
        <v>799</v>
      </c>
      <c r="E34" s="89" t="s">
        <v>1101</v>
      </c>
      <c r="F34" s="89" t="s">
        <v>1263</v>
      </c>
      <c r="G34" s="89" t="s">
        <v>1304</v>
      </c>
      <c r="H34" s="89" t="s">
        <v>1305</v>
      </c>
      <c r="I34" s="165" t="s">
        <v>218</v>
      </c>
      <c r="J34" s="134">
        <v>1.0000000000000001E-5</v>
      </c>
      <c r="K34" s="131">
        <v>544</v>
      </c>
      <c r="L34" s="977">
        <v>2345</v>
      </c>
      <c r="M34" s="140">
        <v>6.3835027199999998E-3</v>
      </c>
      <c r="N34" s="135">
        <v>2.7959741913599997E-2</v>
      </c>
      <c r="O34" s="140">
        <v>3.9450046809599995E-3</v>
      </c>
      <c r="P34" s="135">
        <v>1.7279120502604797E-2</v>
      </c>
      <c r="Q34" s="140">
        <v>1.2977661029760001E-5</v>
      </c>
      <c r="R34" s="135">
        <v>5.6842155310348799E-5</v>
      </c>
      <c r="S34" s="140">
        <v>6.3835027199999998E-3</v>
      </c>
      <c r="T34" s="135">
        <v>2.7959741913599997E-2</v>
      </c>
      <c r="U34" s="140">
        <v>3.9450046809599995E-3</v>
      </c>
      <c r="V34" s="135">
        <v>1.7279120502604797E-2</v>
      </c>
      <c r="W34" s="140">
        <v>1.2977661029760001E-5</v>
      </c>
      <c r="X34" s="135">
        <v>5.6842155310348799E-5</v>
      </c>
    </row>
    <row r="35" spans="1:37">
      <c r="A35" s="88"/>
      <c r="B35" s="1110" t="s">
        <v>1259</v>
      </c>
      <c r="C35" s="1096" t="s">
        <v>206</v>
      </c>
      <c r="D35" s="1096" t="s">
        <v>800</v>
      </c>
      <c r="E35" s="1096" t="s">
        <v>1101</v>
      </c>
      <c r="F35" s="1096" t="s">
        <v>1263</v>
      </c>
      <c r="G35" s="1096" t="s">
        <v>1306</v>
      </c>
      <c r="H35" s="1096" t="s">
        <v>1307</v>
      </c>
      <c r="I35" s="272">
        <v>46357</v>
      </c>
      <c r="J35" s="285">
        <v>1.0000000000000001E-5</v>
      </c>
      <c r="K35" s="405">
        <v>1292</v>
      </c>
      <c r="L35" s="978">
        <v>2345</v>
      </c>
      <c r="M35" s="140">
        <v>1.5160818960000001E-2</v>
      </c>
      <c r="N35" s="135">
        <v>6.6404387044800006E-2</v>
      </c>
      <c r="O35" s="140">
        <v>9.3693861172800003E-3</v>
      </c>
      <c r="P35" s="135">
        <v>4.1037911193686404E-2</v>
      </c>
      <c r="Q35" s="140">
        <v>3.0821944945680001E-5</v>
      </c>
      <c r="R35" s="135">
        <v>1.3500011886207841E-4</v>
      </c>
      <c r="S35" s="140">
        <v>1.5160818960000001E-2</v>
      </c>
      <c r="T35" s="135">
        <v>6.6404387044800006E-2</v>
      </c>
      <c r="U35" s="140">
        <v>9.3693861172800003E-3</v>
      </c>
      <c r="V35" s="135">
        <v>4.1037911193686404E-2</v>
      </c>
      <c r="W35" s="140">
        <v>3.0821944945680001E-5</v>
      </c>
      <c r="X35" s="135">
        <v>1.3500011886207841E-4</v>
      </c>
    </row>
    <row r="36" spans="1:37">
      <c r="A36" s="88"/>
      <c r="B36" s="1110" t="s">
        <v>1259</v>
      </c>
      <c r="C36" s="1096" t="s">
        <v>206</v>
      </c>
      <c r="D36" s="1096" t="s">
        <v>800</v>
      </c>
      <c r="E36" s="1096" t="s">
        <v>1101</v>
      </c>
      <c r="F36" s="1096" t="s">
        <v>1263</v>
      </c>
      <c r="G36" s="1096" t="s">
        <v>1308</v>
      </c>
      <c r="H36" s="1096" t="s">
        <v>1309</v>
      </c>
      <c r="I36" s="272">
        <v>46357</v>
      </c>
      <c r="J36" s="285">
        <v>1.0000000000000001E-5</v>
      </c>
      <c r="K36" s="405">
        <v>1292</v>
      </c>
      <c r="L36" s="978">
        <v>2345</v>
      </c>
      <c r="M36" s="140">
        <v>1.5160818960000001E-2</v>
      </c>
      <c r="N36" s="135">
        <v>6.6404387044800006E-2</v>
      </c>
      <c r="O36" s="140">
        <v>9.3693861172800003E-3</v>
      </c>
      <c r="P36" s="135">
        <v>4.1037911193686404E-2</v>
      </c>
      <c r="Q36" s="140">
        <v>3.0821944945680001E-5</v>
      </c>
      <c r="R36" s="135">
        <v>1.3500011886207841E-4</v>
      </c>
      <c r="S36" s="140">
        <v>1.5160818960000001E-2</v>
      </c>
      <c r="T36" s="135">
        <v>6.6404387044800006E-2</v>
      </c>
      <c r="U36" s="140">
        <v>9.3693861172800003E-3</v>
      </c>
      <c r="V36" s="135">
        <v>4.1037911193686404E-2</v>
      </c>
      <c r="W36" s="140">
        <v>3.0821944945680001E-5</v>
      </c>
      <c r="X36" s="135">
        <v>1.3500011886207841E-4</v>
      </c>
    </row>
    <row r="37" spans="1:37">
      <c r="A37" s="88"/>
      <c r="B37" s="1110" t="s">
        <v>1259</v>
      </c>
      <c r="C37" s="1096" t="s">
        <v>206</v>
      </c>
      <c r="D37" s="1096" t="s">
        <v>1310</v>
      </c>
      <c r="E37" s="1096" t="s">
        <v>1101</v>
      </c>
      <c r="F37" s="1096" t="s">
        <v>1311</v>
      </c>
      <c r="G37" s="1096" t="s">
        <v>1312</v>
      </c>
      <c r="H37" s="1096" t="s">
        <v>1313</v>
      </c>
      <c r="I37" s="272">
        <v>41046</v>
      </c>
      <c r="J37" s="285">
        <v>1.0000000000000001E-5</v>
      </c>
      <c r="K37" s="405">
        <v>272</v>
      </c>
      <c r="L37" s="978">
        <v>2345</v>
      </c>
      <c r="M37" s="140">
        <v>3.1917513599999999E-3</v>
      </c>
      <c r="N37" s="135">
        <v>1.3979870956799999E-2</v>
      </c>
      <c r="O37" s="140">
        <v>1.9725023404799998E-3</v>
      </c>
      <c r="P37" s="135">
        <v>8.6395602513023983E-3</v>
      </c>
      <c r="Q37" s="140">
        <v>6.4888305148800003E-6</v>
      </c>
      <c r="R37" s="135">
        <v>2.8421077655174399E-5</v>
      </c>
      <c r="S37" s="140">
        <v>3.1917513599999999E-3</v>
      </c>
      <c r="T37" s="135">
        <v>1.3979870956799999E-2</v>
      </c>
      <c r="U37" s="140">
        <v>1.9725023404799998E-3</v>
      </c>
      <c r="V37" s="135">
        <v>8.6395602513023983E-3</v>
      </c>
      <c r="W37" s="140">
        <v>6.4888305148800003E-6</v>
      </c>
      <c r="X37" s="135">
        <v>2.8421077655174399E-5</v>
      </c>
    </row>
    <row r="38" spans="1:37">
      <c r="A38" s="88"/>
      <c r="B38" s="1110" t="s">
        <v>1259</v>
      </c>
      <c r="C38" s="1096" t="s">
        <v>206</v>
      </c>
      <c r="D38" s="1096" t="s">
        <v>1310</v>
      </c>
      <c r="E38" s="1096" t="s">
        <v>1101</v>
      </c>
      <c r="F38" s="1096" t="s">
        <v>1311</v>
      </c>
      <c r="G38" s="1096" t="s">
        <v>1314</v>
      </c>
      <c r="H38" s="1096" t="s">
        <v>1315</v>
      </c>
      <c r="I38" s="272" t="s">
        <v>218</v>
      </c>
      <c r="J38" s="285">
        <v>1.0000000000000001E-5</v>
      </c>
      <c r="K38" s="405">
        <v>272</v>
      </c>
      <c r="L38" s="978">
        <v>2345</v>
      </c>
      <c r="M38" s="140">
        <v>3.1917513599999999E-3</v>
      </c>
      <c r="N38" s="135">
        <v>1.3979870956799999E-2</v>
      </c>
      <c r="O38" s="140">
        <v>1.9725023404799998E-3</v>
      </c>
      <c r="P38" s="135">
        <v>8.6395602513023983E-3</v>
      </c>
      <c r="Q38" s="140">
        <v>6.4888305148800003E-6</v>
      </c>
      <c r="R38" s="135">
        <v>2.8421077655174399E-5</v>
      </c>
      <c r="S38" s="140">
        <v>3.1917513599999999E-3</v>
      </c>
      <c r="T38" s="135">
        <v>1.3979870956799999E-2</v>
      </c>
      <c r="U38" s="140">
        <v>1.9725023404799998E-3</v>
      </c>
      <c r="V38" s="135">
        <v>8.6395602513023983E-3</v>
      </c>
      <c r="W38" s="140">
        <v>6.4888305148800003E-6</v>
      </c>
      <c r="X38" s="135">
        <v>2.8421077655174399E-5</v>
      </c>
    </row>
    <row r="39" spans="1:37">
      <c r="A39" s="88"/>
      <c r="B39" s="1110" t="s">
        <v>1259</v>
      </c>
      <c r="C39" s="1096" t="s">
        <v>317</v>
      </c>
      <c r="D39" s="1096" t="s">
        <v>318</v>
      </c>
      <c r="E39" s="1096" t="s">
        <v>1101</v>
      </c>
      <c r="F39" s="1096" t="s">
        <v>1316</v>
      </c>
      <c r="G39" s="1096" t="s">
        <v>1317</v>
      </c>
      <c r="H39" s="1096" t="s">
        <v>1318</v>
      </c>
      <c r="I39" s="272">
        <v>33604</v>
      </c>
      <c r="J39" s="285">
        <v>1.0000000000000001E-5</v>
      </c>
      <c r="K39" s="405">
        <v>136</v>
      </c>
      <c r="L39" s="978">
        <v>2345</v>
      </c>
      <c r="M39" s="140">
        <v>1.59587568E-3</v>
      </c>
      <c r="N39" s="135">
        <v>6.9899354783999994E-3</v>
      </c>
      <c r="O39" s="140">
        <v>9.8625117023999989E-4</v>
      </c>
      <c r="P39" s="135">
        <v>4.3197801256511991E-3</v>
      </c>
      <c r="Q39" s="140">
        <v>3.2444152574400001E-6</v>
      </c>
      <c r="R39" s="135">
        <v>1.42105388275872E-5</v>
      </c>
      <c r="S39" s="140">
        <v>1.59587568E-3</v>
      </c>
      <c r="T39" s="135">
        <v>6.9899354783999994E-3</v>
      </c>
      <c r="U39" s="140">
        <v>9.8625117023999989E-4</v>
      </c>
      <c r="V39" s="135">
        <v>4.3197801256511991E-3</v>
      </c>
      <c r="W39" s="140">
        <v>3.2444152574400001E-6</v>
      </c>
      <c r="X39" s="135">
        <v>1.42105388275872E-5</v>
      </c>
    </row>
    <row r="40" spans="1:37">
      <c r="A40" s="88"/>
      <c r="B40" s="1110" t="s">
        <v>1259</v>
      </c>
      <c r="C40" s="1096" t="s">
        <v>317</v>
      </c>
      <c r="D40" s="1096" t="s">
        <v>318</v>
      </c>
      <c r="E40" s="1096" t="s">
        <v>1101</v>
      </c>
      <c r="F40" s="1096" t="s">
        <v>1319</v>
      </c>
      <c r="G40" s="1096" t="s">
        <v>1320</v>
      </c>
      <c r="H40" s="1096" t="s">
        <v>1321</v>
      </c>
      <c r="I40" s="272">
        <v>33604</v>
      </c>
      <c r="J40" s="285">
        <v>1.0000000000000001E-5</v>
      </c>
      <c r="K40" s="405">
        <v>394.4</v>
      </c>
      <c r="L40" s="978">
        <v>2345</v>
      </c>
      <c r="M40" s="140">
        <v>4.6280394720000003E-3</v>
      </c>
      <c r="N40" s="135">
        <v>2.0270812887360001E-2</v>
      </c>
      <c r="O40" s="140">
        <v>2.8601283936960003E-3</v>
      </c>
      <c r="P40" s="135">
        <v>1.2527362364388481E-2</v>
      </c>
      <c r="Q40" s="140">
        <v>9.4088042465760019E-6</v>
      </c>
      <c r="R40" s="135">
        <v>4.1210562600002887E-5</v>
      </c>
      <c r="S40" s="140">
        <v>4.6280394720000003E-3</v>
      </c>
      <c r="T40" s="135">
        <v>2.0270812887360001E-2</v>
      </c>
      <c r="U40" s="140">
        <v>2.8601283936960003E-3</v>
      </c>
      <c r="V40" s="135">
        <v>1.2527362364388481E-2</v>
      </c>
      <c r="W40" s="140">
        <v>9.4088042465760019E-6</v>
      </c>
      <c r="X40" s="135">
        <v>4.1210562600002887E-5</v>
      </c>
    </row>
    <row r="41" spans="1:37">
      <c r="A41" s="88"/>
      <c r="B41" s="1110" t="s">
        <v>1259</v>
      </c>
      <c r="C41" s="89" t="s">
        <v>317</v>
      </c>
      <c r="D41" s="1096" t="s">
        <v>318</v>
      </c>
      <c r="E41" s="89" t="s">
        <v>1101</v>
      </c>
      <c r="F41" s="89" t="s">
        <v>1263</v>
      </c>
      <c r="G41" s="89" t="s">
        <v>1322</v>
      </c>
      <c r="H41" s="89" t="s">
        <v>1323</v>
      </c>
      <c r="I41" s="130">
        <v>45597</v>
      </c>
      <c r="J41" s="134">
        <v>1.0000000000000001E-5</v>
      </c>
      <c r="K41" s="131">
        <v>136</v>
      </c>
      <c r="L41" s="977">
        <v>2345</v>
      </c>
      <c r="M41" s="140">
        <v>1.59587568E-3</v>
      </c>
      <c r="N41" s="135">
        <v>6.9899354783999994E-3</v>
      </c>
      <c r="O41" s="140">
        <v>9.8625117023999989E-4</v>
      </c>
      <c r="P41" s="135">
        <v>4.3197801256511991E-3</v>
      </c>
      <c r="Q41" s="140">
        <v>3.2444152574400001E-6</v>
      </c>
      <c r="R41" s="135">
        <v>1.42105388275872E-5</v>
      </c>
      <c r="S41" s="140">
        <v>1.59587568E-3</v>
      </c>
      <c r="T41" s="135">
        <v>6.9899354783999994E-3</v>
      </c>
      <c r="U41" s="140">
        <v>9.8625117023999989E-4</v>
      </c>
      <c r="V41" s="135">
        <v>4.3197801256511991E-3</v>
      </c>
      <c r="W41" s="140">
        <v>3.2444152574400001E-6</v>
      </c>
      <c r="X41" s="135">
        <v>1.42105388275872E-5</v>
      </c>
    </row>
    <row r="42" spans="1:37">
      <c r="A42" s="88"/>
      <c r="B42" s="1110" t="s">
        <v>1259</v>
      </c>
      <c r="C42" s="89" t="s">
        <v>206</v>
      </c>
      <c r="D42" s="1096" t="s">
        <v>1324</v>
      </c>
      <c r="E42" s="89" t="s">
        <v>1325</v>
      </c>
      <c r="F42" s="89" t="s">
        <v>1326</v>
      </c>
      <c r="G42" s="89" t="s">
        <v>1327</v>
      </c>
      <c r="H42" s="89" t="s">
        <v>17</v>
      </c>
      <c r="I42" s="130" t="s">
        <v>1328</v>
      </c>
      <c r="J42" s="89" t="s">
        <v>17</v>
      </c>
      <c r="K42" s="89" t="s">
        <v>17</v>
      </c>
      <c r="L42" s="1082" t="s">
        <v>17</v>
      </c>
      <c r="M42" s="140" t="s">
        <v>17</v>
      </c>
      <c r="N42" s="135" t="s">
        <v>17</v>
      </c>
      <c r="O42" s="140" t="s">
        <v>17</v>
      </c>
      <c r="P42" s="135" t="s">
        <v>17</v>
      </c>
      <c r="Q42" s="140" t="s">
        <v>17</v>
      </c>
      <c r="R42" s="135" t="s">
        <v>17</v>
      </c>
      <c r="S42" s="140" t="s">
        <v>17</v>
      </c>
      <c r="T42" s="135" t="s">
        <v>17</v>
      </c>
      <c r="U42" s="140" t="s">
        <v>17</v>
      </c>
      <c r="V42" s="135" t="s">
        <v>17</v>
      </c>
      <c r="W42" s="140" t="s">
        <v>17</v>
      </c>
      <c r="X42" s="135" t="s">
        <v>17</v>
      </c>
    </row>
    <row r="43" spans="1:37">
      <c r="A43" s="88"/>
      <c r="B43" s="1110" t="s">
        <v>1259</v>
      </c>
      <c r="C43" s="89" t="s">
        <v>206</v>
      </c>
      <c r="D43" s="1096" t="s">
        <v>1324</v>
      </c>
      <c r="E43" s="89" t="s">
        <v>1325</v>
      </c>
      <c r="F43" s="89" t="s">
        <v>1326</v>
      </c>
      <c r="G43" s="89" t="s">
        <v>1329</v>
      </c>
      <c r="H43" s="89" t="s">
        <v>17</v>
      </c>
      <c r="I43" s="130" t="s">
        <v>1328</v>
      </c>
      <c r="J43" s="89" t="s">
        <v>17</v>
      </c>
      <c r="K43" s="89" t="s">
        <v>17</v>
      </c>
      <c r="L43" s="1082" t="s">
        <v>17</v>
      </c>
      <c r="M43" s="140" t="s">
        <v>17</v>
      </c>
      <c r="N43" s="135" t="s">
        <v>17</v>
      </c>
      <c r="O43" s="140" t="s">
        <v>17</v>
      </c>
      <c r="P43" s="135" t="s">
        <v>17</v>
      </c>
      <c r="Q43" s="140" t="s">
        <v>17</v>
      </c>
      <c r="R43" s="135" t="s">
        <v>17</v>
      </c>
      <c r="S43" s="140" t="s">
        <v>17</v>
      </c>
      <c r="T43" s="135" t="s">
        <v>17</v>
      </c>
      <c r="U43" s="140" t="s">
        <v>17</v>
      </c>
      <c r="V43" s="135" t="s">
        <v>17</v>
      </c>
      <c r="W43" s="140" t="s">
        <v>17</v>
      </c>
      <c r="X43" s="135" t="s">
        <v>17</v>
      </c>
    </row>
    <row r="44" spans="1:37">
      <c r="A44" s="88"/>
      <c r="B44" s="1110" t="s">
        <v>1259</v>
      </c>
      <c r="C44" s="89" t="s">
        <v>206</v>
      </c>
      <c r="D44" s="1096" t="s">
        <v>1324</v>
      </c>
      <c r="E44" s="89" t="s">
        <v>1325</v>
      </c>
      <c r="F44" s="89" t="s">
        <v>1326</v>
      </c>
      <c r="G44" s="89" t="s">
        <v>1330</v>
      </c>
      <c r="H44" s="89" t="s">
        <v>17</v>
      </c>
      <c r="I44" s="130" t="s">
        <v>1328</v>
      </c>
      <c r="J44" s="89" t="s">
        <v>17</v>
      </c>
      <c r="K44" s="89" t="s">
        <v>17</v>
      </c>
      <c r="L44" s="1082" t="s">
        <v>17</v>
      </c>
      <c r="M44" s="140" t="s">
        <v>17</v>
      </c>
      <c r="N44" s="135" t="s">
        <v>17</v>
      </c>
      <c r="O44" s="140" t="s">
        <v>17</v>
      </c>
      <c r="P44" s="135" t="s">
        <v>17</v>
      </c>
      <c r="Q44" s="140" t="s">
        <v>17</v>
      </c>
      <c r="R44" s="135" t="s">
        <v>17</v>
      </c>
      <c r="S44" s="140" t="s">
        <v>17</v>
      </c>
      <c r="T44" s="135" t="s">
        <v>17</v>
      </c>
      <c r="U44" s="140" t="s">
        <v>17</v>
      </c>
      <c r="V44" s="135" t="s">
        <v>17</v>
      </c>
      <c r="W44" s="140" t="s">
        <v>17</v>
      </c>
      <c r="X44" s="135" t="s">
        <v>17</v>
      </c>
    </row>
    <row r="45" spans="1:37">
      <c r="A45" s="88"/>
      <c r="B45" s="1110" t="s">
        <v>1259</v>
      </c>
      <c r="C45" s="89" t="s">
        <v>206</v>
      </c>
      <c r="D45" s="1096" t="s">
        <v>1324</v>
      </c>
      <c r="E45" s="89" t="s">
        <v>1325</v>
      </c>
      <c r="F45" s="89" t="s">
        <v>1326</v>
      </c>
      <c r="G45" s="89" t="s">
        <v>1331</v>
      </c>
      <c r="H45" s="89" t="s">
        <v>17</v>
      </c>
      <c r="I45" s="130" t="s">
        <v>1328</v>
      </c>
      <c r="J45" s="89" t="s">
        <v>17</v>
      </c>
      <c r="K45" s="89" t="s">
        <v>17</v>
      </c>
      <c r="L45" s="1082" t="s">
        <v>17</v>
      </c>
      <c r="M45" s="464" t="s">
        <v>17</v>
      </c>
      <c r="N45" s="276" t="s">
        <v>17</v>
      </c>
      <c r="O45" s="464" t="s">
        <v>17</v>
      </c>
      <c r="P45" s="276" t="s">
        <v>17</v>
      </c>
      <c r="Q45" s="464" t="s">
        <v>17</v>
      </c>
      <c r="R45" s="276" t="s">
        <v>17</v>
      </c>
      <c r="S45" s="464" t="s">
        <v>17</v>
      </c>
      <c r="T45" s="276" t="s">
        <v>17</v>
      </c>
      <c r="U45" s="464" t="s">
        <v>17</v>
      </c>
      <c r="V45" s="276" t="s">
        <v>17</v>
      </c>
      <c r="W45" s="464" t="s">
        <v>17</v>
      </c>
      <c r="X45" s="276" t="s">
        <v>17</v>
      </c>
    </row>
    <row r="46" spans="1:37" ht="13.9">
      <c r="A46" s="88"/>
      <c r="B46" s="501"/>
      <c r="C46" s="502"/>
      <c r="D46" s="502"/>
      <c r="E46" s="502"/>
      <c r="F46" s="502"/>
      <c r="G46" s="502"/>
      <c r="H46" s="502"/>
      <c r="I46" s="502"/>
      <c r="J46" s="502"/>
      <c r="K46" s="502"/>
      <c r="L46" s="943" t="s">
        <v>342</v>
      </c>
      <c r="M46" s="150">
        <v>0.162938906928</v>
      </c>
      <c r="N46" s="151">
        <v>0.71367241234463996</v>
      </c>
      <c r="O46" s="152">
        <v>0.10069624448150399</v>
      </c>
      <c r="P46" s="151">
        <v>0.44104955082898739</v>
      </c>
      <c r="Q46" s="152">
        <v>3.3125479778462391E-4</v>
      </c>
      <c r="R46" s="151">
        <v>1.450896014296653E-3</v>
      </c>
      <c r="S46" s="152">
        <v>0.162938906928</v>
      </c>
      <c r="T46" s="151">
        <v>0.71367241234463996</v>
      </c>
      <c r="U46" s="152">
        <v>0.10069624448150399</v>
      </c>
      <c r="V46" s="151">
        <v>0.44104955082898739</v>
      </c>
      <c r="W46" s="152">
        <v>3.3125479778462391E-4</v>
      </c>
      <c r="X46" s="151">
        <v>1.450896014296653E-3</v>
      </c>
    </row>
    <row r="47" spans="1:37">
      <c r="A47" s="88"/>
      <c r="R47" s="161"/>
      <c r="S47" s="161"/>
      <c r="T47" s="161"/>
      <c r="U47" s="161"/>
    </row>
    <row r="48" spans="1:37">
      <c r="A48" s="88"/>
      <c r="B48" s="271"/>
      <c r="AK48" s="161"/>
    </row>
    <row r="49" spans="1:20">
      <c r="A49" s="88"/>
      <c r="Q49" s="223"/>
      <c r="R49" s="870"/>
      <c r="S49" s="870"/>
      <c r="T49" s="870"/>
    </row>
    <row r="50" spans="1:20">
      <c r="A50" s="88"/>
      <c r="Q50" s="223"/>
      <c r="R50" s="870"/>
      <c r="S50" s="870"/>
      <c r="T50" s="870"/>
    </row>
    <row r="51" spans="1:20">
      <c r="A51" s="88"/>
      <c r="B51" s="160"/>
      <c r="C51" s="160"/>
      <c r="D51" s="160"/>
      <c r="E51" s="160"/>
      <c r="F51" s="160"/>
      <c r="G51" s="160"/>
      <c r="H51" s="160"/>
      <c r="I51" s="160"/>
      <c r="J51" s="160"/>
      <c r="Q51" s="223"/>
      <c r="R51" s="870"/>
      <c r="S51" s="870"/>
      <c r="T51" s="870"/>
    </row>
    <row r="52" spans="1:20">
      <c r="A52" s="88"/>
      <c r="Q52" s="223"/>
      <c r="R52" s="870"/>
      <c r="S52" s="870"/>
      <c r="T52" s="870"/>
    </row>
    <row r="53" spans="1:20">
      <c r="A53" s="88"/>
      <c r="B53" s="504"/>
    </row>
    <row r="54" spans="1:20" ht="35.25">
      <c r="A54" s="88"/>
      <c r="B54" s="833"/>
    </row>
    <row r="55" spans="1:20">
      <c r="A55" s="88"/>
    </row>
    <row r="56" spans="1:20">
      <c r="A56" s="88"/>
    </row>
    <row r="57" spans="1:20">
      <c r="A57" s="88"/>
    </row>
  </sheetData>
  <mergeCells count="13">
    <mergeCell ref="S11:X11"/>
    <mergeCell ref="W12:X12"/>
    <mergeCell ref="S12:T12"/>
    <mergeCell ref="U12:V12"/>
    <mergeCell ref="M12:N12"/>
    <mergeCell ref="B12:L12"/>
    <mergeCell ref="O12:P12"/>
    <mergeCell ref="Q12:R12"/>
    <mergeCell ref="I3:J3"/>
    <mergeCell ref="I5:J5"/>
    <mergeCell ref="I7:J7"/>
    <mergeCell ref="M11:R11"/>
    <mergeCell ref="B5:G8"/>
  </mergeCells>
  <phoneticPr fontId="3" type="noConversion"/>
  <pageMargins left="0.25" right="0.25" top="0.75" bottom="0.75" header="0.3" footer="0.3"/>
  <pageSetup paperSize="3" scale="76" fitToWidth="2" orientation="portrait" r:id="rId1"/>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9380F-63F6-43D2-A0BC-437740C4CA79}">
  <sheetPr codeName="Sheet15">
    <tabColor theme="8" tint="0.39997558519241921"/>
  </sheetPr>
  <dimension ref="A1:BV188"/>
  <sheetViews>
    <sheetView showOutlineSymbols="0" view="pageBreakPreview" topLeftCell="A4" zoomScale="37" zoomScaleNormal="70" zoomScaleSheetLayoutView="37" workbookViewId="0">
      <selection activeCell="N70" sqref="N70"/>
    </sheetView>
  </sheetViews>
  <sheetFormatPr defaultColWidth="9.1328125" defaultRowHeight="13.5"/>
  <cols>
    <col min="1" max="1" width="3.59765625" style="88" customWidth="1"/>
    <col min="2" max="4" width="19.3984375" style="91" customWidth="1"/>
    <col min="5" max="5" width="19.59765625" style="91" customWidth="1"/>
    <col min="6" max="6" width="22.59765625" style="91" customWidth="1"/>
    <col min="7" max="7" width="28" style="91" customWidth="1"/>
    <col min="8" max="8" width="18.265625" style="91" customWidth="1"/>
    <col min="9" max="9" width="13.59765625" style="160" bestFit="1" customWidth="1"/>
    <col min="10" max="10" width="14.265625" style="160" customWidth="1"/>
    <col min="11" max="11" width="16.59765625" style="160" customWidth="1"/>
    <col min="12" max="12" width="13.86328125" style="160" customWidth="1"/>
    <col min="13" max="30" width="14.1328125" style="160" customWidth="1"/>
    <col min="31" max="31" width="14.59765625" style="160" customWidth="1"/>
    <col min="32" max="34" width="14.1328125" style="160" customWidth="1"/>
    <col min="35" max="35" width="15.86328125" style="160" customWidth="1"/>
    <col min="36" max="37" width="14.1328125" style="91" customWidth="1"/>
    <col min="38" max="38" width="16.1328125" style="91" customWidth="1"/>
    <col min="39" max="40" width="14.1328125" style="91" customWidth="1"/>
    <col min="41" max="41" width="16.1328125" style="91" customWidth="1"/>
    <col min="42" max="43" width="14.1328125" style="91" customWidth="1"/>
    <col min="44" max="45" width="14.1328125" style="88" customWidth="1"/>
    <col min="46" max="46" width="18.1328125" style="89" customWidth="1"/>
    <col min="47" max="47" width="10.59765625" style="91" customWidth="1"/>
    <col min="48" max="48" width="11" style="91" customWidth="1"/>
    <col min="49" max="50" width="10.59765625" style="91" customWidth="1"/>
    <col min="51" max="51" width="11.1328125" style="91" customWidth="1"/>
    <col min="52" max="53" width="10.59765625" style="91" customWidth="1"/>
    <col min="54" max="54" width="11.3984375" style="91" customWidth="1"/>
    <col min="55" max="56" width="10.59765625" style="91" customWidth="1"/>
    <col min="57" max="57" width="11.3984375" style="91" customWidth="1"/>
    <col min="58" max="59" width="10.59765625" style="91" customWidth="1"/>
    <col min="60" max="63" width="13.3984375" style="91" customWidth="1"/>
    <col min="64" max="64" width="17.1328125" style="91" customWidth="1"/>
    <col min="65" max="65" width="15.86328125" style="91" bestFit="1" customWidth="1"/>
    <col min="66" max="66" width="14.1328125" style="91" customWidth="1"/>
    <col min="67" max="67" width="17.3984375" style="91" customWidth="1"/>
    <col min="68" max="68" width="13.265625" style="91" bestFit="1" customWidth="1"/>
    <col min="69" max="69" width="15.3984375" style="91" customWidth="1"/>
    <col min="70" max="70" width="20.265625" style="91" bestFit="1" customWidth="1"/>
    <col min="71" max="71" width="13.86328125" style="91" bestFit="1" customWidth="1"/>
    <col min="72" max="72" width="14.59765625" style="91" customWidth="1"/>
    <col min="73" max="73" width="13.73046875" style="91" customWidth="1"/>
    <col min="74" max="74" width="13.59765625" style="91" customWidth="1"/>
    <col min="75" max="16384" width="9.1328125" style="91"/>
  </cols>
  <sheetData>
    <row r="1" spans="2:74" ht="25.15">
      <c r="B1" s="1162" t="str">
        <f>'OR PTE Summary'!B1</f>
        <v>Emissions Detail Sheets for:</v>
      </c>
      <c r="C1" s="88"/>
      <c r="D1" s="88"/>
      <c r="E1" s="88"/>
      <c r="F1" s="1162" t="str">
        <f>'OR PTE Summary'!F1</f>
        <v>Intel Corp., source no. 34-2681, application 034907 received 7/7/2023</v>
      </c>
      <c r="G1" s="124"/>
      <c r="H1" s="88"/>
      <c r="I1" s="89"/>
      <c r="J1" s="89"/>
      <c r="K1" s="89"/>
      <c r="L1" s="89"/>
      <c r="M1" s="89"/>
      <c r="N1" s="89"/>
      <c r="O1" s="89"/>
      <c r="P1" s="89"/>
      <c r="Q1" s="226"/>
      <c r="R1" s="226"/>
      <c r="S1" s="226"/>
      <c r="T1" s="226"/>
      <c r="U1" s="226"/>
      <c r="V1" s="226"/>
      <c r="W1" s="226"/>
      <c r="X1" s="226"/>
      <c r="Y1" s="226"/>
      <c r="Z1" s="226"/>
      <c r="AA1" s="226"/>
      <c r="AB1" s="226"/>
      <c r="AC1" s="226"/>
      <c r="AD1" s="226"/>
      <c r="AE1" s="89"/>
      <c r="AF1" s="89"/>
      <c r="AG1" s="89"/>
      <c r="AH1" s="89"/>
      <c r="AI1" s="89"/>
      <c r="AJ1" s="88"/>
      <c r="AK1" s="88"/>
      <c r="AL1" s="88"/>
      <c r="AM1" s="88"/>
      <c r="AN1" s="88"/>
      <c r="AO1" s="88"/>
      <c r="AP1" s="88"/>
      <c r="AQ1" s="88"/>
    </row>
    <row r="2" spans="2:74" ht="17.649999999999999">
      <c r="B2" s="92" t="s">
        <v>2151</v>
      </c>
      <c r="C2" s="88"/>
      <c r="D2" s="88"/>
      <c r="E2" s="88"/>
      <c r="F2" s="88"/>
      <c r="G2" s="88"/>
      <c r="H2" s="97" t="s">
        <v>475</v>
      </c>
      <c r="I2" s="89"/>
      <c r="J2" s="256" t="s">
        <v>476</v>
      </c>
      <c r="K2" s="89"/>
      <c r="L2" s="1383" t="s">
        <v>477</v>
      </c>
      <c r="M2" s="1385"/>
      <c r="N2" s="1385"/>
      <c r="O2" s="1385"/>
      <c r="P2" s="1385"/>
      <c r="Q2" s="1384"/>
      <c r="R2" s="89"/>
      <c r="S2" s="1383" t="s">
        <v>478</v>
      </c>
      <c r="T2" s="1385"/>
      <c r="U2" s="1385"/>
      <c r="V2" s="1385"/>
      <c r="W2" s="1385"/>
      <c r="X2" s="1384"/>
      <c r="Y2" s="1383" t="s">
        <v>479</v>
      </c>
      <c r="Z2" s="1385"/>
      <c r="AA2" s="1385"/>
      <c r="AB2" s="1385"/>
      <c r="AC2" s="1385"/>
      <c r="AD2" s="1384"/>
      <c r="AE2" s="1383" t="s">
        <v>480</v>
      </c>
      <c r="AF2" s="1385"/>
      <c r="AG2" s="1385"/>
      <c r="AH2" s="1385"/>
      <c r="AI2" s="1385"/>
      <c r="AJ2" s="1384"/>
      <c r="AK2" s="125"/>
      <c r="AL2" s="125"/>
      <c r="AM2" s="125"/>
      <c r="AN2" s="88"/>
      <c r="AO2" s="88"/>
      <c r="AP2" s="88"/>
      <c r="AQ2" s="88"/>
    </row>
    <row r="3" spans="2:74" ht="18" customHeight="1">
      <c r="B3" s="1425" t="s">
        <v>481</v>
      </c>
      <c r="C3" s="1425"/>
      <c r="D3" s="1425"/>
      <c r="E3" s="1425"/>
      <c r="F3" s="1425"/>
      <c r="G3" s="1531"/>
      <c r="H3" s="1383" t="s">
        <v>482</v>
      </c>
      <c r="I3" s="1384"/>
      <c r="J3" s="963" t="s">
        <v>483</v>
      </c>
      <c r="K3" s="1050"/>
      <c r="L3" s="227"/>
      <c r="M3" s="228" t="s">
        <v>484</v>
      </c>
      <c r="N3" s="228" t="s">
        <v>485</v>
      </c>
      <c r="O3" s="228" t="s">
        <v>486</v>
      </c>
      <c r="P3" s="228" t="s">
        <v>487</v>
      </c>
      <c r="Q3" s="229" t="s">
        <v>488</v>
      </c>
      <c r="R3" s="89"/>
      <c r="S3" s="1053" t="s">
        <v>44</v>
      </c>
      <c r="T3" s="1051" t="s">
        <v>484</v>
      </c>
      <c r="U3" s="1051" t="s">
        <v>485</v>
      </c>
      <c r="V3" s="1051" t="s">
        <v>486</v>
      </c>
      <c r="W3" s="1051" t="s">
        <v>487</v>
      </c>
      <c r="X3" s="1051" t="s">
        <v>488</v>
      </c>
      <c r="Y3" s="230" t="s">
        <v>44</v>
      </c>
      <c r="Z3" s="231" t="s">
        <v>484</v>
      </c>
      <c r="AA3" s="231" t="s">
        <v>485</v>
      </c>
      <c r="AB3" s="231" t="s">
        <v>486</v>
      </c>
      <c r="AC3" s="231" t="s">
        <v>487</v>
      </c>
      <c r="AD3" s="232" t="s">
        <v>488</v>
      </c>
      <c r="AE3" s="230" t="s">
        <v>44</v>
      </c>
      <c r="AF3" s="231" t="s">
        <v>484</v>
      </c>
      <c r="AG3" s="231" t="s">
        <v>485</v>
      </c>
      <c r="AH3" s="231" t="s">
        <v>486</v>
      </c>
      <c r="AI3" s="231" t="s">
        <v>487</v>
      </c>
      <c r="AJ3" s="232" t="s">
        <v>488</v>
      </c>
      <c r="AK3" s="1045"/>
      <c r="AL3" s="1096"/>
      <c r="AM3" s="1096"/>
      <c r="AN3" s="89"/>
      <c r="AO3" s="89"/>
      <c r="AP3" s="88"/>
      <c r="AQ3" s="88"/>
    </row>
    <row r="4" spans="2:74" ht="15.75">
      <c r="B4" s="1425"/>
      <c r="C4" s="1425"/>
      <c r="D4" s="1425"/>
      <c r="E4" s="1425"/>
      <c r="F4" s="1425"/>
      <c r="G4" s="1531"/>
      <c r="H4" s="1090" t="s">
        <v>5</v>
      </c>
      <c r="I4" s="233">
        <v>0.85</v>
      </c>
      <c r="J4" s="187" t="s">
        <v>2193</v>
      </c>
      <c r="K4" s="1082"/>
      <c r="L4" s="172" t="s">
        <v>489</v>
      </c>
      <c r="M4" s="1051" t="s">
        <v>490</v>
      </c>
      <c r="N4" s="1051" t="s">
        <v>490</v>
      </c>
      <c r="O4" s="1051" t="s">
        <v>490</v>
      </c>
      <c r="P4" s="1051" t="s">
        <v>490</v>
      </c>
      <c r="Q4" s="1052" t="s">
        <v>490</v>
      </c>
      <c r="R4" s="89"/>
      <c r="S4" s="1103" t="s">
        <v>491</v>
      </c>
      <c r="T4" s="967">
        <v>5.19</v>
      </c>
      <c r="U4" s="234">
        <v>4.2</v>
      </c>
      <c r="V4" s="234">
        <v>3.25</v>
      </c>
      <c r="W4" s="234">
        <v>3.45</v>
      </c>
      <c r="X4" s="234">
        <v>15.91</v>
      </c>
      <c r="Y4" s="1103" t="s">
        <v>491</v>
      </c>
      <c r="Z4" s="966">
        <v>6.13</v>
      </c>
      <c r="AA4" s="235">
        <v>4.7300000000000004</v>
      </c>
      <c r="AB4" s="235">
        <v>3.4</v>
      </c>
      <c r="AC4" s="235">
        <v>3.31</v>
      </c>
      <c r="AD4" s="235">
        <v>13.61</v>
      </c>
      <c r="AE4" s="1103" t="s">
        <v>491</v>
      </c>
      <c r="AF4" s="967">
        <v>5.97</v>
      </c>
      <c r="AG4" s="234">
        <v>4.24</v>
      </c>
      <c r="AH4" s="234">
        <v>3.56</v>
      </c>
      <c r="AI4" s="234">
        <v>3.93</v>
      </c>
      <c r="AJ4" s="236">
        <v>18.489999999999998</v>
      </c>
      <c r="AK4" s="125"/>
      <c r="AL4" s="1096"/>
      <c r="AM4" s="1096"/>
      <c r="AN4" s="89"/>
      <c r="AO4" s="89"/>
      <c r="AP4" s="88"/>
      <c r="AQ4" s="88"/>
    </row>
    <row r="5" spans="2:74">
      <c r="B5" s="1425"/>
      <c r="C5" s="1425"/>
      <c r="D5" s="1425"/>
      <c r="E5" s="1425"/>
      <c r="F5" s="1425"/>
      <c r="G5" s="1531"/>
      <c r="H5" s="1090" t="s">
        <v>4</v>
      </c>
      <c r="I5" s="233">
        <v>0.7</v>
      </c>
      <c r="J5" s="1073" t="s">
        <v>492</v>
      </c>
      <c r="K5" s="1115">
        <v>1.5E-3</v>
      </c>
      <c r="L5" s="237" t="s">
        <v>493</v>
      </c>
      <c r="M5" s="89">
        <v>4265</v>
      </c>
      <c r="N5" s="89">
        <v>3225</v>
      </c>
      <c r="O5" s="89">
        <v>2185</v>
      </c>
      <c r="P5" s="89">
        <v>1145</v>
      </c>
      <c r="Q5" s="1082">
        <v>105</v>
      </c>
      <c r="R5" s="89"/>
      <c r="S5" s="1110" t="s">
        <v>494</v>
      </c>
      <c r="T5" s="235">
        <v>0.2</v>
      </c>
      <c r="U5" s="235">
        <v>0.1</v>
      </c>
      <c r="V5" s="235">
        <v>0.2</v>
      </c>
      <c r="W5" s="235">
        <v>0.5</v>
      </c>
      <c r="X5" s="966">
        <v>10.7</v>
      </c>
      <c r="Y5" s="1110" t="s">
        <v>494</v>
      </c>
      <c r="Z5" s="966">
        <v>0.4</v>
      </c>
      <c r="AA5" s="235">
        <v>0.2</v>
      </c>
      <c r="AB5" s="235">
        <v>0.2</v>
      </c>
      <c r="AC5" s="235">
        <v>0.4</v>
      </c>
      <c r="AD5" s="235">
        <v>8.6999999999999993</v>
      </c>
      <c r="AE5" s="1110" t="s">
        <v>494</v>
      </c>
      <c r="AF5" s="966">
        <v>0.7</v>
      </c>
      <c r="AG5" s="235">
        <v>0.4</v>
      </c>
      <c r="AH5" s="235">
        <v>0.4</v>
      </c>
      <c r="AI5" s="235">
        <v>0.7</v>
      </c>
      <c r="AJ5" s="238">
        <v>8.4</v>
      </c>
      <c r="AK5" s="125"/>
      <c r="AL5" s="154"/>
      <c r="AM5" s="154"/>
      <c r="AN5" s="157"/>
      <c r="AO5" s="157"/>
      <c r="AP5" s="88"/>
      <c r="AQ5" s="88"/>
    </row>
    <row r="6" spans="2:74">
      <c r="B6" s="1425"/>
      <c r="C6" s="1425"/>
      <c r="D6" s="1425"/>
      <c r="E6" s="1425"/>
      <c r="F6" s="1425"/>
      <c r="G6" s="1531"/>
      <c r="H6" s="1090" t="s">
        <v>3</v>
      </c>
      <c r="I6" s="233">
        <v>0.8</v>
      </c>
      <c r="J6" s="964" t="s">
        <v>495</v>
      </c>
      <c r="K6" s="1120">
        <v>8.09E-3</v>
      </c>
      <c r="L6" s="110" t="s">
        <v>496</v>
      </c>
      <c r="M6" s="127">
        <v>3632</v>
      </c>
      <c r="N6" s="127">
        <v>2754</v>
      </c>
      <c r="O6" s="127">
        <v>1876</v>
      </c>
      <c r="P6" s="127">
        <v>999</v>
      </c>
      <c r="Q6" s="148">
        <v>121</v>
      </c>
      <c r="R6" s="89"/>
      <c r="S6" s="1110" t="s">
        <v>497</v>
      </c>
      <c r="T6" s="235">
        <v>7.0000000000000007E-2</v>
      </c>
      <c r="U6" s="235">
        <v>0.1</v>
      </c>
      <c r="V6" s="966">
        <v>0.18</v>
      </c>
      <c r="W6" s="235">
        <v>0.3</v>
      </c>
      <c r="X6" s="966">
        <v>4.0999999999999996</v>
      </c>
      <c r="Y6" s="1110" t="s">
        <v>497</v>
      </c>
      <c r="Z6" s="235">
        <v>0.05</v>
      </c>
      <c r="AA6" s="235">
        <v>0.09</v>
      </c>
      <c r="AB6" s="235">
        <v>0.15</v>
      </c>
      <c r="AC6" s="235">
        <v>0.26</v>
      </c>
      <c r="AD6" s="966">
        <v>3.38</v>
      </c>
      <c r="AE6" s="1110" t="s">
        <v>497</v>
      </c>
      <c r="AF6" s="235">
        <v>0.12</v>
      </c>
      <c r="AG6" s="235">
        <v>0.16</v>
      </c>
      <c r="AH6" s="966">
        <v>0.27</v>
      </c>
      <c r="AI6" s="966">
        <v>0.48</v>
      </c>
      <c r="AJ6" s="238">
        <v>3.4</v>
      </c>
      <c r="AK6" s="125"/>
      <c r="AL6" s="154"/>
      <c r="AM6" s="154"/>
      <c r="AN6" s="157"/>
      <c r="AO6" s="157"/>
      <c r="AP6" s="88"/>
      <c r="AQ6" s="88"/>
    </row>
    <row r="7" spans="2:74">
      <c r="B7" s="1425"/>
      <c r="C7" s="1425"/>
      <c r="D7" s="1425"/>
      <c r="E7" s="1425"/>
      <c r="F7" s="1425"/>
      <c r="G7" s="1531"/>
      <c r="H7" s="1090" t="s">
        <v>346</v>
      </c>
      <c r="I7" s="233">
        <v>0.7</v>
      </c>
      <c r="J7" s="1114" t="s">
        <v>498</v>
      </c>
      <c r="K7" s="89"/>
      <c r="L7" s="110" t="s">
        <v>499</v>
      </c>
      <c r="M7" s="127">
        <v>5028</v>
      </c>
      <c r="N7" s="127">
        <v>3766</v>
      </c>
      <c r="O7" s="127">
        <v>2553</v>
      </c>
      <c r="P7" s="127">
        <v>1339</v>
      </c>
      <c r="Q7" s="148">
        <v>126</v>
      </c>
      <c r="R7" s="89"/>
      <c r="S7" s="1110" t="s">
        <v>500</v>
      </c>
      <c r="T7" s="235">
        <v>0.04</v>
      </c>
      <c r="U7" s="235">
        <v>0.06</v>
      </c>
      <c r="V7" s="966">
        <v>0.1</v>
      </c>
      <c r="W7" s="966">
        <v>0.21</v>
      </c>
      <c r="X7" s="235">
        <v>0.43</v>
      </c>
      <c r="Y7" s="1110" t="s">
        <v>500</v>
      </c>
      <c r="Z7" s="966">
        <v>0.05</v>
      </c>
      <c r="AA7" s="235">
        <v>0.05</v>
      </c>
      <c r="AB7" s="235">
        <v>0.08</v>
      </c>
      <c r="AC7" s="966">
        <v>0.2</v>
      </c>
      <c r="AD7" s="235">
        <v>0.49</v>
      </c>
      <c r="AE7" s="1110" t="s">
        <v>500</v>
      </c>
      <c r="AF7" s="966">
        <v>0.08</v>
      </c>
      <c r="AG7" s="235">
        <v>0.08</v>
      </c>
      <c r="AH7" s="235">
        <v>0.08</v>
      </c>
      <c r="AI7" s="235">
        <v>0.14000000000000001</v>
      </c>
      <c r="AJ7" s="238">
        <v>0.31</v>
      </c>
      <c r="AK7" s="1045"/>
      <c r="AL7" s="154"/>
      <c r="AM7" s="154"/>
      <c r="AN7" s="157"/>
      <c r="AO7" s="157"/>
      <c r="AP7" s="88"/>
      <c r="AQ7" s="93"/>
      <c r="AR7" s="93"/>
      <c r="AS7" s="93"/>
    </row>
    <row r="8" spans="2:74" ht="15.75">
      <c r="B8" s="97" t="s">
        <v>501</v>
      </c>
      <c r="C8" s="88"/>
      <c r="D8" s="88"/>
      <c r="E8" s="88"/>
      <c r="F8" s="88"/>
      <c r="G8" s="88"/>
      <c r="H8" s="114" t="s">
        <v>502</v>
      </c>
      <c r="I8" s="332">
        <v>0.7</v>
      </c>
      <c r="J8" s="89"/>
      <c r="K8" s="89"/>
      <c r="L8" s="1383" t="s">
        <v>503</v>
      </c>
      <c r="M8" s="1385"/>
      <c r="N8" s="1385"/>
      <c r="O8" s="1385"/>
      <c r="P8" s="1385"/>
      <c r="Q8" s="1384"/>
      <c r="R8" s="89"/>
      <c r="S8" s="1110" t="s">
        <v>504</v>
      </c>
      <c r="T8" s="235" t="s">
        <v>17</v>
      </c>
      <c r="U8" s="235" t="s">
        <v>17</v>
      </c>
      <c r="V8" s="235" t="s">
        <v>17</v>
      </c>
      <c r="W8" s="235" t="s">
        <v>17</v>
      </c>
      <c r="X8" s="235" t="s">
        <v>17</v>
      </c>
      <c r="Y8" s="1110" t="s">
        <v>504</v>
      </c>
      <c r="Z8" s="235" t="s">
        <v>17</v>
      </c>
      <c r="AA8" s="235" t="s">
        <v>17</v>
      </c>
      <c r="AB8" s="235" t="s">
        <v>17</v>
      </c>
      <c r="AC8" s="235" t="s">
        <v>17</v>
      </c>
      <c r="AD8" s="235" t="s">
        <v>17</v>
      </c>
      <c r="AE8" s="1110" t="s">
        <v>504</v>
      </c>
      <c r="AF8" s="235" t="s">
        <v>17</v>
      </c>
      <c r="AG8" s="235" t="s">
        <v>17</v>
      </c>
      <c r="AH8" s="235" t="s">
        <v>17</v>
      </c>
      <c r="AI8" s="235" t="s">
        <v>17</v>
      </c>
      <c r="AJ8" s="238" t="s">
        <v>17</v>
      </c>
      <c r="AK8" s="241"/>
      <c r="AL8" s="157"/>
      <c r="AM8" s="157"/>
      <c r="AN8" s="157"/>
      <c r="AO8" s="157"/>
      <c r="AP8" s="88"/>
      <c r="AQ8" s="93"/>
      <c r="AR8" s="93"/>
      <c r="AS8" s="93"/>
    </row>
    <row r="9" spans="2:74" ht="15.75">
      <c r="B9" s="1536" t="s">
        <v>505</v>
      </c>
      <c r="C9" s="1537"/>
      <c r="D9" s="1537"/>
      <c r="E9" s="1537"/>
      <c r="F9" s="1538"/>
      <c r="G9" s="88"/>
      <c r="H9" s="1529" t="s">
        <v>506</v>
      </c>
      <c r="I9" s="1530"/>
      <c r="J9" s="89"/>
      <c r="K9" s="89"/>
      <c r="L9" s="227"/>
      <c r="M9" s="228" t="s">
        <v>484</v>
      </c>
      <c r="N9" s="228" t="s">
        <v>485</v>
      </c>
      <c r="O9" s="228" t="s">
        <v>486</v>
      </c>
      <c r="P9" s="228" t="s">
        <v>487</v>
      </c>
      <c r="Q9" s="229" t="s">
        <v>488</v>
      </c>
      <c r="R9" s="89"/>
      <c r="S9" s="1110" t="s">
        <v>507</v>
      </c>
      <c r="T9" s="966">
        <v>48.800133159314989</v>
      </c>
      <c r="U9" s="235">
        <v>29.861637771389269</v>
      </c>
      <c r="V9" s="235">
        <v>15.655589163830051</v>
      </c>
      <c r="W9" s="235">
        <v>8.7088176158309665</v>
      </c>
      <c r="X9" s="235">
        <v>3.6829353251380095</v>
      </c>
      <c r="Y9" s="1110" t="s">
        <v>507</v>
      </c>
      <c r="Z9" s="966">
        <v>67.950140214113119</v>
      </c>
      <c r="AA9" s="235">
        <v>39.271339595064177</v>
      </c>
      <c r="AB9" s="235">
        <v>19.136580892079223</v>
      </c>
      <c r="AC9" s="235">
        <v>9.7710938464523185</v>
      </c>
      <c r="AD9" s="235">
        <v>3.7806222331963526</v>
      </c>
      <c r="AE9" s="1110" t="s">
        <v>507</v>
      </c>
      <c r="AF9" s="966">
        <v>47.80295948782166</v>
      </c>
      <c r="AG9" s="235">
        <v>25.743311169509166</v>
      </c>
      <c r="AH9" s="235">
        <v>14.72371646766257</v>
      </c>
      <c r="AI9" s="235">
        <v>8.6555097973509234</v>
      </c>
      <c r="AJ9" s="238">
        <v>4.9323841690329635</v>
      </c>
      <c r="AK9" s="241"/>
      <c r="AL9" s="157"/>
      <c r="AM9" s="157"/>
      <c r="AN9" s="157"/>
      <c r="AO9" s="157"/>
      <c r="AP9" s="88"/>
      <c r="AQ9" s="93"/>
      <c r="AR9" s="93"/>
      <c r="AS9" s="93"/>
      <c r="AT9" s="273"/>
      <c r="AU9" s="74"/>
    </row>
    <row r="10" spans="2:74">
      <c r="B10" s="1532" t="s">
        <v>18</v>
      </c>
      <c r="C10" s="1533"/>
      <c r="D10" s="1533"/>
      <c r="E10" s="242">
        <v>25</v>
      </c>
      <c r="F10" s="112" t="s">
        <v>508</v>
      </c>
      <c r="G10" s="88"/>
      <c r="H10" s="243">
        <v>0.13800000000000001</v>
      </c>
      <c r="I10" s="244" t="s">
        <v>509</v>
      </c>
      <c r="J10" s="89"/>
      <c r="K10" s="89"/>
      <c r="L10" s="172" t="s">
        <v>489</v>
      </c>
      <c r="M10" s="1051" t="s">
        <v>510</v>
      </c>
      <c r="N10" s="1051" t="s">
        <v>510</v>
      </c>
      <c r="O10" s="1051" t="s">
        <v>510</v>
      </c>
      <c r="P10" s="1051" t="s">
        <v>510</v>
      </c>
      <c r="Q10" s="1052" t="s">
        <v>510</v>
      </c>
      <c r="R10" s="89"/>
      <c r="S10" s="1110" t="s">
        <v>511</v>
      </c>
      <c r="T10" s="235">
        <v>1.8805446304167623</v>
      </c>
      <c r="U10" s="235">
        <v>0.71099137550926828</v>
      </c>
      <c r="V10" s="235">
        <v>0.96342087162031076</v>
      </c>
      <c r="W10" s="235">
        <v>1.2621474805552126</v>
      </c>
      <c r="X10" s="966">
        <v>2.4768955360764742</v>
      </c>
      <c r="Y10" s="1110" t="s">
        <v>511</v>
      </c>
      <c r="Z10" s="966">
        <v>4.4339406338736138</v>
      </c>
      <c r="AA10" s="235">
        <v>1.6605231132824214</v>
      </c>
      <c r="AB10" s="235">
        <v>1.1256812289458369</v>
      </c>
      <c r="AC10" s="235">
        <v>1.1807968394504313</v>
      </c>
      <c r="AD10" s="235">
        <v>2.4167092894054565</v>
      </c>
      <c r="AE10" s="1110" t="s">
        <v>511</v>
      </c>
      <c r="AF10" s="966">
        <v>5.6050371258752349</v>
      </c>
      <c r="AG10" s="235">
        <v>2.4286142612744497</v>
      </c>
      <c r="AH10" s="235">
        <v>1.6543501649059069</v>
      </c>
      <c r="AI10" s="235">
        <v>1.5416938570345156</v>
      </c>
      <c r="AJ10" s="238">
        <v>2.2407802606747915</v>
      </c>
      <c r="AK10" s="241"/>
      <c r="AL10" s="157"/>
      <c r="AM10" s="157"/>
      <c r="AN10" s="157"/>
      <c r="AO10" s="157"/>
      <c r="AP10" s="88"/>
      <c r="AQ10" s="88"/>
    </row>
    <row r="11" spans="2:74">
      <c r="B11" s="1534" t="s">
        <v>512</v>
      </c>
      <c r="C11" s="1535"/>
      <c r="D11" s="1535"/>
      <c r="E11" s="245">
        <v>50</v>
      </c>
      <c r="F11" s="117" t="s">
        <v>508</v>
      </c>
      <c r="G11" s="88"/>
      <c r="H11" s="88"/>
      <c r="I11" s="89"/>
      <c r="J11" s="89"/>
      <c r="K11" s="89"/>
      <c r="L11" s="237" t="s">
        <v>493</v>
      </c>
      <c r="M11" s="89">
        <v>206</v>
      </c>
      <c r="N11" s="89">
        <v>159</v>
      </c>
      <c r="O11" s="89">
        <v>117</v>
      </c>
      <c r="P11" s="89">
        <v>68</v>
      </c>
      <c r="Q11" s="1082">
        <v>24</v>
      </c>
      <c r="R11" s="89"/>
      <c r="S11" s="1110" t="s">
        <v>513</v>
      </c>
      <c r="T11" s="235">
        <v>0.65819062064586686</v>
      </c>
      <c r="U11" s="235">
        <v>0.71099137550926828</v>
      </c>
      <c r="V11" s="966">
        <v>0.86707878445827979</v>
      </c>
      <c r="W11" s="235">
        <v>0.75728848833312756</v>
      </c>
      <c r="X11" s="966">
        <v>0.94909081288911612</v>
      </c>
      <c r="Y11" s="1110" t="s">
        <v>513</v>
      </c>
      <c r="Z11" s="235">
        <v>0.55424257923420173</v>
      </c>
      <c r="AA11" s="235">
        <v>0.74723540097708951</v>
      </c>
      <c r="AB11" s="235">
        <v>0.84426092170937761</v>
      </c>
      <c r="AC11" s="235">
        <v>0.76751794564278031</v>
      </c>
      <c r="AD11" s="966">
        <v>0.93890544806786713</v>
      </c>
      <c r="AE11" s="1110" t="s">
        <v>513</v>
      </c>
      <c r="AF11" s="235">
        <v>0.9608635072928976</v>
      </c>
      <c r="AG11" s="235">
        <v>0.97144570450977974</v>
      </c>
      <c r="AH11" s="966">
        <v>1.116686361311487</v>
      </c>
      <c r="AI11" s="966">
        <v>1.057161501966525</v>
      </c>
      <c r="AJ11" s="238">
        <v>0.90698248646360602</v>
      </c>
      <c r="AK11" s="241"/>
      <c r="AL11" s="157"/>
      <c r="AM11" s="157"/>
      <c r="AN11" s="157"/>
      <c r="AO11" s="157"/>
      <c r="AP11" s="88"/>
      <c r="AQ11" s="88"/>
    </row>
    <row r="12" spans="2:74">
      <c r="B12" s="88"/>
      <c r="C12" s="88"/>
      <c r="D12" s="88"/>
      <c r="E12" s="88"/>
      <c r="F12" s="88"/>
      <c r="G12" s="88"/>
      <c r="H12" s="88"/>
      <c r="I12" s="89"/>
      <c r="J12" s="89"/>
      <c r="K12" s="89"/>
      <c r="L12" s="110" t="s">
        <v>496</v>
      </c>
      <c r="M12" s="127">
        <v>172</v>
      </c>
      <c r="N12" s="127">
        <v>137</v>
      </c>
      <c r="O12" s="127">
        <v>98</v>
      </c>
      <c r="P12" s="127">
        <v>57</v>
      </c>
      <c r="Q12" s="148">
        <v>22</v>
      </c>
      <c r="R12" s="89"/>
      <c r="S12" s="1110" t="s">
        <v>514</v>
      </c>
      <c r="T12" s="235">
        <v>0.37610892608335245</v>
      </c>
      <c r="U12" s="235">
        <v>0.42659482530556098</v>
      </c>
      <c r="V12" s="966">
        <v>0.48171043581015538</v>
      </c>
      <c r="W12" s="966">
        <v>0.53010194183318926</v>
      </c>
      <c r="X12" s="235">
        <v>9.9538792571297552E-2</v>
      </c>
      <c r="Y12" s="1110" t="s">
        <v>514</v>
      </c>
      <c r="Z12" s="966">
        <v>0.55424257923420173</v>
      </c>
      <c r="AA12" s="235">
        <v>0.41513077832060535</v>
      </c>
      <c r="AB12" s="235">
        <v>0.45027249157833477</v>
      </c>
      <c r="AC12" s="966">
        <v>0.59039841972521567</v>
      </c>
      <c r="AD12" s="235">
        <v>0.13611351170214644</v>
      </c>
      <c r="AE12" s="1110" t="s">
        <v>514</v>
      </c>
      <c r="AF12" s="966">
        <v>0.6405756715285984</v>
      </c>
      <c r="AG12" s="235">
        <v>0.48572285225488987</v>
      </c>
      <c r="AH12" s="235">
        <v>0.33087003298118134</v>
      </c>
      <c r="AI12" s="235">
        <v>0.30833877140690313</v>
      </c>
      <c r="AJ12" s="238">
        <v>8.2695462001093498E-2</v>
      </c>
      <c r="AK12" s="241"/>
      <c r="AL12" s="157"/>
      <c r="AM12" s="157"/>
      <c r="AN12" s="157"/>
      <c r="AO12" s="157"/>
      <c r="AP12" s="88"/>
      <c r="AQ12" s="88"/>
    </row>
    <row r="13" spans="2:74" ht="15.75">
      <c r="B13" s="1359" t="s">
        <v>515</v>
      </c>
      <c r="C13" s="1360"/>
      <c r="D13" s="1360"/>
      <c r="E13" s="1360"/>
      <c r="F13" s="1360"/>
      <c r="G13" s="1361"/>
      <c r="H13" s="88"/>
      <c r="I13" s="89"/>
      <c r="J13" s="89"/>
      <c r="K13" s="89"/>
      <c r="L13" s="114" t="s">
        <v>499</v>
      </c>
      <c r="M13" s="319">
        <v>240</v>
      </c>
      <c r="N13" s="319">
        <v>183</v>
      </c>
      <c r="O13" s="319">
        <v>133</v>
      </c>
      <c r="P13" s="319">
        <v>76</v>
      </c>
      <c r="Q13" s="619">
        <v>24</v>
      </c>
      <c r="R13" s="89"/>
      <c r="S13" s="143" t="s">
        <v>516</v>
      </c>
      <c r="T13" s="246" t="s">
        <v>17</v>
      </c>
      <c r="U13" s="246" t="s">
        <v>17</v>
      </c>
      <c r="V13" s="246" t="s">
        <v>17</v>
      </c>
      <c r="W13" s="246" t="s">
        <v>17</v>
      </c>
      <c r="X13" s="246" t="s">
        <v>17</v>
      </c>
      <c r="Y13" s="143" t="s">
        <v>516</v>
      </c>
      <c r="Z13" s="246" t="s">
        <v>17</v>
      </c>
      <c r="AA13" s="246" t="s">
        <v>17</v>
      </c>
      <c r="AB13" s="246" t="s">
        <v>17</v>
      </c>
      <c r="AC13" s="246" t="s">
        <v>17</v>
      </c>
      <c r="AD13" s="246" t="s">
        <v>17</v>
      </c>
      <c r="AE13" s="143" t="s">
        <v>516</v>
      </c>
      <c r="AF13" s="246" t="s">
        <v>17</v>
      </c>
      <c r="AG13" s="246" t="s">
        <v>17</v>
      </c>
      <c r="AH13" s="246" t="s">
        <v>17</v>
      </c>
      <c r="AI13" s="246" t="s">
        <v>17</v>
      </c>
      <c r="AJ13" s="247" t="s">
        <v>17</v>
      </c>
      <c r="AK13" s="241"/>
      <c r="AL13" s="157"/>
      <c r="AM13" s="157"/>
      <c r="AN13" s="157"/>
      <c r="AO13" s="157"/>
      <c r="AP13" s="88"/>
      <c r="AQ13" s="88"/>
      <c r="BM13" s="248"/>
      <c r="BN13" s="248"/>
      <c r="BO13" s="248"/>
      <c r="BP13" s="249"/>
      <c r="BQ13" s="249"/>
      <c r="BR13" s="248"/>
      <c r="BS13" s="249"/>
      <c r="BT13" s="249"/>
    </row>
    <row r="14" spans="2:74" ht="13.9">
      <c r="B14" s="250" t="s">
        <v>517</v>
      </c>
      <c r="C14" s="181" t="s">
        <v>518</v>
      </c>
      <c r="D14" s="251">
        <v>0.31</v>
      </c>
      <c r="E14" s="1045" t="s">
        <v>163</v>
      </c>
      <c r="F14" s="251">
        <v>2.2000000000000001E-3</v>
      </c>
      <c r="G14" s="1046" t="s">
        <v>519</v>
      </c>
      <c r="H14" s="88"/>
      <c r="I14" s="89"/>
      <c r="J14" s="89"/>
      <c r="K14" s="89"/>
      <c r="L14" s="89"/>
      <c r="M14" s="89"/>
      <c r="N14" s="89"/>
      <c r="O14" s="252"/>
      <c r="P14" s="89"/>
      <c r="Q14" s="89"/>
      <c r="R14" s="89"/>
      <c r="S14" s="883" t="s">
        <v>520</v>
      </c>
      <c r="T14" s="884"/>
      <c r="U14" s="884"/>
      <c r="V14" s="884"/>
      <c r="W14" s="884"/>
      <c r="X14" s="884"/>
      <c r="Y14" s="883" t="s">
        <v>520</v>
      </c>
      <c r="Z14" s="884"/>
      <c r="AA14" s="884"/>
      <c r="AB14" s="884"/>
      <c r="AC14" s="884"/>
      <c r="AD14" s="884"/>
      <c r="AE14" s="883" t="s">
        <v>520</v>
      </c>
      <c r="AF14" s="884"/>
      <c r="AG14" s="884"/>
      <c r="AH14" s="884"/>
      <c r="AI14" s="884"/>
      <c r="AJ14" s="884"/>
      <c r="AK14" s="241"/>
      <c r="AL14" s="157"/>
      <c r="AM14" s="157"/>
      <c r="AN14" s="157"/>
      <c r="AO14" s="157"/>
      <c r="AP14" s="88"/>
      <c r="AQ14" s="88"/>
      <c r="BN14" s="1419"/>
      <c r="BO14" s="1419"/>
      <c r="BP14" s="1419"/>
      <c r="BQ14" s="1419"/>
      <c r="BR14" s="1419"/>
      <c r="BS14" s="1419"/>
      <c r="BT14" s="1419"/>
      <c r="BU14" s="1419"/>
      <c r="BV14" s="1419"/>
    </row>
    <row r="15" spans="2:74" ht="13.9">
      <c r="B15" s="145" t="s">
        <v>521</v>
      </c>
      <c r="C15" s="149" t="s">
        <v>522</v>
      </c>
      <c r="D15" s="1076">
        <v>0.1</v>
      </c>
      <c r="E15" s="1119" t="s">
        <v>163</v>
      </c>
      <c r="F15" s="1076">
        <v>6.9999999999999999E-4</v>
      </c>
      <c r="G15" s="253" t="s">
        <v>519</v>
      </c>
      <c r="H15" s="88"/>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1383" t="s">
        <v>404</v>
      </c>
      <c r="AJ15" s="1385"/>
      <c r="AK15" s="1385"/>
      <c r="AL15" s="1385"/>
      <c r="AM15" s="1385"/>
      <c r="AN15" s="1385"/>
      <c r="AO15" s="1385"/>
      <c r="AP15" s="1385"/>
      <c r="AQ15" s="1384"/>
    </row>
    <row r="16" spans="2:74" ht="13.9">
      <c r="B16" s="254"/>
      <c r="C16" s="97"/>
      <c r="D16" s="255"/>
      <c r="E16" s="256"/>
      <c r="F16" s="255"/>
      <c r="G16" s="257"/>
      <c r="H16" s="88"/>
      <c r="I16" s="89"/>
      <c r="J16" s="89"/>
      <c r="K16" s="89"/>
      <c r="L16" s="89"/>
      <c r="M16" s="89"/>
      <c r="N16" s="89"/>
      <c r="O16" s="89"/>
      <c r="P16" s="89"/>
      <c r="Q16" s="89"/>
      <c r="R16" s="89"/>
      <c r="S16" s="89"/>
      <c r="T16" s="89"/>
      <c r="U16" s="89"/>
      <c r="V16" s="252"/>
      <c r="W16" s="89"/>
      <c r="X16" s="89"/>
      <c r="Y16" s="89"/>
      <c r="Z16" s="89"/>
      <c r="AA16" s="89"/>
      <c r="AB16" s="89"/>
      <c r="AC16" s="89"/>
      <c r="AD16" s="89"/>
      <c r="AE16" s="89"/>
      <c r="AF16" s="89"/>
      <c r="AG16" s="89"/>
      <c r="AI16" s="1445">
        <v>1</v>
      </c>
      <c r="AJ16" s="1446"/>
      <c r="AK16" s="1446"/>
      <c r="AL16" s="1446">
        <v>298</v>
      </c>
      <c r="AM16" s="1446"/>
      <c r="AN16" s="1446"/>
      <c r="AO16" s="1446">
        <v>25</v>
      </c>
      <c r="AP16" s="1446"/>
      <c r="AQ16" s="1450"/>
      <c r="AR16" s="89"/>
    </row>
    <row r="17" spans="1:46" ht="15.4">
      <c r="B17" s="1383" t="s">
        <v>183</v>
      </c>
      <c r="C17" s="1385"/>
      <c r="D17" s="1385"/>
      <c r="E17" s="1385"/>
      <c r="F17" s="1385"/>
      <c r="G17" s="1385"/>
      <c r="H17" s="1385"/>
      <c r="I17" s="1385"/>
      <c r="J17" s="1385"/>
      <c r="K17" s="1385"/>
      <c r="L17" s="1384"/>
      <c r="M17" s="1383" t="s">
        <v>2</v>
      </c>
      <c r="N17" s="1385"/>
      <c r="O17" s="1385"/>
      <c r="P17" s="1385"/>
      <c r="Q17" s="1384"/>
      <c r="R17" s="1383" t="s">
        <v>3</v>
      </c>
      <c r="S17" s="1385"/>
      <c r="T17" s="1385"/>
      <c r="U17" s="1385"/>
      <c r="V17" s="1384"/>
      <c r="W17" s="1383" t="s">
        <v>523</v>
      </c>
      <c r="X17" s="1385"/>
      <c r="Y17" s="1385"/>
      <c r="Z17" s="1384"/>
      <c r="AA17" s="1383" t="s">
        <v>524</v>
      </c>
      <c r="AB17" s="1385"/>
      <c r="AC17" s="1384"/>
      <c r="AD17" s="1383" t="s">
        <v>4</v>
      </c>
      <c r="AE17" s="1385"/>
      <c r="AF17" s="1385"/>
      <c r="AG17" s="1385"/>
      <c r="AH17" s="1384"/>
      <c r="AI17" s="1529" t="s">
        <v>188</v>
      </c>
      <c r="AJ17" s="1539"/>
      <c r="AK17" s="1530"/>
      <c r="AL17" s="1529" t="s">
        <v>189</v>
      </c>
      <c r="AM17" s="1539"/>
      <c r="AN17" s="1530"/>
      <c r="AO17" s="1529" t="s">
        <v>176</v>
      </c>
      <c r="AP17" s="1539"/>
      <c r="AQ17" s="1530"/>
      <c r="AR17" s="1529" t="s">
        <v>525</v>
      </c>
      <c r="AS17" s="1539"/>
      <c r="AT17" s="1530"/>
    </row>
    <row r="18" spans="1:46" s="222" customFormat="1" ht="71.25" customHeight="1">
      <c r="A18" s="1020"/>
      <c r="B18" s="258" t="s">
        <v>191</v>
      </c>
      <c r="C18" s="259" t="s">
        <v>192</v>
      </c>
      <c r="D18" s="259" t="s">
        <v>193</v>
      </c>
      <c r="E18" s="259" t="s">
        <v>194</v>
      </c>
      <c r="F18" s="259" t="s">
        <v>195</v>
      </c>
      <c r="G18" s="1111" t="s">
        <v>410</v>
      </c>
      <c r="H18" s="1111" t="s">
        <v>197</v>
      </c>
      <c r="I18" s="1111" t="s">
        <v>526</v>
      </c>
      <c r="J18" s="1111" t="s">
        <v>527</v>
      </c>
      <c r="K18" s="1111" t="s">
        <v>528</v>
      </c>
      <c r="L18" s="260" t="s">
        <v>529</v>
      </c>
      <c r="M18" s="1527" t="s">
        <v>530</v>
      </c>
      <c r="N18" s="1528"/>
      <c r="O18" s="1070" t="s">
        <v>531</v>
      </c>
      <c r="P18" s="1070" t="s">
        <v>201</v>
      </c>
      <c r="Q18" s="1070" t="s">
        <v>202</v>
      </c>
      <c r="R18" s="1527" t="s">
        <v>530</v>
      </c>
      <c r="S18" s="1528"/>
      <c r="T18" s="1070" t="s">
        <v>531</v>
      </c>
      <c r="U18" s="1070" t="s">
        <v>201</v>
      </c>
      <c r="V18" s="1070" t="s">
        <v>202</v>
      </c>
      <c r="W18" s="1527" t="s">
        <v>530</v>
      </c>
      <c r="X18" s="1528"/>
      <c r="Y18" s="1070" t="s">
        <v>201</v>
      </c>
      <c r="Z18" s="1118" t="s">
        <v>202</v>
      </c>
      <c r="AA18" s="1069" t="s">
        <v>532</v>
      </c>
      <c r="AB18" s="1070" t="s">
        <v>201</v>
      </c>
      <c r="AC18" s="1070" t="s">
        <v>202</v>
      </c>
      <c r="AD18" s="1527" t="s">
        <v>530</v>
      </c>
      <c r="AE18" s="1528"/>
      <c r="AF18" s="1070" t="s">
        <v>533</v>
      </c>
      <c r="AG18" s="1070" t="s">
        <v>201</v>
      </c>
      <c r="AH18" s="1118" t="s">
        <v>202</v>
      </c>
      <c r="AI18" s="201" t="s">
        <v>534</v>
      </c>
      <c r="AJ18" s="261" t="s">
        <v>535</v>
      </c>
      <c r="AK18" s="261" t="s">
        <v>536</v>
      </c>
      <c r="AL18" s="201" t="s">
        <v>537</v>
      </c>
      <c r="AM18" s="261" t="s">
        <v>535</v>
      </c>
      <c r="AN18" s="261" t="s">
        <v>536</v>
      </c>
      <c r="AO18" s="201" t="s">
        <v>538</v>
      </c>
      <c r="AP18" s="261" t="s">
        <v>535</v>
      </c>
      <c r="AQ18" s="261" t="s">
        <v>536</v>
      </c>
      <c r="AR18" s="886" t="s">
        <v>535</v>
      </c>
      <c r="AS18" s="921" t="s">
        <v>539</v>
      </c>
      <c r="AT18" s="202" t="s">
        <v>540</v>
      </c>
    </row>
    <row r="19" spans="1:46">
      <c r="B19" s="1110" t="s">
        <v>541</v>
      </c>
      <c r="C19" s="89" t="s">
        <v>206</v>
      </c>
      <c r="D19" s="89" t="s">
        <v>220</v>
      </c>
      <c r="E19" s="89" t="s">
        <v>542</v>
      </c>
      <c r="F19" s="89" t="s">
        <v>543</v>
      </c>
      <c r="G19" s="76">
        <v>1996</v>
      </c>
      <c r="H19" s="89" t="s">
        <v>544</v>
      </c>
      <c r="I19" s="131">
        <v>1500</v>
      </c>
      <c r="J19" s="131">
        <v>2155</v>
      </c>
      <c r="K19" s="235">
        <v>113.51</v>
      </c>
      <c r="L19" s="89" t="s">
        <v>38</v>
      </c>
      <c r="M19" s="262">
        <v>28.16</v>
      </c>
      <c r="N19" s="263" t="s">
        <v>545</v>
      </c>
      <c r="O19" s="134">
        <v>2.4E-2</v>
      </c>
      <c r="P19" s="134">
        <v>28.16</v>
      </c>
      <c r="Q19" s="134">
        <v>0.35199999999999998</v>
      </c>
      <c r="R19" s="264">
        <v>12.93</v>
      </c>
      <c r="S19" s="265" t="s">
        <v>545</v>
      </c>
      <c r="T19" s="134">
        <v>5.4999999999999997E-3</v>
      </c>
      <c r="U19" s="134">
        <v>12.93</v>
      </c>
      <c r="V19" s="134">
        <v>0.16162499999999999</v>
      </c>
      <c r="W19" s="264">
        <v>1.28</v>
      </c>
      <c r="X19" s="266" t="s">
        <v>545</v>
      </c>
      <c r="Y19" s="134">
        <v>1.28</v>
      </c>
      <c r="Z19" s="135">
        <v>1.6E-2</v>
      </c>
      <c r="AA19" s="617">
        <v>1.2135E-5</v>
      </c>
      <c r="AB19" s="134">
        <v>2.6150924999999998E-2</v>
      </c>
      <c r="AC19" s="134">
        <v>3.268865625E-4</v>
      </c>
      <c r="AD19" s="264"/>
      <c r="AE19" s="267" t="s">
        <v>17</v>
      </c>
      <c r="AF19" s="134">
        <v>7.0500000000000001E-4</v>
      </c>
      <c r="AG19" s="134">
        <v>1.5192749999999999</v>
      </c>
      <c r="AH19" s="135">
        <v>1.8990937499999999E-2</v>
      </c>
      <c r="AI19" s="216">
        <v>73.959999999999994</v>
      </c>
      <c r="AJ19" s="268">
        <v>1158.5375448</v>
      </c>
      <c r="AK19" s="268">
        <v>28.963438620000002</v>
      </c>
      <c r="AL19" s="216">
        <v>5.9999999999999995E-4</v>
      </c>
      <c r="AM19" s="268">
        <v>9.3986279999999991E-3</v>
      </c>
      <c r="AN19" s="268">
        <v>2.3496569999999998E-4</v>
      </c>
      <c r="AO19" s="216">
        <v>3.0000000000000001E-3</v>
      </c>
      <c r="AP19" s="268">
        <v>4.6993140000000003E-2</v>
      </c>
      <c r="AQ19" s="268">
        <v>1.1748285000000001E-3</v>
      </c>
      <c r="AR19" s="665">
        <v>1162.513164444</v>
      </c>
      <c r="AS19" s="667">
        <v>29.062829111100001</v>
      </c>
      <c r="AT19" s="139">
        <v>32.036285229762775</v>
      </c>
    </row>
    <row r="20" spans="1:46">
      <c r="B20" s="1110" t="s">
        <v>541</v>
      </c>
      <c r="C20" s="89" t="s">
        <v>206</v>
      </c>
      <c r="D20" s="89" t="s">
        <v>220</v>
      </c>
      <c r="E20" s="89" t="s">
        <v>542</v>
      </c>
      <c r="F20" s="89" t="s">
        <v>546</v>
      </c>
      <c r="G20" s="76">
        <v>1996</v>
      </c>
      <c r="H20" s="89" t="s">
        <v>547</v>
      </c>
      <c r="I20" s="131">
        <v>1500</v>
      </c>
      <c r="J20" s="131">
        <v>2155</v>
      </c>
      <c r="K20" s="235">
        <v>113.51</v>
      </c>
      <c r="L20" s="89" t="s">
        <v>38</v>
      </c>
      <c r="M20" s="262">
        <v>28.16</v>
      </c>
      <c r="N20" s="263" t="s">
        <v>545</v>
      </c>
      <c r="O20" s="134">
        <v>2.4E-2</v>
      </c>
      <c r="P20" s="134">
        <v>28.16</v>
      </c>
      <c r="Q20" s="134">
        <v>0.35199999999999998</v>
      </c>
      <c r="R20" s="264">
        <v>12.93</v>
      </c>
      <c r="S20" s="265" t="s">
        <v>545</v>
      </c>
      <c r="T20" s="134">
        <v>5.4999999999999997E-3</v>
      </c>
      <c r="U20" s="134">
        <v>12.93</v>
      </c>
      <c r="V20" s="134">
        <v>0.16162499999999999</v>
      </c>
      <c r="W20" s="264">
        <v>1.28</v>
      </c>
      <c r="X20" s="266" t="s">
        <v>545</v>
      </c>
      <c r="Y20" s="134">
        <v>1.28</v>
      </c>
      <c r="Z20" s="135">
        <v>1.6E-2</v>
      </c>
      <c r="AA20" s="617">
        <v>1.2135E-5</v>
      </c>
      <c r="AB20" s="134">
        <v>2.6150924999999998E-2</v>
      </c>
      <c r="AC20" s="134">
        <v>3.268865625E-4</v>
      </c>
      <c r="AD20" s="264"/>
      <c r="AE20" s="267" t="s">
        <v>17</v>
      </c>
      <c r="AF20" s="134">
        <v>7.0500000000000001E-4</v>
      </c>
      <c r="AG20" s="134">
        <v>1.5192749999999999</v>
      </c>
      <c r="AH20" s="135">
        <v>1.8990937499999999E-2</v>
      </c>
      <c r="AI20" s="216">
        <v>73.959999999999994</v>
      </c>
      <c r="AJ20" s="268">
        <v>1158.5375448</v>
      </c>
      <c r="AK20" s="268">
        <v>28.963438620000002</v>
      </c>
      <c r="AL20" s="216">
        <v>5.9999999999999995E-4</v>
      </c>
      <c r="AM20" s="268">
        <v>9.3986279999999991E-3</v>
      </c>
      <c r="AN20" s="268">
        <v>2.3496569999999998E-4</v>
      </c>
      <c r="AO20" s="216">
        <v>3.0000000000000001E-3</v>
      </c>
      <c r="AP20" s="268">
        <v>4.6993140000000003E-2</v>
      </c>
      <c r="AQ20" s="268">
        <v>1.1748285000000001E-3</v>
      </c>
      <c r="AR20" s="216">
        <v>1162.513164444</v>
      </c>
      <c r="AS20" s="268">
        <v>29.062829111100001</v>
      </c>
      <c r="AT20" s="135">
        <v>32.036285229762775</v>
      </c>
    </row>
    <row r="21" spans="1:46">
      <c r="B21" s="1110" t="s">
        <v>541</v>
      </c>
      <c r="C21" s="89" t="s">
        <v>206</v>
      </c>
      <c r="D21" s="89" t="s">
        <v>220</v>
      </c>
      <c r="E21" s="89" t="s">
        <v>542</v>
      </c>
      <c r="F21" s="89" t="s">
        <v>548</v>
      </c>
      <c r="G21" s="76">
        <v>1996</v>
      </c>
      <c r="H21" s="89" t="s">
        <v>549</v>
      </c>
      <c r="I21" s="131">
        <v>1500</v>
      </c>
      <c r="J21" s="131">
        <v>2155</v>
      </c>
      <c r="K21" s="235">
        <v>113.51</v>
      </c>
      <c r="L21" s="89" t="s">
        <v>38</v>
      </c>
      <c r="M21" s="262">
        <v>28.16</v>
      </c>
      <c r="N21" s="263" t="s">
        <v>545</v>
      </c>
      <c r="O21" s="134">
        <v>2.4E-2</v>
      </c>
      <c r="P21" s="134">
        <v>28.16</v>
      </c>
      <c r="Q21" s="134">
        <v>0.35199999999999998</v>
      </c>
      <c r="R21" s="264">
        <v>12.93</v>
      </c>
      <c r="S21" s="265" t="s">
        <v>545</v>
      </c>
      <c r="T21" s="134">
        <v>5.4999999999999997E-3</v>
      </c>
      <c r="U21" s="134">
        <v>12.93</v>
      </c>
      <c r="V21" s="134">
        <v>0.16162499999999999</v>
      </c>
      <c r="W21" s="264">
        <v>1.28</v>
      </c>
      <c r="X21" s="266" t="s">
        <v>545</v>
      </c>
      <c r="Y21" s="134">
        <v>1.28</v>
      </c>
      <c r="Z21" s="135">
        <v>1.6E-2</v>
      </c>
      <c r="AA21" s="617">
        <v>1.2135E-5</v>
      </c>
      <c r="AB21" s="134">
        <v>2.6150924999999998E-2</v>
      </c>
      <c r="AC21" s="134">
        <v>3.268865625E-4</v>
      </c>
      <c r="AD21" s="264"/>
      <c r="AE21" s="267" t="s">
        <v>17</v>
      </c>
      <c r="AF21" s="134">
        <v>7.0500000000000001E-4</v>
      </c>
      <c r="AG21" s="134">
        <v>1.5192749999999999</v>
      </c>
      <c r="AH21" s="135">
        <v>1.8990937499999999E-2</v>
      </c>
      <c r="AI21" s="216">
        <v>73.959999999999994</v>
      </c>
      <c r="AJ21" s="268">
        <v>1158.5375448</v>
      </c>
      <c r="AK21" s="268">
        <v>28.963438620000002</v>
      </c>
      <c r="AL21" s="216">
        <v>5.9999999999999995E-4</v>
      </c>
      <c r="AM21" s="268">
        <v>9.3986279999999991E-3</v>
      </c>
      <c r="AN21" s="268">
        <v>2.3496569999999998E-4</v>
      </c>
      <c r="AO21" s="216">
        <v>3.0000000000000001E-3</v>
      </c>
      <c r="AP21" s="268">
        <v>4.6993140000000003E-2</v>
      </c>
      <c r="AQ21" s="268">
        <v>1.1748285000000001E-3</v>
      </c>
      <c r="AR21" s="216">
        <v>1162.513164444</v>
      </c>
      <c r="AS21" s="268">
        <v>29.062829111100001</v>
      </c>
      <c r="AT21" s="135">
        <v>32.036285229762775</v>
      </c>
    </row>
    <row r="22" spans="1:46">
      <c r="B22" s="1110" t="s">
        <v>541</v>
      </c>
      <c r="C22" s="89" t="s">
        <v>206</v>
      </c>
      <c r="D22" s="89" t="s">
        <v>220</v>
      </c>
      <c r="E22" s="89" t="s">
        <v>542</v>
      </c>
      <c r="F22" s="89" t="s">
        <v>550</v>
      </c>
      <c r="G22" s="76">
        <v>1996</v>
      </c>
      <c r="H22" s="89" t="s">
        <v>551</v>
      </c>
      <c r="I22" s="131">
        <v>1500</v>
      </c>
      <c r="J22" s="131">
        <v>2155</v>
      </c>
      <c r="K22" s="235">
        <v>113.51</v>
      </c>
      <c r="L22" s="89" t="s">
        <v>38</v>
      </c>
      <c r="M22" s="262">
        <v>28.16</v>
      </c>
      <c r="N22" s="263" t="s">
        <v>545</v>
      </c>
      <c r="O22" s="134">
        <v>2.4E-2</v>
      </c>
      <c r="P22" s="134">
        <v>28.16</v>
      </c>
      <c r="Q22" s="134">
        <v>0.35199999999999998</v>
      </c>
      <c r="R22" s="264">
        <v>12.93</v>
      </c>
      <c r="S22" s="265" t="s">
        <v>545</v>
      </c>
      <c r="T22" s="134">
        <v>5.4999999999999997E-3</v>
      </c>
      <c r="U22" s="134">
        <v>12.93</v>
      </c>
      <c r="V22" s="134">
        <v>0.16162499999999999</v>
      </c>
      <c r="W22" s="264">
        <v>1.28</v>
      </c>
      <c r="X22" s="266" t="s">
        <v>545</v>
      </c>
      <c r="Y22" s="134">
        <v>1.28</v>
      </c>
      <c r="Z22" s="135">
        <v>1.6E-2</v>
      </c>
      <c r="AA22" s="617">
        <v>1.2135E-5</v>
      </c>
      <c r="AB22" s="134">
        <v>2.6150924999999998E-2</v>
      </c>
      <c r="AC22" s="134">
        <v>3.268865625E-4</v>
      </c>
      <c r="AD22" s="264"/>
      <c r="AE22" s="267" t="s">
        <v>17</v>
      </c>
      <c r="AF22" s="134">
        <v>7.0500000000000001E-4</v>
      </c>
      <c r="AG22" s="134">
        <v>1.5192749999999999</v>
      </c>
      <c r="AH22" s="135">
        <v>1.8990937499999999E-2</v>
      </c>
      <c r="AI22" s="216">
        <v>73.959999999999994</v>
      </c>
      <c r="AJ22" s="268">
        <v>1158.5375448</v>
      </c>
      <c r="AK22" s="268">
        <v>28.963438620000002</v>
      </c>
      <c r="AL22" s="216">
        <v>5.9999999999999995E-4</v>
      </c>
      <c r="AM22" s="268">
        <v>9.3986279999999991E-3</v>
      </c>
      <c r="AN22" s="268">
        <v>2.3496569999999998E-4</v>
      </c>
      <c r="AO22" s="216">
        <v>3.0000000000000001E-3</v>
      </c>
      <c r="AP22" s="268">
        <v>4.6993140000000003E-2</v>
      </c>
      <c r="AQ22" s="268">
        <v>1.1748285000000001E-3</v>
      </c>
      <c r="AR22" s="216">
        <v>1162.513164444</v>
      </c>
      <c r="AS22" s="268">
        <v>29.062829111100001</v>
      </c>
      <c r="AT22" s="135">
        <v>32.036285229762775</v>
      </c>
    </row>
    <row r="23" spans="1:46">
      <c r="B23" s="1110" t="s">
        <v>541</v>
      </c>
      <c r="C23" s="89" t="s">
        <v>206</v>
      </c>
      <c r="D23" s="89" t="s">
        <v>552</v>
      </c>
      <c r="E23" s="89" t="s">
        <v>542</v>
      </c>
      <c r="F23" s="89" t="s">
        <v>553</v>
      </c>
      <c r="G23" s="76">
        <v>1998</v>
      </c>
      <c r="H23" s="89" t="s">
        <v>554</v>
      </c>
      <c r="I23" s="131">
        <v>1252</v>
      </c>
      <c r="J23" s="131">
        <v>1764</v>
      </c>
      <c r="K23" s="235">
        <v>89.71</v>
      </c>
      <c r="L23" s="89" t="s">
        <v>38</v>
      </c>
      <c r="M23" s="262">
        <v>39.44</v>
      </c>
      <c r="N23" s="263" t="s">
        <v>545</v>
      </c>
      <c r="O23" s="134">
        <v>2.4E-2</v>
      </c>
      <c r="P23" s="134">
        <v>39.44</v>
      </c>
      <c r="Q23" s="134">
        <v>0.49299999999999999</v>
      </c>
      <c r="R23" s="264">
        <v>10.84</v>
      </c>
      <c r="S23" s="265" t="s">
        <v>545</v>
      </c>
      <c r="T23" s="134">
        <v>5.4999999999999997E-3</v>
      </c>
      <c r="U23" s="134">
        <v>10.84</v>
      </c>
      <c r="V23" s="134">
        <v>0.13550000000000001</v>
      </c>
      <c r="W23" s="264">
        <v>1.6</v>
      </c>
      <c r="X23" s="266" t="s">
        <v>545</v>
      </c>
      <c r="Y23" s="134">
        <v>1.6</v>
      </c>
      <c r="Z23" s="135">
        <v>0.02</v>
      </c>
      <c r="AA23" s="617">
        <v>1.2135E-5</v>
      </c>
      <c r="AB23" s="134">
        <v>2.1406140000000001E-2</v>
      </c>
      <c r="AC23" s="134">
        <v>2.6757675000000004E-4</v>
      </c>
      <c r="AD23" s="264"/>
      <c r="AE23" s="267" t="s">
        <v>17</v>
      </c>
      <c r="AF23" s="134">
        <v>7.0500000000000001E-4</v>
      </c>
      <c r="AG23" s="134">
        <v>1.2436199999999999</v>
      </c>
      <c r="AH23" s="135">
        <v>1.554525E-2</v>
      </c>
      <c r="AI23" s="216">
        <v>73.959999999999994</v>
      </c>
      <c r="AJ23" s="268">
        <v>915.62332079999987</v>
      </c>
      <c r="AK23" s="268">
        <v>22.890583019999998</v>
      </c>
      <c r="AL23" s="216">
        <v>5.9999999999999995E-4</v>
      </c>
      <c r="AM23" s="268">
        <v>7.4279879999999991E-3</v>
      </c>
      <c r="AN23" s="268">
        <v>1.8569969999999997E-4</v>
      </c>
      <c r="AO23" s="216">
        <v>3.0000000000000001E-3</v>
      </c>
      <c r="AP23" s="268">
        <v>3.7139940000000003E-2</v>
      </c>
      <c r="AQ23" s="268">
        <v>9.284985000000001E-4</v>
      </c>
      <c r="AR23" s="216">
        <v>918.76535972399995</v>
      </c>
      <c r="AS23" s="268">
        <v>22.969133993099994</v>
      </c>
      <c r="AT23" s="135">
        <v>25.319136181499584</v>
      </c>
    </row>
    <row r="24" spans="1:46">
      <c r="B24" s="1110" t="s">
        <v>541</v>
      </c>
      <c r="C24" s="89" t="s">
        <v>206</v>
      </c>
      <c r="D24" s="89" t="s">
        <v>552</v>
      </c>
      <c r="E24" s="89" t="s">
        <v>542</v>
      </c>
      <c r="F24" s="89" t="s">
        <v>555</v>
      </c>
      <c r="G24" s="76">
        <v>1998</v>
      </c>
      <c r="H24" s="89" t="s">
        <v>556</v>
      </c>
      <c r="I24" s="131">
        <v>1252</v>
      </c>
      <c r="J24" s="131">
        <v>1764</v>
      </c>
      <c r="K24" s="235">
        <v>89.71</v>
      </c>
      <c r="L24" s="89" t="s">
        <v>38</v>
      </c>
      <c r="M24" s="262">
        <v>39.44</v>
      </c>
      <c r="N24" s="263" t="s">
        <v>545</v>
      </c>
      <c r="O24" s="134">
        <v>2.4E-2</v>
      </c>
      <c r="P24" s="134">
        <v>39.44</v>
      </c>
      <c r="Q24" s="134">
        <v>0.49299999999999999</v>
      </c>
      <c r="R24" s="264">
        <v>10.84</v>
      </c>
      <c r="S24" s="265" t="s">
        <v>545</v>
      </c>
      <c r="T24" s="134">
        <v>5.4999999999999997E-3</v>
      </c>
      <c r="U24" s="134">
        <v>10.84</v>
      </c>
      <c r="V24" s="134">
        <v>0.13550000000000001</v>
      </c>
      <c r="W24" s="264">
        <v>1.6</v>
      </c>
      <c r="X24" s="266" t="s">
        <v>545</v>
      </c>
      <c r="Y24" s="134">
        <v>1.6</v>
      </c>
      <c r="Z24" s="135">
        <v>0.02</v>
      </c>
      <c r="AA24" s="617">
        <v>1.2135E-5</v>
      </c>
      <c r="AB24" s="134">
        <v>2.1406140000000001E-2</v>
      </c>
      <c r="AC24" s="134">
        <v>2.6757675000000004E-4</v>
      </c>
      <c r="AD24" s="264"/>
      <c r="AE24" s="267" t="s">
        <v>17</v>
      </c>
      <c r="AF24" s="134">
        <v>7.0500000000000001E-4</v>
      </c>
      <c r="AG24" s="134">
        <v>1.2436199999999999</v>
      </c>
      <c r="AH24" s="135">
        <v>1.554525E-2</v>
      </c>
      <c r="AI24" s="216">
        <v>73.959999999999994</v>
      </c>
      <c r="AJ24" s="268">
        <v>915.62332079999987</v>
      </c>
      <c r="AK24" s="268">
        <v>22.890583019999998</v>
      </c>
      <c r="AL24" s="216">
        <v>5.9999999999999995E-4</v>
      </c>
      <c r="AM24" s="268">
        <v>7.4279879999999991E-3</v>
      </c>
      <c r="AN24" s="268">
        <v>1.8569969999999997E-4</v>
      </c>
      <c r="AO24" s="216">
        <v>3.0000000000000001E-3</v>
      </c>
      <c r="AP24" s="268">
        <v>3.7139940000000003E-2</v>
      </c>
      <c r="AQ24" s="268">
        <v>9.284985000000001E-4</v>
      </c>
      <c r="AR24" s="216">
        <v>918.76535972399995</v>
      </c>
      <c r="AS24" s="268">
        <v>22.969133993099994</v>
      </c>
      <c r="AT24" s="135">
        <v>25.319136181499584</v>
      </c>
    </row>
    <row r="25" spans="1:46">
      <c r="B25" s="1110" t="s">
        <v>541</v>
      </c>
      <c r="C25" s="89" t="s">
        <v>206</v>
      </c>
      <c r="D25" s="89" t="s">
        <v>552</v>
      </c>
      <c r="E25" s="89" t="s">
        <v>542</v>
      </c>
      <c r="F25" s="89" t="s">
        <v>557</v>
      </c>
      <c r="G25" s="76">
        <v>1998</v>
      </c>
      <c r="H25" s="89" t="s">
        <v>558</v>
      </c>
      <c r="I25" s="131">
        <v>1252</v>
      </c>
      <c r="J25" s="131">
        <v>1764</v>
      </c>
      <c r="K25" s="235">
        <v>89.71</v>
      </c>
      <c r="L25" s="89" t="s">
        <v>38</v>
      </c>
      <c r="M25" s="262">
        <v>39.44</v>
      </c>
      <c r="N25" s="263" t="s">
        <v>545</v>
      </c>
      <c r="O25" s="134">
        <v>2.4E-2</v>
      </c>
      <c r="P25" s="134">
        <v>39.44</v>
      </c>
      <c r="Q25" s="134">
        <v>0.49299999999999999</v>
      </c>
      <c r="R25" s="264">
        <v>10.84</v>
      </c>
      <c r="S25" s="265" t="s">
        <v>545</v>
      </c>
      <c r="T25" s="134">
        <v>5.4999999999999997E-3</v>
      </c>
      <c r="U25" s="134">
        <v>10.84</v>
      </c>
      <c r="V25" s="134">
        <v>0.13550000000000001</v>
      </c>
      <c r="W25" s="264">
        <v>1.6</v>
      </c>
      <c r="X25" s="266" t="s">
        <v>545</v>
      </c>
      <c r="Y25" s="134">
        <v>1.6</v>
      </c>
      <c r="Z25" s="135">
        <v>0.02</v>
      </c>
      <c r="AA25" s="617">
        <v>1.2135E-5</v>
      </c>
      <c r="AB25" s="134">
        <v>2.1406140000000001E-2</v>
      </c>
      <c r="AC25" s="134">
        <v>2.6757675000000004E-4</v>
      </c>
      <c r="AD25" s="264"/>
      <c r="AE25" s="267" t="s">
        <v>17</v>
      </c>
      <c r="AF25" s="134">
        <v>7.0500000000000001E-4</v>
      </c>
      <c r="AG25" s="134">
        <v>1.2436199999999999</v>
      </c>
      <c r="AH25" s="135">
        <v>1.554525E-2</v>
      </c>
      <c r="AI25" s="216">
        <v>73.959999999999994</v>
      </c>
      <c r="AJ25" s="268">
        <v>915.62332079999987</v>
      </c>
      <c r="AK25" s="268">
        <v>22.890583019999998</v>
      </c>
      <c r="AL25" s="216">
        <v>5.9999999999999995E-4</v>
      </c>
      <c r="AM25" s="268">
        <v>7.4279879999999991E-3</v>
      </c>
      <c r="AN25" s="268">
        <v>1.8569969999999997E-4</v>
      </c>
      <c r="AO25" s="216">
        <v>3.0000000000000001E-3</v>
      </c>
      <c r="AP25" s="268">
        <v>3.7139940000000003E-2</v>
      </c>
      <c r="AQ25" s="268">
        <v>9.284985000000001E-4</v>
      </c>
      <c r="AR25" s="216">
        <v>918.76535972399995</v>
      </c>
      <c r="AS25" s="268">
        <v>22.969133993099994</v>
      </c>
      <c r="AT25" s="135">
        <v>25.319136181499584</v>
      </c>
    </row>
    <row r="26" spans="1:46">
      <c r="B26" s="1110" t="s">
        <v>541</v>
      </c>
      <c r="C26" s="89" t="s">
        <v>206</v>
      </c>
      <c r="D26" s="89" t="s">
        <v>552</v>
      </c>
      <c r="E26" s="89" t="s">
        <v>542</v>
      </c>
      <c r="F26" s="89" t="s">
        <v>559</v>
      </c>
      <c r="G26" s="76">
        <v>1998</v>
      </c>
      <c r="H26" s="89" t="s">
        <v>560</v>
      </c>
      <c r="I26" s="131">
        <v>1600</v>
      </c>
      <c r="J26" s="131">
        <v>2561</v>
      </c>
      <c r="K26" s="235">
        <v>129.38</v>
      </c>
      <c r="L26" s="89" t="s">
        <v>38</v>
      </c>
      <c r="M26" s="262">
        <v>5.55</v>
      </c>
      <c r="N26" s="263" t="s">
        <v>561</v>
      </c>
      <c r="O26" s="134">
        <v>2.4E-2</v>
      </c>
      <c r="P26" s="134">
        <v>23.376293344616883</v>
      </c>
      <c r="Q26" s="134">
        <v>0.29220366680771104</v>
      </c>
      <c r="R26" s="264">
        <v>0.78</v>
      </c>
      <c r="S26" s="265" t="s">
        <v>561</v>
      </c>
      <c r="T26" s="134">
        <v>5.4999999999999997E-3</v>
      </c>
      <c r="U26" s="134">
        <v>3.2853169024866973</v>
      </c>
      <c r="V26" s="134">
        <v>4.1066461281083717E-2</v>
      </c>
      <c r="W26" s="264">
        <v>0.19</v>
      </c>
      <c r="X26" s="266" t="s">
        <v>561</v>
      </c>
      <c r="Y26" s="134">
        <v>0.80026950188778523</v>
      </c>
      <c r="Z26" s="135">
        <v>1.0003368773597317E-2</v>
      </c>
      <c r="AA26" s="617">
        <v>1.2135E-5</v>
      </c>
      <c r="AB26" s="134">
        <v>3.1077734999999999E-2</v>
      </c>
      <c r="AC26" s="134">
        <v>3.8847168750000001E-4</v>
      </c>
      <c r="AD26" s="264"/>
      <c r="AE26" s="267" t="s">
        <v>17</v>
      </c>
      <c r="AF26" s="134">
        <v>7.0500000000000001E-4</v>
      </c>
      <c r="AG26" s="134">
        <v>1.8055049999999999</v>
      </c>
      <c r="AH26" s="135">
        <v>2.25688125E-2</v>
      </c>
      <c r="AI26" s="216">
        <v>73.959999999999994</v>
      </c>
      <c r="AJ26" s="268">
        <v>1320.5143823999999</v>
      </c>
      <c r="AK26" s="268">
        <v>33.012859559999995</v>
      </c>
      <c r="AL26" s="216">
        <v>5.9999999999999995E-4</v>
      </c>
      <c r="AM26" s="268">
        <v>1.0712663999999998E-2</v>
      </c>
      <c r="AN26" s="268">
        <v>2.6781659999999997E-4</v>
      </c>
      <c r="AO26" s="216">
        <v>3.0000000000000001E-3</v>
      </c>
      <c r="AP26" s="268">
        <v>5.3563320000000005E-2</v>
      </c>
      <c r="AQ26" s="268">
        <v>1.339083E-3</v>
      </c>
      <c r="AR26" s="216">
        <v>1325.045839272</v>
      </c>
      <c r="AS26" s="268">
        <v>33.126145981799993</v>
      </c>
      <c r="AT26" s="135">
        <v>36.515325372449183</v>
      </c>
    </row>
    <row r="27" spans="1:46">
      <c r="B27" s="1110" t="s">
        <v>541</v>
      </c>
      <c r="C27" s="89" t="s">
        <v>206</v>
      </c>
      <c r="D27" s="89" t="s">
        <v>552</v>
      </c>
      <c r="E27" s="89" t="s">
        <v>542</v>
      </c>
      <c r="F27" s="89" t="s">
        <v>562</v>
      </c>
      <c r="G27" s="76">
        <v>1998</v>
      </c>
      <c r="H27" s="89" t="s">
        <v>563</v>
      </c>
      <c r="I27" s="131">
        <v>1600</v>
      </c>
      <c r="J27" s="131">
        <v>2561</v>
      </c>
      <c r="K27" s="235">
        <v>129.38</v>
      </c>
      <c r="L27" s="89" t="s">
        <v>38</v>
      </c>
      <c r="M27" s="262">
        <v>5.55</v>
      </c>
      <c r="N27" s="263" t="s">
        <v>561</v>
      </c>
      <c r="O27" s="134">
        <v>2.4E-2</v>
      </c>
      <c r="P27" s="134">
        <v>23.376293344616883</v>
      </c>
      <c r="Q27" s="134">
        <v>0.29220366680771104</v>
      </c>
      <c r="R27" s="264">
        <v>0.78</v>
      </c>
      <c r="S27" s="265" t="s">
        <v>561</v>
      </c>
      <c r="T27" s="134">
        <v>5.4999999999999997E-3</v>
      </c>
      <c r="U27" s="134">
        <v>3.2853169024866973</v>
      </c>
      <c r="V27" s="134">
        <v>4.1066461281083717E-2</v>
      </c>
      <c r="W27" s="264">
        <v>0.19</v>
      </c>
      <c r="X27" s="266" t="s">
        <v>561</v>
      </c>
      <c r="Y27" s="134">
        <v>0.80026950188778523</v>
      </c>
      <c r="Z27" s="135">
        <v>1.0003368773597317E-2</v>
      </c>
      <c r="AA27" s="617">
        <v>1.2135E-5</v>
      </c>
      <c r="AB27" s="134">
        <v>3.1077734999999999E-2</v>
      </c>
      <c r="AC27" s="134">
        <v>3.8847168750000001E-4</v>
      </c>
      <c r="AD27" s="264"/>
      <c r="AE27" s="267" t="s">
        <v>17</v>
      </c>
      <c r="AF27" s="134">
        <v>7.0500000000000001E-4</v>
      </c>
      <c r="AG27" s="134">
        <v>1.8055049999999999</v>
      </c>
      <c r="AH27" s="135">
        <v>2.25688125E-2</v>
      </c>
      <c r="AI27" s="216">
        <v>73.959999999999994</v>
      </c>
      <c r="AJ27" s="268">
        <v>1320.5143823999999</v>
      </c>
      <c r="AK27" s="268">
        <v>33.012859559999995</v>
      </c>
      <c r="AL27" s="216">
        <v>5.9999999999999995E-4</v>
      </c>
      <c r="AM27" s="268">
        <v>1.0712663999999998E-2</v>
      </c>
      <c r="AN27" s="268">
        <v>2.6781659999999997E-4</v>
      </c>
      <c r="AO27" s="216">
        <v>3.0000000000000001E-3</v>
      </c>
      <c r="AP27" s="268">
        <v>5.3563320000000005E-2</v>
      </c>
      <c r="AQ27" s="268">
        <v>1.339083E-3</v>
      </c>
      <c r="AR27" s="216">
        <v>1325.045839272</v>
      </c>
      <c r="AS27" s="268">
        <v>33.126145981799993</v>
      </c>
      <c r="AT27" s="135">
        <v>36.515325372449183</v>
      </c>
    </row>
    <row r="28" spans="1:46">
      <c r="B28" s="1110" t="s">
        <v>541</v>
      </c>
      <c r="C28" s="89" t="s">
        <v>206</v>
      </c>
      <c r="D28" s="89" t="s">
        <v>564</v>
      </c>
      <c r="E28" s="89" t="s">
        <v>542</v>
      </c>
      <c r="F28" s="89" t="s">
        <v>565</v>
      </c>
      <c r="G28" s="76">
        <v>1998</v>
      </c>
      <c r="H28" s="89" t="s">
        <v>566</v>
      </c>
      <c r="I28" s="131">
        <v>2000</v>
      </c>
      <c r="J28" s="131">
        <v>2876</v>
      </c>
      <c r="K28" s="235">
        <v>137.5</v>
      </c>
      <c r="L28" s="89" t="s">
        <v>38</v>
      </c>
      <c r="M28" s="262">
        <v>11.2</v>
      </c>
      <c r="N28" s="263" t="s">
        <v>567</v>
      </c>
      <c r="O28" s="134">
        <v>2.4E-2</v>
      </c>
      <c r="P28" s="134">
        <v>71.013540196895278</v>
      </c>
      <c r="Q28" s="134">
        <v>0.88766925246119088</v>
      </c>
      <c r="R28" s="264">
        <v>0.77</v>
      </c>
      <c r="S28" s="265" t="s">
        <v>567</v>
      </c>
      <c r="T28" s="134">
        <v>5.4999999999999997E-3</v>
      </c>
      <c r="U28" s="134">
        <v>4.882180888536551</v>
      </c>
      <c r="V28" s="134">
        <v>6.1027261106706886E-2</v>
      </c>
      <c r="W28" s="264">
        <v>0.627</v>
      </c>
      <c r="X28" s="266" t="s">
        <v>545</v>
      </c>
      <c r="Y28" s="134">
        <v>0.627</v>
      </c>
      <c r="Z28" s="135">
        <v>7.8375000000000007E-3</v>
      </c>
      <c r="AA28" s="617">
        <v>1.2135E-5</v>
      </c>
      <c r="AB28" s="134">
        <v>3.4900260000000002E-2</v>
      </c>
      <c r="AC28" s="134">
        <v>4.3625325000000003E-4</v>
      </c>
      <c r="AD28" s="264"/>
      <c r="AE28" s="267" t="s">
        <v>17</v>
      </c>
      <c r="AF28" s="134">
        <v>7.0500000000000001E-4</v>
      </c>
      <c r="AG28" s="134">
        <v>2.0275799999999999</v>
      </c>
      <c r="AH28" s="135">
        <v>2.5344749999999999E-2</v>
      </c>
      <c r="AI28" s="216">
        <v>73.959999999999994</v>
      </c>
      <c r="AJ28" s="268">
        <v>1403.3909999999998</v>
      </c>
      <c r="AK28" s="268">
        <v>35.084774999999993</v>
      </c>
      <c r="AL28" s="216">
        <v>5.9999999999999995E-4</v>
      </c>
      <c r="AM28" s="268">
        <v>1.1384999999999999E-2</v>
      </c>
      <c r="AN28" s="268">
        <v>2.8462499999999994E-4</v>
      </c>
      <c r="AO28" s="216">
        <v>3.0000000000000001E-3</v>
      </c>
      <c r="AP28" s="268">
        <v>5.6925000000000003E-2</v>
      </c>
      <c r="AQ28" s="268">
        <v>1.4231250000000001E-3</v>
      </c>
      <c r="AR28" s="216">
        <v>1408.2068549999999</v>
      </c>
      <c r="AS28" s="268">
        <v>35.205171374999992</v>
      </c>
      <c r="AT28" s="135">
        <v>38.807058577150741</v>
      </c>
    </row>
    <row r="29" spans="1:46">
      <c r="B29" s="1110" t="s">
        <v>541</v>
      </c>
      <c r="C29" s="89" t="s">
        <v>206</v>
      </c>
      <c r="D29" s="89" t="s">
        <v>264</v>
      </c>
      <c r="E29" s="89" t="s">
        <v>542</v>
      </c>
      <c r="F29" s="89" t="s">
        <v>568</v>
      </c>
      <c r="G29" s="76">
        <v>2000</v>
      </c>
      <c r="H29" s="89" t="s">
        <v>569</v>
      </c>
      <c r="I29" s="131">
        <v>2000</v>
      </c>
      <c r="J29" s="131">
        <v>2848</v>
      </c>
      <c r="K29" s="235">
        <v>145.4</v>
      </c>
      <c r="L29" s="89" t="s">
        <v>38</v>
      </c>
      <c r="M29" s="262">
        <v>38.83</v>
      </c>
      <c r="N29" s="263" t="s">
        <v>545</v>
      </c>
      <c r="O29" s="134">
        <v>2.4E-2</v>
      </c>
      <c r="P29" s="134">
        <v>38.83</v>
      </c>
      <c r="Q29" s="134">
        <v>0.485375</v>
      </c>
      <c r="R29" s="264">
        <v>6.94</v>
      </c>
      <c r="S29" s="265" t="s">
        <v>545</v>
      </c>
      <c r="T29" s="134">
        <v>5.4999999999999997E-3</v>
      </c>
      <c r="U29" s="134">
        <v>6.94</v>
      </c>
      <c r="V29" s="134">
        <v>8.6749999999999994E-2</v>
      </c>
      <c r="W29" s="264">
        <v>1.1000000000000001</v>
      </c>
      <c r="X29" s="266" t="s">
        <v>545</v>
      </c>
      <c r="Y29" s="134">
        <v>1.1000000000000001</v>
      </c>
      <c r="Z29" s="135">
        <v>1.3750000000000002E-2</v>
      </c>
      <c r="AA29" s="617">
        <v>1.2135E-5</v>
      </c>
      <c r="AB29" s="134">
        <v>3.4560479999999998E-2</v>
      </c>
      <c r="AC29" s="134">
        <v>4.3200599999999997E-4</v>
      </c>
      <c r="AD29" s="264"/>
      <c r="AE29" s="267" t="s">
        <v>17</v>
      </c>
      <c r="AF29" s="134">
        <v>7.0500000000000001E-4</v>
      </c>
      <c r="AG29" s="134">
        <v>2.0078399999999998</v>
      </c>
      <c r="AH29" s="135">
        <v>2.5097999999999999E-2</v>
      </c>
      <c r="AI29" s="216">
        <v>73.959999999999994</v>
      </c>
      <c r="AJ29" s="268">
        <v>1484.0221919999999</v>
      </c>
      <c r="AK29" s="268">
        <v>37.100554799999998</v>
      </c>
      <c r="AL29" s="216">
        <v>5.9999999999999995E-4</v>
      </c>
      <c r="AM29" s="268">
        <v>1.2039119999999999E-2</v>
      </c>
      <c r="AN29" s="268">
        <v>3.0097799999999998E-4</v>
      </c>
      <c r="AO29" s="216">
        <v>3.0000000000000001E-3</v>
      </c>
      <c r="AP29" s="268">
        <v>6.0195600000000009E-2</v>
      </c>
      <c r="AQ29" s="268">
        <v>1.5048900000000003E-3</v>
      </c>
      <c r="AR29" s="216">
        <v>1489.1147397599998</v>
      </c>
      <c r="AS29" s="268">
        <v>37.227868493999999</v>
      </c>
      <c r="AT29" s="135">
        <v>41.036700488128865</v>
      </c>
    </row>
    <row r="30" spans="1:46">
      <c r="B30" s="1110" t="s">
        <v>541</v>
      </c>
      <c r="C30" s="89" t="s">
        <v>206</v>
      </c>
      <c r="D30" s="89" t="s">
        <v>264</v>
      </c>
      <c r="E30" s="89" t="s">
        <v>542</v>
      </c>
      <c r="F30" s="89" t="s">
        <v>570</v>
      </c>
      <c r="G30" s="76" t="s">
        <v>218</v>
      </c>
      <c r="H30" s="89" t="s">
        <v>571</v>
      </c>
      <c r="I30" s="131">
        <v>2000</v>
      </c>
      <c r="J30" s="131">
        <v>2848</v>
      </c>
      <c r="K30" s="235">
        <v>145.4</v>
      </c>
      <c r="L30" s="89" t="s">
        <v>38</v>
      </c>
      <c r="M30" s="269"/>
      <c r="N30" s="263" t="s">
        <v>17</v>
      </c>
      <c r="O30" s="134">
        <v>1.2999999999999999E-2</v>
      </c>
      <c r="P30" s="134">
        <v>37.024000000000001</v>
      </c>
      <c r="Q30" s="134">
        <v>0.46279999999999999</v>
      </c>
      <c r="R30" s="264"/>
      <c r="S30" s="265" t="s">
        <v>17</v>
      </c>
      <c r="T30" s="134">
        <v>5.4999999999999997E-3</v>
      </c>
      <c r="U30" s="134">
        <v>15.664</v>
      </c>
      <c r="V30" s="134">
        <v>0.19579999999999997</v>
      </c>
      <c r="W30" s="264">
        <v>0.4</v>
      </c>
      <c r="X30" s="266" t="s">
        <v>545</v>
      </c>
      <c r="Y30" s="134">
        <v>0.4</v>
      </c>
      <c r="Z30" s="135">
        <v>5.0000000000000001E-3</v>
      </c>
      <c r="AA30" s="617">
        <v>1.2135E-5</v>
      </c>
      <c r="AB30" s="134">
        <v>3.4560479999999998E-2</v>
      </c>
      <c r="AC30" s="134">
        <v>4.3200599999999997E-4</v>
      </c>
      <c r="AD30" s="264"/>
      <c r="AE30" s="267" t="s">
        <v>17</v>
      </c>
      <c r="AF30" s="134">
        <v>7.0500000000000001E-4</v>
      </c>
      <c r="AG30" s="134">
        <v>2.0078399999999998</v>
      </c>
      <c r="AH30" s="135">
        <v>2.5097999999999999E-2</v>
      </c>
      <c r="AI30" s="216">
        <v>73.959999999999994</v>
      </c>
      <c r="AJ30" s="268">
        <v>1484.0221919999999</v>
      </c>
      <c r="AK30" s="268">
        <v>37.100554799999998</v>
      </c>
      <c r="AL30" s="216">
        <v>5.9999999999999995E-4</v>
      </c>
      <c r="AM30" s="268">
        <v>1.2039119999999999E-2</v>
      </c>
      <c r="AN30" s="268">
        <v>3.0097799999999998E-4</v>
      </c>
      <c r="AO30" s="216">
        <v>3.0000000000000001E-3</v>
      </c>
      <c r="AP30" s="268">
        <v>6.0195600000000009E-2</v>
      </c>
      <c r="AQ30" s="268">
        <v>1.5048900000000003E-3</v>
      </c>
      <c r="AR30" s="216">
        <v>1489.1147397599998</v>
      </c>
      <c r="AS30" s="268">
        <v>37.227868493999999</v>
      </c>
      <c r="AT30" s="135">
        <v>41.036700488128865</v>
      </c>
    </row>
    <row r="31" spans="1:46">
      <c r="B31" s="1110" t="s">
        <v>541</v>
      </c>
      <c r="C31" s="89" t="s">
        <v>206</v>
      </c>
      <c r="D31" s="89" t="s">
        <v>572</v>
      </c>
      <c r="E31" s="89" t="s">
        <v>542</v>
      </c>
      <c r="F31" s="89" t="s">
        <v>573</v>
      </c>
      <c r="G31" s="76">
        <v>2002</v>
      </c>
      <c r="H31" s="89" t="s">
        <v>574</v>
      </c>
      <c r="I31" s="131">
        <v>2000</v>
      </c>
      <c r="J31" s="131">
        <v>2885</v>
      </c>
      <c r="K31" s="235">
        <v>147.46</v>
      </c>
      <c r="L31" s="89" t="s">
        <v>38</v>
      </c>
      <c r="M31" s="262">
        <v>35.75</v>
      </c>
      <c r="N31" s="263" t="s">
        <v>545</v>
      </c>
      <c r="O31" s="134">
        <v>2.4E-2</v>
      </c>
      <c r="P31" s="134">
        <v>35.75</v>
      </c>
      <c r="Q31" s="134">
        <v>0.44687500000000002</v>
      </c>
      <c r="R31" s="264">
        <v>5.31</v>
      </c>
      <c r="S31" s="265" t="s">
        <v>545</v>
      </c>
      <c r="T31" s="134">
        <v>5.4999999999999997E-3</v>
      </c>
      <c r="U31" s="134">
        <v>5.31</v>
      </c>
      <c r="V31" s="134">
        <v>6.6375000000000003E-2</v>
      </c>
      <c r="W31" s="264">
        <v>1.1000000000000001</v>
      </c>
      <c r="X31" s="266" t="s">
        <v>545</v>
      </c>
      <c r="Y31" s="134">
        <v>1.1000000000000001</v>
      </c>
      <c r="Z31" s="135">
        <v>1.3750000000000002E-2</v>
      </c>
      <c r="AA31" s="617">
        <v>1.2135E-5</v>
      </c>
      <c r="AB31" s="134">
        <v>3.5009474999999998E-2</v>
      </c>
      <c r="AC31" s="134">
        <v>4.3761843749999996E-4</v>
      </c>
      <c r="AD31" s="264"/>
      <c r="AE31" s="267" t="s">
        <v>17</v>
      </c>
      <c r="AF31" s="134">
        <v>7.0500000000000001E-4</v>
      </c>
      <c r="AG31" s="134">
        <v>2.033925</v>
      </c>
      <c r="AH31" s="135">
        <v>2.5424062499999997E-2</v>
      </c>
      <c r="AI31" s="216">
        <v>73.959999999999994</v>
      </c>
      <c r="AJ31" s="268">
        <v>1505.0475408</v>
      </c>
      <c r="AK31" s="268">
        <v>37.626188519999999</v>
      </c>
      <c r="AL31" s="216">
        <v>5.9999999999999995E-4</v>
      </c>
      <c r="AM31" s="268">
        <v>1.2209688E-2</v>
      </c>
      <c r="AN31" s="268">
        <v>3.0524220000000002E-4</v>
      </c>
      <c r="AO31" s="216">
        <v>3.0000000000000001E-3</v>
      </c>
      <c r="AP31" s="268">
        <v>6.1048440000000009E-2</v>
      </c>
      <c r="AQ31" s="268">
        <v>1.5262110000000002E-3</v>
      </c>
      <c r="AR31" s="216">
        <v>1510.212238824</v>
      </c>
      <c r="AS31" s="268">
        <v>37.755305970599998</v>
      </c>
      <c r="AT31" s="135">
        <v>41.618100783902904</v>
      </c>
    </row>
    <row r="32" spans="1:46">
      <c r="B32" s="1110" t="s">
        <v>541</v>
      </c>
      <c r="C32" s="89" t="s">
        <v>206</v>
      </c>
      <c r="D32" s="89" t="s">
        <v>572</v>
      </c>
      <c r="E32" s="89" t="s">
        <v>542</v>
      </c>
      <c r="F32" s="89" t="s">
        <v>575</v>
      </c>
      <c r="G32" s="76">
        <v>2002</v>
      </c>
      <c r="H32" s="89" t="s">
        <v>576</v>
      </c>
      <c r="I32" s="131">
        <v>2000</v>
      </c>
      <c r="J32" s="131">
        <v>2885</v>
      </c>
      <c r="K32" s="235">
        <v>147.46</v>
      </c>
      <c r="L32" s="89" t="s">
        <v>38</v>
      </c>
      <c r="M32" s="262">
        <v>35.75</v>
      </c>
      <c r="N32" s="263" t="s">
        <v>545</v>
      </c>
      <c r="O32" s="134">
        <v>2.4E-2</v>
      </c>
      <c r="P32" s="134">
        <v>35.75</v>
      </c>
      <c r="Q32" s="134">
        <v>0.44687500000000002</v>
      </c>
      <c r="R32" s="264">
        <v>5.31</v>
      </c>
      <c r="S32" s="265" t="s">
        <v>545</v>
      </c>
      <c r="T32" s="134">
        <v>5.4999999999999997E-3</v>
      </c>
      <c r="U32" s="134">
        <v>5.31</v>
      </c>
      <c r="V32" s="134">
        <v>6.6375000000000003E-2</v>
      </c>
      <c r="W32" s="264">
        <v>1.1000000000000001</v>
      </c>
      <c r="X32" s="266" t="s">
        <v>545</v>
      </c>
      <c r="Y32" s="134">
        <v>1.1000000000000001</v>
      </c>
      <c r="Z32" s="135">
        <v>1.3750000000000002E-2</v>
      </c>
      <c r="AA32" s="617">
        <v>1.2135E-5</v>
      </c>
      <c r="AB32" s="134">
        <v>3.5009474999999998E-2</v>
      </c>
      <c r="AC32" s="134">
        <v>4.3761843749999996E-4</v>
      </c>
      <c r="AD32" s="264"/>
      <c r="AE32" s="267" t="s">
        <v>17</v>
      </c>
      <c r="AF32" s="134">
        <v>7.0500000000000001E-4</v>
      </c>
      <c r="AG32" s="134">
        <v>2.033925</v>
      </c>
      <c r="AH32" s="135">
        <v>2.5424062499999997E-2</v>
      </c>
      <c r="AI32" s="216">
        <v>73.959999999999994</v>
      </c>
      <c r="AJ32" s="268">
        <v>1505.0475408</v>
      </c>
      <c r="AK32" s="268">
        <v>37.626188519999999</v>
      </c>
      <c r="AL32" s="216">
        <v>5.9999999999999995E-4</v>
      </c>
      <c r="AM32" s="268">
        <v>1.2209688E-2</v>
      </c>
      <c r="AN32" s="268">
        <v>3.0524220000000002E-4</v>
      </c>
      <c r="AO32" s="216">
        <v>3.0000000000000001E-3</v>
      </c>
      <c r="AP32" s="268">
        <v>6.1048440000000009E-2</v>
      </c>
      <c r="AQ32" s="268">
        <v>1.5262110000000002E-3</v>
      </c>
      <c r="AR32" s="216">
        <v>1510.212238824</v>
      </c>
      <c r="AS32" s="268">
        <v>37.755305970599998</v>
      </c>
      <c r="AT32" s="135">
        <v>41.618100783902904</v>
      </c>
    </row>
    <row r="33" spans="2:46">
      <c r="B33" s="1110" t="s">
        <v>541</v>
      </c>
      <c r="C33" s="89" t="s">
        <v>206</v>
      </c>
      <c r="D33" s="89" t="s">
        <v>572</v>
      </c>
      <c r="E33" s="89" t="s">
        <v>542</v>
      </c>
      <c r="F33" s="89" t="s">
        <v>577</v>
      </c>
      <c r="G33" s="76">
        <v>2002</v>
      </c>
      <c r="H33" s="89" t="s">
        <v>578</v>
      </c>
      <c r="I33" s="131">
        <v>2000</v>
      </c>
      <c r="J33" s="131">
        <v>2885</v>
      </c>
      <c r="K33" s="235">
        <v>147.46</v>
      </c>
      <c r="L33" s="89" t="s">
        <v>38</v>
      </c>
      <c r="M33" s="262">
        <v>35.75</v>
      </c>
      <c r="N33" s="263" t="s">
        <v>545</v>
      </c>
      <c r="O33" s="134">
        <v>2.4E-2</v>
      </c>
      <c r="P33" s="134">
        <v>35.75</v>
      </c>
      <c r="Q33" s="134">
        <v>0.44687500000000002</v>
      </c>
      <c r="R33" s="264">
        <v>5.31</v>
      </c>
      <c r="S33" s="265" t="s">
        <v>545</v>
      </c>
      <c r="T33" s="134">
        <v>5.4999999999999997E-3</v>
      </c>
      <c r="U33" s="134">
        <v>5.31</v>
      </c>
      <c r="V33" s="134">
        <v>6.6375000000000003E-2</v>
      </c>
      <c r="W33" s="264">
        <v>1.1000000000000001</v>
      </c>
      <c r="X33" s="266" t="s">
        <v>545</v>
      </c>
      <c r="Y33" s="134">
        <v>1.1000000000000001</v>
      </c>
      <c r="Z33" s="135">
        <v>1.3750000000000002E-2</v>
      </c>
      <c r="AA33" s="617">
        <v>1.2135E-5</v>
      </c>
      <c r="AB33" s="134">
        <v>3.5009474999999998E-2</v>
      </c>
      <c r="AC33" s="134">
        <v>4.3761843749999996E-4</v>
      </c>
      <c r="AD33" s="264"/>
      <c r="AE33" s="267" t="s">
        <v>17</v>
      </c>
      <c r="AF33" s="134">
        <v>7.0500000000000001E-4</v>
      </c>
      <c r="AG33" s="134">
        <v>2.033925</v>
      </c>
      <c r="AH33" s="135">
        <v>2.5424062499999997E-2</v>
      </c>
      <c r="AI33" s="216">
        <v>73.959999999999994</v>
      </c>
      <c r="AJ33" s="268">
        <v>1505.0475408</v>
      </c>
      <c r="AK33" s="268">
        <v>37.626188519999999</v>
      </c>
      <c r="AL33" s="216">
        <v>5.9999999999999995E-4</v>
      </c>
      <c r="AM33" s="268">
        <v>1.2209688E-2</v>
      </c>
      <c r="AN33" s="268">
        <v>3.0524220000000002E-4</v>
      </c>
      <c r="AO33" s="216">
        <v>3.0000000000000001E-3</v>
      </c>
      <c r="AP33" s="268">
        <v>6.1048440000000009E-2</v>
      </c>
      <c r="AQ33" s="268">
        <v>1.5262110000000002E-3</v>
      </c>
      <c r="AR33" s="216">
        <v>1510.212238824</v>
      </c>
      <c r="AS33" s="268">
        <v>37.755305970599998</v>
      </c>
      <c r="AT33" s="135">
        <v>41.618100783902904</v>
      </c>
    </row>
    <row r="34" spans="2:46">
      <c r="B34" s="1110" t="s">
        <v>541</v>
      </c>
      <c r="C34" s="89" t="s">
        <v>206</v>
      </c>
      <c r="D34" s="89" t="s">
        <v>572</v>
      </c>
      <c r="E34" s="89" t="s">
        <v>542</v>
      </c>
      <c r="F34" s="89" t="s">
        <v>579</v>
      </c>
      <c r="G34" s="76">
        <v>2002</v>
      </c>
      <c r="H34" s="89" t="s">
        <v>580</v>
      </c>
      <c r="I34" s="131">
        <v>2000</v>
      </c>
      <c r="J34" s="131">
        <v>2885</v>
      </c>
      <c r="K34" s="235">
        <v>147.46</v>
      </c>
      <c r="L34" s="89" t="s">
        <v>38</v>
      </c>
      <c r="M34" s="262">
        <v>35.75</v>
      </c>
      <c r="N34" s="263" t="s">
        <v>545</v>
      </c>
      <c r="O34" s="134">
        <v>2.4E-2</v>
      </c>
      <c r="P34" s="134">
        <v>35.75</v>
      </c>
      <c r="Q34" s="134">
        <v>0.44687500000000002</v>
      </c>
      <c r="R34" s="264">
        <v>5.31</v>
      </c>
      <c r="S34" s="265" t="s">
        <v>545</v>
      </c>
      <c r="T34" s="134">
        <v>5.4999999999999997E-3</v>
      </c>
      <c r="U34" s="134">
        <v>5.31</v>
      </c>
      <c r="V34" s="134">
        <v>6.6375000000000003E-2</v>
      </c>
      <c r="W34" s="264">
        <v>1.1000000000000001</v>
      </c>
      <c r="X34" s="266" t="s">
        <v>545</v>
      </c>
      <c r="Y34" s="134">
        <v>1.1000000000000001</v>
      </c>
      <c r="Z34" s="135">
        <v>1.3750000000000002E-2</v>
      </c>
      <c r="AA34" s="617">
        <v>1.2135E-5</v>
      </c>
      <c r="AB34" s="134">
        <v>3.5009474999999998E-2</v>
      </c>
      <c r="AC34" s="134">
        <v>4.3761843749999996E-4</v>
      </c>
      <c r="AD34" s="264"/>
      <c r="AE34" s="267" t="s">
        <v>17</v>
      </c>
      <c r="AF34" s="134">
        <v>7.0500000000000001E-4</v>
      </c>
      <c r="AG34" s="134">
        <v>2.033925</v>
      </c>
      <c r="AH34" s="135">
        <v>2.5424062499999997E-2</v>
      </c>
      <c r="AI34" s="216">
        <v>73.959999999999994</v>
      </c>
      <c r="AJ34" s="268">
        <v>1505.0475408</v>
      </c>
      <c r="AK34" s="268">
        <v>37.626188519999999</v>
      </c>
      <c r="AL34" s="216">
        <v>5.9999999999999995E-4</v>
      </c>
      <c r="AM34" s="268">
        <v>1.2209688E-2</v>
      </c>
      <c r="AN34" s="268">
        <v>3.0524220000000002E-4</v>
      </c>
      <c r="AO34" s="216">
        <v>3.0000000000000001E-3</v>
      </c>
      <c r="AP34" s="268">
        <v>6.1048440000000009E-2</v>
      </c>
      <c r="AQ34" s="268">
        <v>1.5262110000000002E-3</v>
      </c>
      <c r="AR34" s="216">
        <v>1510.212238824</v>
      </c>
      <c r="AS34" s="268">
        <v>37.755305970599998</v>
      </c>
      <c r="AT34" s="135">
        <v>41.618100783902904</v>
      </c>
    </row>
    <row r="35" spans="2:46">
      <c r="B35" s="1110" t="s">
        <v>541</v>
      </c>
      <c r="C35" s="89" t="s">
        <v>206</v>
      </c>
      <c r="D35" s="89" t="s">
        <v>572</v>
      </c>
      <c r="E35" s="89" t="s">
        <v>542</v>
      </c>
      <c r="F35" s="89" t="s">
        <v>581</v>
      </c>
      <c r="G35" s="76">
        <v>2002</v>
      </c>
      <c r="H35" s="89" t="s">
        <v>582</v>
      </c>
      <c r="I35" s="131">
        <v>2000</v>
      </c>
      <c r="J35" s="131">
        <v>2885</v>
      </c>
      <c r="K35" s="235">
        <v>147.46</v>
      </c>
      <c r="L35" s="89" t="s">
        <v>38</v>
      </c>
      <c r="M35" s="262">
        <v>35.75</v>
      </c>
      <c r="N35" s="263" t="s">
        <v>545</v>
      </c>
      <c r="O35" s="134">
        <v>2.4E-2</v>
      </c>
      <c r="P35" s="134">
        <v>35.75</v>
      </c>
      <c r="Q35" s="134">
        <v>0.44687500000000002</v>
      </c>
      <c r="R35" s="264">
        <v>5.31</v>
      </c>
      <c r="S35" s="265" t="s">
        <v>545</v>
      </c>
      <c r="T35" s="134">
        <v>5.4999999999999997E-3</v>
      </c>
      <c r="U35" s="134">
        <v>5.31</v>
      </c>
      <c r="V35" s="134">
        <v>6.6375000000000003E-2</v>
      </c>
      <c r="W35" s="264">
        <v>1.1000000000000001</v>
      </c>
      <c r="X35" s="266" t="s">
        <v>545</v>
      </c>
      <c r="Y35" s="134">
        <v>1.1000000000000001</v>
      </c>
      <c r="Z35" s="135">
        <v>1.3750000000000002E-2</v>
      </c>
      <c r="AA35" s="617">
        <v>1.2135E-5</v>
      </c>
      <c r="AB35" s="134">
        <v>3.5009474999999998E-2</v>
      </c>
      <c r="AC35" s="134">
        <v>4.3761843749999996E-4</v>
      </c>
      <c r="AD35" s="264"/>
      <c r="AE35" s="267" t="s">
        <v>17</v>
      </c>
      <c r="AF35" s="134">
        <v>7.0500000000000001E-4</v>
      </c>
      <c r="AG35" s="134">
        <v>2.033925</v>
      </c>
      <c r="AH35" s="135">
        <v>2.5424062499999997E-2</v>
      </c>
      <c r="AI35" s="216">
        <v>73.959999999999994</v>
      </c>
      <c r="AJ35" s="268">
        <v>1505.0475408</v>
      </c>
      <c r="AK35" s="268">
        <v>37.626188519999999</v>
      </c>
      <c r="AL35" s="216">
        <v>5.9999999999999995E-4</v>
      </c>
      <c r="AM35" s="268">
        <v>1.2209688E-2</v>
      </c>
      <c r="AN35" s="268">
        <v>3.0524220000000002E-4</v>
      </c>
      <c r="AO35" s="216">
        <v>3.0000000000000001E-3</v>
      </c>
      <c r="AP35" s="268">
        <v>6.1048440000000009E-2</v>
      </c>
      <c r="AQ35" s="268">
        <v>1.5262110000000002E-3</v>
      </c>
      <c r="AR35" s="216">
        <v>1510.212238824</v>
      </c>
      <c r="AS35" s="268">
        <v>37.755305970599998</v>
      </c>
      <c r="AT35" s="135">
        <v>41.618100783902904</v>
      </c>
    </row>
    <row r="36" spans="2:46">
      <c r="B36" s="1110" t="s">
        <v>541</v>
      </c>
      <c r="C36" s="89" t="s">
        <v>206</v>
      </c>
      <c r="D36" s="89" t="s">
        <v>572</v>
      </c>
      <c r="E36" s="89" t="s">
        <v>542</v>
      </c>
      <c r="F36" s="89" t="s">
        <v>583</v>
      </c>
      <c r="G36" s="76">
        <v>2002</v>
      </c>
      <c r="H36" s="89" t="s">
        <v>584</v>
      </c>
      <c r="I36" s="131">
        <v>2000</v>
      </c>
      <c r="J36" s="131">
        <v>2885</v>
      </c>
      <c r="K36" s="235">
        <v>147.46</v>
      </c>
      <c r="L36" s="89" t="s">
        <v>38</v>
      </c>
      <c r="M36" s="262">
        <v>35.75</v>
      </c>
      <c r="N36" s="263" t="s">
        <v>545</v>
      </c>
      <c r="O36" s="134">
        <v>2.4E-2</v>
      </c>
      <c r="P36" s="134">
        <v>35.75</v>
      </c>
      <c r="Q36" s="134">
        <v>0.44687500000000002</v>
      </c>
      <c r="R36" s="264">
        <v>5.31</v>
      </c>
      <c r="S36" s="265" t="s">
        <v>545</v>
      </c>
      <c r="T36" s="134">
        <v>5.4999999999999997E-3</v>
      </c>
      <c r="U36" s="134">
        <v>5.31</v>
      </c>
      <c r="V36" s="134">
        <v>6.6375000000000003E-2</v>
      </c>
      <c r="W36" s="264">
        <v>1.1000000000000001</v>
      </c>
      <c r="X36" s="266" t="s">
        <v>545</v>
      </c>
      <c r="Y36" s="134">
        <v>1.1000000000000001</v>
      </c>
      <c r="Z36" s="135">
        <v>1.3750000000000002E-2</v>
      </c>
      <c r="AA36" s="617">
        <v>1.2135E-5</v>
      </c>
      <c r="AB36" s="134">
        <v>3.5009474999999998E-2</v>
      </c>
      <c r="AC36" s="134">
        <v>4.3761843749999996E-4</v>
      </c>
      <c r="AD36" s="264"/>
      <c r="AE36" s="267" t="s">
        <v>17</v>
      </c>
      <c r="AF36" s="134">
        <v>7.0500000000000001E-4</v>
      </c>
      <c r="AG36" s="134">
        <v>2.033925</v>
      </c>
      <c r="AH36" s="135">
        <v>2.5424062499999997E-2</v>
      </c>
      <c r="AI36" s="216">
        <v>73.959999999999994</v>
      </c>
      <c r="AJ36" s="268">
        <v>1505.0475408</v>
      </c>
      <c r="AK36" s="268">
        <v>37.626188519999999</v>
      </c>
      <c r="AL36" s="216">
        <v>5.9999999999999995E-4</v>
      </c>
      <c r="AM36" s="268">
        <v>1.2209688E-2</v>
      </c>
      <c r="AN36" s="268">
        <v>3.0524220000000002E-4</v>
      </c>
      <c r="AO36" s="216">
        <v>3.0000000000000001E-3</v>
      </c>
      <c r="AP36" s="268">
        <v>6.1048440000000009E-2</v>
      </c>
      <c r="AQ36" s="268">
        <v>1.5262110000000002E-3</v>
      </c>
      <c r="AR36" s="216">
        <v>1510.212238824</v>
      </c>
      <c r="AS36" s="268">
        <v>37.755305970599998</v>
      </c>
      <c r="AT36" s="135">
        <v>41.618100783902904</v>
      </c>
    </row>
    <row r="37" spans="2:46">
      <c r="B37" s="1110" t="s">
        <v>541</v>
      </c>
      <c r="C37" s="89" t="s">
        <v>206</v>
      </c>
      <c r="D37" s="89" t="s">
        <v>572</v>
      </c>
      <c r="E37" s="89" t="s">
        <v>542</v>
      </c>
      <c r="F37" s="89" t="s">
        <v>585</v>
      </c>
      <c r="G37" s="76" t="s">
        <v>218</v>
      </c>
      <c r="H37" s="89" t="s">
        <v>586</v>
      </c>
      <c r="I37" s="131">
        <v>2000</v>
      </c>
      <c r="J37" s="131">
        <v>2885</v>
      </c>
      <c r="K37" s="235">
        <v>147.46</v>
      </c>
      <c r="L37" s="89" t="s">
        <v>38</v>
      </c>
      <c r="M37" s="262">
        <v>35.75</v>
      </c>
      <c r="N37" s="263" t="s">
        <v>545</v>
      </c>
      <c r="O37" s="134">
        <v>2.4E-2</v>
      </c>
      <c r="P37" s="134">
        <v>35.75</v>
      </c>
      <c r="Q37" s="134">
        <v>0.44687500000000002</v>
      </c>
      <c r="R37" s="264">
        <v>5.31</v>
      </c>
      <c r="S37" s="265" t="s">
        <v>545</v>
      </c>
      <c r="T37" s="134">
        <v>5.4999999999999997E-3</v>
      </c>
      <c r="U37" s="134">
        <v>5.31</v>
      </c>
      <c r="V37" s="134">
        <v>6.6375000000000003E-2</v>
      </c>
      <c r="W37" s="264">
        <v>1.1000000000000001</v>
      </c>
      <c r="X37" s="266" t="s">
        <v>545</v>
      </c>
      <c r="Y37" s="134">
        <v>1.1000000000000001</v>
      </c>
      <c r="Z37" s="135">
        <v>1.3750000000000002E-2</v>
      </c>
      <c r="AA37" s="617">
        <v>1.2135E-5</v>
      </c>
      <c r="AB37" s="134">
        <v>3.5009474999999998E-2</v>
      </c>
      <c r="AC37" s="134">
        <v>4.3761843749999996E-4</v>
      </c>
      <c r="AD37" s="264"/>
      <c r="AE37" s="267" t="s">
        <v>17</v>
      </c>
      <c r="AF37" s="134">
        <v>7.0500000000000001E-4</v>
      </c>
      <c r="AG37" s="134">
        <v>2.033925</v>
      </c>
      <c r="AH37" s="135">
        <v>2.5424062499999997E-2</v>
      </c>
      <c r="AI37" s="216">
        <v>73.959999999999994</v>
      </c>
      <c r="AJ37" s="268">
        <v>1505.0475408</v>
      </c>
      <c r="AK37" s="268">
        <v>37.626188519999999</v>
      </c>
      <c r="AL37" s="216">
        <v>5.9999999999999995E-4</v>
      </c>
      <c r="AM37" s="268">
        <v>1.2209688E-2</v>
      </c>
      <c r="AN37" s="268">
        <v>3.0524220000000002E-4</v>
      </c>
      <c r="AO37" s="216">
        <v>3.0000000000000001E-3</v>
      </c>
      <c r="AP37" s="268">
        <v>6.1048440000000009E-2</v>
      </c>
      <c r="AQ37" s="268">
        <v>1.5262110000000002E-3</v>
      </c>
      <c r="AR37" s="216">
        <v>1510.212238824</v>
      </c>
      <c r="AS37" s="268">
        <v>37.755305970599998</v>
      </c>
      <c r="AT37" s="135">
        <v>41.618100783902904</v>
      </c>
    </row>
    <row r="38" spans="2:46">
      <c r="B38" s="1110" t="s">
        <v>541</v>
      </c>
      <c r="C38" s="89" t="s">
        <v>206</v>
      </c>
      <c r="D38" s="89" t="s">
        <v>303</v>
      </c>
      <c r="E38" s="89" t="s">
        <v>542</v>
      </c>
      <c r="F38" s="89" t="s">
        <v>587</v>
      </c>
      <c r="G38" s="76">
        <v>2005</v>
      </c>
      <c r="H38" s="89" t="s">
        <v>588</v>
      </c>
      <c r="I38" s="131">
        <v>300</v>
      </c>
      <c r="J38" s="131">
        <v>449</v>
      </c>
      <c r="K38" s="235">
        <v>26.6</v>
      </c>
      <c r="L38" s="89" t="s">
        <v>38</v>
      </c>
      <c r="M38" s="262">
        <v>8.9700000000000006</v>
      </c>
      <c r="N38" s="263" t="s">
        <v>567</v>
      </c>
      <c r="O38" s="134">
        <v>3.1E-2</v>
      </c>
      <c r="P38" s="134">
        <v>8.879183748174599</v>
      </c>
      <c r="Q38" s="134">
        <v>0.11098979685218249</v>
      </c>
      <c r="R38" s="264">
        <v>2.59</v>
      </c>
      <c r="S38" s="265" t="s">
        <v>567</v>
      </c>
      <c r="T38" s="134">
        <v>6.6800000000000002E-3</v>
      </c>
      <c r="U38" s="134">
        <v>2.5637776931741598</v>
      </c>
      <c r="V38" s="134">
        <v>3.2047221164676995E-2</v>
      </c>
      <c r="W38" s="264">
        <v>0.75111885182653937</v>
      </c>
      <c r="X38" s="266" t="s">
        <v>545</v>
      </c>
      <c r="Y38" s="134">
        <v>0.75111885182653937</v>
      </c>
      <c r="Z38" s="135">
        <v>9.3889856478317421E-3</v>
      </c>
      <c r="AA38" s="617">
        <v>1.2135E-5</v>
      </c>
      <c r="AB38" s="134">
        <v>5.4486149999999995E-3</v>
      </c>
      <c r="AC38" s="134">
        <v>6.8107687499999994E-5</v>
      </c>
      <c r="AD38" s="264"/>
      <c r="AE38" s="267" t="s">
        <v>17</v>
      </c>
      <c r="AF38" s="134">
        <v>7.0500000000000001E-4</v>
      </c>
      <c r="AG38" s="134">
        <v>0.31654500000000002</v>
      </c>
      <c r="AH38" s="135">
        <v>3.9568125000000003E-3</v>
      </c>
      <c r="AI38" s="216">
        <v>73.959999999999994</v>
      </c>
      <c r="AJ38" s="268">
        <v>271.492368</v>
      </c>
      <c r="AK38" s="268">
        <v>6.7873091999999993</v>
      </c>
      <c r="AL38" s="216">
        <v>5.9999999999999995E-4</v>
      </c>
      <c r="AM38" s="268">
        <v>2.2024800000000001E-3</v>
      </c>
      <c r="AN38" s="268">
        <v>5.5062000000000009E-5</v>
      </c>
      <c r="AO38" s="216">
        <v>3.0000000000000001E-3</v>
      </c>
      <c r="AP38" s="268">
        <v>1.1012400000000002E-2</v>
      </c>
      <c r="AQ38" s="268">
        <v>2.7531000000000007E-4</v>
      </c>
      <c r="AR38" s="216">
        <v>272.42401703999997</v>
      </c>
      <c r="AS38" s="268">
        <v>6.8106004259999988</v>
      </c>
      <c r="AT38" s="135">
        <v>7.5074018774706159</v>
      </c>
    </row>
    <row r="39" spans="2:46">
      <c r="B39" s="1110" t="s">
        <v>541</v>
      </c>
      <c r="C39" s="89" t="s">
        <v>206</v>
      </c>
      <c r="D39" s="89" t="s">
        <v>310</v>
      </c>
      <c r="E39" s="89" t="s">
        <v>542</v>
      </c>
      <c r="F39" s="89" t="s">
        <v>589</v>
      </c>
      <c r="G39" s="76">
        <v>2005</v>
      </c>
      <c r="H39" s="89" t="s">
        <v>590</v>
      </c>
      <c r="I39" s="131">
        <v>300</v>
      </c>
      <c r="J39" s="131">
        <v>449</v>
      </c>
      <c r="K39" s="235">
        <v>26.6</v>
      </c>
      <c r="L39" s="89" t="s">
        <v>38</v>
      </c>
      <c r="M39" s="262">
        <v>8.9700000000000006</v>
      </c>
      <c r="N39" s="263" t="s">
        <v>567</v>
      </c>
      <c r="O39" s="134">
        <v>3.1E-2</v>
      </c>
      <c r="P39" s="134">
        <v>8.879183748174599</v>
      </c>
      <c r="Q39" s="134">
        <v>0.11098979685218249</v>
      </c>
      <c r="R39" s="264">
        <v>2.59</v>
      </c>
      <c r="S39" s="265" t="s">
        <v>567</v>
      </c>
      <c r="T39" s="134">
        <v>6.6800000000000002E-3</v>
      </c>
      <c r="U39" s="134">
        <v>2.5637776931741598</v>
      </c>
      <c r="V39" s="134">
        <v>3.2047221164676995E-2</v>
      </c>
      <c r="W39" s="264">
        <v>0.75111885182653937</v>
      </c>
      <c r="X39" s="266" t="s">
        <v>545</v>
      </c>
      <c r="Y39" s="134">
        <v>0.75111885182653937</v>
      </c>
      <c r="Z39" s="135">
        <v>9.3889856478317421E-3</v>
      </c>
      <c r="AA39" s="617">
        <v>1.2135E-5</v>
      </c>
      <c r="AB39" s="134">
        <v>5.4486149999999995E-3</v>
      </c>
      <c r="AC39" s="134">
        <v>6.8107687499999994E-5</v>
      </c>
      <c r="AD39" s="264"/>
      <c r="AE39" s="267" t="s">
        <v>17</v>
      </c>
      <c r="AF39" s="134">
        <v>7.0500000000000001E-4</v>
      </c>
      <c r="AG39" s="134">
        <v>0.31654500000000002</v>
      </c>
      <c r="AH39" s="135">
        <v>3.9568125000000003E-3</v>
      </c>
      <c r="AI39" s="216">
        <v>73.959999999999994</v>
      </c>
      <c r="AJ39" s="268">
        <v>271.492368</v>
      </c>
      <c r="AK39" s="268">
        <v>6.7873091999999993</v>
      </c>
      <c r="AL39" s="216">
        <v>5.9999999999999995E-4</v>
      </c>
      <c r="AM39" s="268">
        <v>2.2024800000000001E-3</v>
      </c>
      <c r="AN39" s="268">
        <v>5.5062000000000009E-5</v>
      </c>
      <c r="AO39" s="216">
        <v>3.0000000000000001E-3</v>
      </c>
      <c r="AP39" s="268">
        <v>1.1012400000000002E-2</v>
      </c>
      <c r="AQ39" s="268">
        <v>2.7531000000000007E-4</v>
      </c>
      <c r="AR39" s="216">
        <v>272.42401703999997</v>
      </c>
      <c r="AS39" s="268">
        <v>6.8106004259999988</v>
      </c>
      <c r="AT39" s="135">
        <v>7.5074018774706159</v>
      </c>
    </row>
    <row r="40" spans="2:46">
      <c r="B40" s="1110" t="s">
        <v>541</v>
      </c>
      <c r="C40" s="89" t="s">
        <v>206</v>
      </c>
      <c r="D40" s="89" t="s">
        <v>310</v>
      </c>
      <c r="E40" s="89" t="s">
        <v>542</v>
      </c>
      <c r="F40" s="89" t="s">
        <v>591</v>
      </c>
      <c r="G40" s="76" t="s">
        <v>218</v>
      </c>
      <c r="H40" s="89" t="s">
        <v>592</v>
      </c>
      <c r="I40" s="131">
        <v>2000</v>
      </c>
      <c r="J40" s="131">
        <v>2885</v>
      </c>
      <c r="K40" s="235">
        <v>26.6</v>
      </c>
      <c r="L40" s="89" t="s">
        <v>38</v>
      </c>
      <c r="M40" s="262">
        <v>35.75</v>
      </c>
      <c r="N40" s="263" t="s">
        <v>545</v>
      </c>
      <c r="O40" s="134">
        <v>2.4E-2</v>
      </c>
      <c r="P40" s="134">
        <v>35.75</v>
      </c>
      <c r="Q40" s="134">
        <v>0.44687500000000002</v>
      </c>
      <c r="R40" s="264">
        <v>5.31</v>
      </c>
      <c r="S40" s="265" t="s">
        <v>545</v>
      </c>
      <c r="T40" s="134">
        <v>5.4999999999999997E-3</v>
      </c>
      <c r="U40" s="134">
        <v>5.31</v>
      </c>
      <c r="V40" s="134">
        <v>6.6375000000000003E-2</v>
      </c>
      <c r="W40" s="264">
        <v>1.1000000000000001</v>
      </c>
      <c r="X40" s="266" t="s">
        <v>545</v>
      </c>
      <c r="Y40" s="134">
        <v>1.1000000000000001</v>
      </c>
      <c r="Z40" s="135">
        <v>1.3750000000000002E-2</v>
      </c>
      <c r="AA40" s="617">
        <v>1.2135E-5</v>
      </c>
      <c r="AB40" s="134">
        <v>3.5009474999999998E-2</v>
      </c>
      <c r="AC40" s="134">
        <v>4.3761843749999996E-4</v>
      </c>
      <c r="AD40" s="264"/>
      <c r="AE40" s="267" t="s">
        <v>17</v>
      </c>
      <c r="AF40" s="134">
        <v>7.0500000000000001E-4</v>
      </c>
      <c r="AG40" s="134">
        <v>2.033925</v>
      </c>
      <c r="AH40" s="135">
        <v>2.5424062499999997E-2</v>
      </c>
      <c r="AI40" s="216">
        <v>73.959999999999994</v>
      </c>
      <c r="AJ40" s="268">
        <v>271.492368</v>
      </c>
      <c r="AK40" s="268">
        <v>6.7873091999999993</v>
      </c>
      <c r="AL40" s="216">
        <v>5.9999999999999995E-4</v>
      </c>
      <c r="AM40" s="268">
        <v>2.2024800000000001E-3</v>
      </c>
      <c r="AN40" s="268">
        <v>5.5062000000000009E-5</v>
      </c>
      <c r="AO40" s="216">
        <v>3.0000000000000001E-3</v>
      </c>
      <c r="AP40" s="268">
        <v>1.1012400000000002E-2</v>
      </c>
      <c r="AQ40" s="268">
        <v>2.7531000000000007E-4</v>
      </c>
      <c r="AR40" s="216">
        <v>272.42401703999997</v>
      </c>
      <c r="AS40" s="268">
        <v>6.8106004259999988</v>
      </c>
      <c r="AT40" s="135">
        <v>7.5074018774706159</v>
      </c>
    </row>
    <row r="41" spans="2:46">
      <c r="B41" s="1110" t="s">
        <v>541</v>
      </c>
      <c r="C41" s="89" t="s">
        <v>206</v>
      </c>
      <c r="D41" s="89" t="s">
        <v>593</v>
      </c>
      <c r="E41" s="89" t="s">
        <v>542</v>
      </c>
      <c r="F41" s="89" t="s">
        <v>594</v>
      </c>
      <c r="G41" s="76">
        <v>2012</v>
      </c>
      <c r="H41" s="89" t="s">
        <v>595</v>
      </c>
      <c r="I41" s="131">
        <v>2500</v>
      </c>
      <c r="J41" s="131">
        <v>3632</v>
      </c>
      <c r="K41" s="235">
        <v>176</v>
      </c>
      <c r="L41" s="89" t="s">
        <v>38</v>
      </c>
      <c r="M41" s="262">
        <v>5.97</v>
      </c>
      <c r="N41" s="263" t="s">
        <v>567</v>
      </c>
      <c r="O41" s="134">
        <v>2.4E-2</v>
      </c>
      <c r="P41" s="134">
        <v>47.802920494451875</v>
      </c>
      <c r="Q41" s="134">
        <v>0.59753650618064846</v>
      </c>
      <c r="R41" s="264">
        <v>0.7</v>
      </c>
      <c r="S41" s="265" t="s">
        <v>567</v>
      </c>
      <c r="T41" s="134">
        <v>5.4999999999999997E-3</v>
      </c>
      <c r="U41" s="134">
        <v>5.6050325537883268</v>
      </c>
      <c r="V41" s="134">
        <v>7.006290692235409E-2</v>
      </c>
      <c r="W41" s="264">
        <v>0.08</v>
      </c>
      <c r="X41" s="266" t="s">
        <v>567</v>
      </c>
      <c r="Y41" s="134">
        <v>0.6405756715285984</v>
      </c>
      <c r="Z41" s="135">
        <v>8.0071958941074807E-3</v>
      </c>
      <c r="AA41" s="617">
        <v>1.2135E-5</v>
      </c>
      <c r="AB41" s="134">
        <v>4.407432E-2</v>
      </c>
      <c r="AC41" s="134">
        <v>5.5092900000000002E-4</v>
      </c>
      <c r="AD41" s="264">
        <v>0.48</v>
      </c>
      <c r="AE41" s="267" t="s">
        <v>567</v>
      </c>
      <c r="AF41" s="134">
        <v>7.0500000000000001E-4</v>
      </c>
      <c r="AG41" s="134">
        <v>1.0571606396289248</v>
      </c>
      <c r="AH41" s="135">
        <v>1.3214507995361559E-2</v>
      </c>
      <c r="AI41" s="216">
        <v>73.959999999999994</v>
      </c>
      <c r="AJ41" s="268">
        <v>1796.3404799999998</v>
      </c>
      <c r="AK41" s="268">
        <v>44.908511999999995</v>
      </c>
      <c r="AL41" s="216">
        <v>5.9999999999999995E-4</v>
      </c>
      <c r="AM41" s="268">
        <v>1.4572799999999999E-2</v>
      </c>
      <c r="AN41" s="268">
        <v>3.6431999999999995E-4</v>
      </c>
      <c r="AO41" s="216">
        <v>3.0000000000000001E-3</v>
      </c>
      <c r="AP41" s="268">
        <v>7.2864000000000012E-2</v>
      </c>
      <c r="AQ41" s="268">
        <v>1.8216000000000003E-3</v>
      </c>
      <c r="AR41" s="216">
        <v>1802.5047743999999</v>
      </c>
      <c r="AS41" s="268">
        <v>45.062619359999999</v>
      </c>
      <c r="AT41" s="135">
        <v>49.673034978752959</v>
      </c>
    </row>
    <row r="42" spans="2:46">
      <c r="B42" s="1090" t="s">
        <v>541</v>
      </c>
      <c r="C42" s="89" t="s">
        <v>206</v>
      </c>
      <c r="D42" s="89" t="s">
        <v>593</v>
      </c>
      <c r="E42" s="89" t="s">
        <v>542</v>
      </c>
      <c r="F42" s="89" t="s">
        <v>596</v>
      </c>
      <c r="G42" s="76">
        <v>2013</v>
      </c>
      <c r="H42" s="89" t="s">
        <v>597</v>
      </c>
      <c r="I42" s="131">
        <v>2500</v>
      </c>
      <c r="J42" s="131">
        <v>3632</v>
      </c>
      <c r="K42" s="235">
        <v>172.1</v>
      </c>
      <c r="L42" s="89" t="s">
        <v>38</v>
      </c>
      <c r="M42" s="262">
        <v>5.97</v>
      </c>
      <c r="N42" s="263" t="s">
        <v>567</v>
      </c>
      <c r="O42" s="134">
        <v>2.4E-2</v>
      </c>
      <c r="P42" s="134">
        <v>47.802920494451875</v>
      </c>
      <c r="Q42" s="134">
        <v>0.59753650618064846</v>
      </c>
      <c r="R42" s="264">
        <v>0.7</v>
      </c>
      <c r="S42" s="265" t="s">
        <v>567</v>
      </c>
      <c r="T42" s="134">
        <v>5.4999999999999997E-3</v>
      </c>
      <c r="U42" s="134">
        <v>5.6050325537883268</v>
      </c>
      <c r="V42" s="134">
        <v>7.006290692235409E-2</v>
      </c>
      <c r="W42" s="264">
        <v>0.08</v>
      </c>
      <c r="X42" s="266" t="s">
        <v>567</v>
      </c>
      <c r="Y42" s="134">
        <v>0.6405756715285984</v>
      </c>
      <c r="Z42" s="135">
        <v>8.0071958941074807E-3</v>
      </c>
      <c r="AA42" s="617">
        <v>1.2135E-5</v>
      </c>
      <c r="AB42" s="134">
        <v>4.407432E-2</v>
      </c>
      <c r="AC42" s="134">
        <v>5.5092900000000002E-4</v>
      </c>
      <c r="AD42" s="264">
        <v>0.48</v>
      </c>
      <c r="AE42" s="267" t="s">
        <v>567</v>
      </c>
      <c r="AF42" s="134">
        <v>7.0500000000000001E-4</v>
      </c>
      <c r="AG42" s="134">
        <v>1.0571606396289248</v>
      </c>
      <c r="AH42" s="135">
        <v>1.3214507995361559E-2</v>
      </c>
      <c r="AI42" s="216">
        <v>73.959999999999994</v>
      </c>
      <c r="AJ42" s="268">
        <v>1756.5352079999998</v>
      </c>
      <c r="AK42" s="268">
        <v>43.913380199999992</v>
      </c>
      <c r="AL42" s="216">
        <v>5.9999999999999995E-4</v>
      </c>
      <c r="AM42" s="268">
        <v>1.4249879999999998E-2</v>
      </c>
      <c r="AN42" s="268">
        <v>3.5624699999999991E-4</v>
      </c>
      <c r="AO42" s="216">
        <v>3.0000000000000001E-3</v>
      </c>
      <c r="AP42" s="268">
        <v>7.1249400000000004E-2</v>
      </c>
      <c r="AQ42" s="268">
        <v>1.7812350000000002E-3</v>
      </c>
      <c r="AR42" s="216">
        <v>1762.5629072399997</v>
      </c>
      <c r="AS42" s="268">
        <v>44.064072680999992</v>
      </c>
      <c r="AT42" s="135">
        <v>48.572325680928309</v>
      </c>
    </row>
    <row r="43" spans="2:46">
      <c r="B43" s="1110" t="s">
        <v>541</v>
      </c>
      <c r="C43" s="89" t="s">
        <v>206</v>
      </c>
      <c r="D43" s="89" t="s">
        <v>593</v>
      </c>
      <c r="E43" s="89" t="s">
        <v>542</v>
      </c>
      <c r="F43" s="89" t="s">
        <v>598</v>
      </c>
      <c r="G43" s="76">
        <v>2012</v>
      </c>
      <c r="H43" s="89" t="s">
        <v>599</v>
      </c>
      <c r="I43" s="131">
        <v>2500</v>
      </c>
      <c r="J43" s="131">
        <v>3632</v>
      </c>
      <c r="K43" s="235">
        <v>176</v>
      </c>
      <c r="L43" s="89" t="s">
        <v>38</v>
      </c>
      <c r="M43" s="262">
        <v>5.97</v>
      </c>
      <c r="N43" s="263" t="s">
        <v>567</v>
      </c>
      <c r="O43" s="134">
        <v>2.4E-2</v>
      </c>
      <c r="P43" s="134">
        <v>47.802920494451875</v>
      </c>
      <c r="Q43" s="134">
        <v>0.59753650618064846</v>
      </c>
      <c r="R43" s="264">
        <v>0.7</v>
      </c>
      <c r="S43" s="265" t="s">
        <v>567</v>
      </c>
      <c r="T43" s="134">
        <v>5.4999999999999997E-3</v>
      </c>
      <c r="U43" s="134">
        <v>5.6050325537883268</v>
      </c>
      <c r="V43" s="134">
        <v>7.006290692235409E-2</v>
      </c>
      <c r="W43" s="264">
        <v>0.08</v>
      </c>
      <c r="X43" s="266" t="s">
        <v>567</v>
      </c>
      <c r="Y43" s="134">
        <v>0.6405756715285984</v>
      </c>
      <c r="Z43" s="135">
        <v>8.0071958941074807E-3</v>
      </c>
      <c r="AA43" s="617">
        <v>1.2135E-5</v>
      </c>
      <c r="AB43" s="134">
        <v>4.407432E-2</v>
      </c>
      <c r="AC43" s="134">
        <v>5.5092900000000002E-4</v>
      </c>
      <c r="AD43" s="264">
        <v>0.48</v>
      </c>
      <c r="AE43" s="267" t="s">
        <v>567</v>
      </c>
      <c r="AF43" s="134">
        <v>7.0500000000000001E-4</v>
      </c>
      <c r="AG43" s="134">
        <v>1.0571606396289248</v>
      </c>
      <c r="AH43" s="135">
        <v>1.3214507995361559E-2</v>
      </c>
      <c r="AI43" s="216">
        <v>73.959999999999994</v>
      </c>
      <c r="AJ43" s="268">
        <v>1796.3404799999998</v>
      </c>
      <c r="AK43" s="268">
        <v>44.908511999999995</v>
      </c>
      <c r="AL43" s="216">
        <v>5.9999999999999995E-4</v>
      </c>
      <c r="AM43" s="268">
        <v>1.4572799999999999E-2</v>
      </c>
      <c r="AN43" s="268">
        <v>3.6431999999999995E-4</v>
      </c>
      <c r="AO43" s="216">
        <v>3.0000000000000001E-3</v>
      </c>
      <c r="AP43" s="268">
        <v>7.2864000000000012E-2</v>
      </c>
      <c r="AQ43" s="268">
        <v>1.8216000000000003E-3</v>
      </c>
      <c r="AR43" s="216">
        <v>1802.5047743999999</v>
      </c>
      <c r="AS43" s="268">
        <v>45.062619359999999</v>
      </c>
      <c r="AT43" s="135">
        <v>49.673034978752959</v>
      </c>
    </row>
    <row r="44" spans="2:46">
      <c r="B44" s="1110" t="s">
        <v>541</v>
      </c>
      <c r="C44" s="89" t="s">
        <v>206</v>
      </c>
      <c r="D44" s="89" t="s">
        <v>593</v>
      </c>
      <c r="E44" s="89" t="s">
        <v>542</v>
      </c>
      <c r="F44" s="89" t="s">
        <v>600</v>
      </c>
      <c r="G44" s="76">
        <v>2012</v>
      </c>
      <c r="H44" s="89" t="s">
        <v>601</v>
      </c>
      <c r="I44" s="131">
        <v>2500</v>
      </c>
      <c r="J44" s="131">
        <v>3632</v>
      </c>
      <c r="K44" s="235">
        <v>176</v>
      </c>
      <c r="L44" s="89" t="s">
        <v>38</v>
      </c>
      <c r="M44" s="262">
        <v>5.97</v>
      </c>
      <c r="N44" s="263" t="s">
        <v>567</v>
      </c>
      <c r="O44" s="134">
        <v>2.4E-2</v>
      </c>
      <c r="P44" s="134">
        <v>47.802920494451875</v>
      </c>
      <c r="Q44" s="134">
        <v>0.59753650618064846</v>
      </c>
      <c r="R44" s="264">
        <v>0.7</v>
      </c>
      <c r="S44" s="265" t="s">
        <v>567</v>
      </c>
      <c r="T44" s="134">
        <v>5.4999999999999997E-3</v>
      </c>
      <c r="U44" s="134">
        <v>5.6050325537883268</v>
      </c>
      <c r="V44" s="134">
        <v>7.006290692235409E-2</v>
      </c>
      <c r="W44" s="264">
        <v>0.08</v>
      </c>
      <c r="X44" s="266" t="s">
        <v>567</v>
      </c>
      <c r="Y44" s="134">
        <v>0.6405756715285984</v>
      </c>
      <c r="Z44" s="135">
        <v>8.0071958941074807E-3</v>
      </c>
      <c r="AA44" s="617">
        <v>1.2135E-5</v>
      </c>
      <c r="AB44" s="134">
        <v>4.407432E-2</v>
      </c>
      <c r="AC44" s="134">
        <v>5.5092900000000002E-4</v>
      </c>
      <c r="AD44" s="264">
        <v>0.48</v>
      </c>
      <c r="AE44" s="267" t="s">
        <v>567</v>
      </c>
      <c r="AF44" s="134">
        <v>7.0500000000000001E-4</v>
      </c>
      <c r="AG44" s="134">
        <v>1.0571606396289248</v>
      </c>
      <c r="AH44" s="135">
        <v>1.3214507995361559E-2</v>
      </c>
      <c r="AI44" s="216">
        <v>73.959999999999994</v>
      </c>
      <c r="AJ44" s="268">
        <v>1796.3404799999998</v>
      </c>
      <c r="AK44" s="268">
        <v>44.908511999999995</v>
      </c>
      <c r="AL44" s="216">
        <v>5.9999999999999995E-4</v>
      </c>
      <c r="AM44" s="268">
        <v>1.4572799999999999E-2</v>
      </c>
      <c r="AN44" s="268">
        <v>3.6431999999999995E-4</v>
      </c>
      <c r="AO44" s="216">
        <v>3.0000000000000001E-3</v>
      </c>
      <c r="AP44" s="268">
        <v>7.2864000000000012E-2</v>
      </c>
      <c r="AQ44" s="268">
        <v>1.8216000000000003E-3</v>
      </c>
      <c r="AR44" s="216">
        <v>1802.5047743999999</v>
      </c>
      <c r="AS44" s="268">
        <v>45.062619359999999</v>
      </c>
      <c r="AT44" s="135">
        <v>49.673034978752959</v>
      </c>
    </row>
    <row r="45" spans="2:46">
      <c r="B45" s="1110" t="s">
        <v>541</v>
      </c>
      <c r="C45" s="89" t="s">
        <v>206</v>
      </c>
      <c r="D45" s="89" t="s">
        <v>593</v>
      </c>
      <c r="E45" s="89" t="s">
        <v>542</v>
      </c>
      <c r="F45" s="89" t="s">
        <v>602</v>
      </c>
      <c r="G45" s="76">
        <v>2012</v>
      </c>
      <c r="H45" s="89" t="s">
        <v>603</v>
      </c>
      <c r="I45" s="131">
        <v>2500</v>
      </c>
      <c r="J45" s="131">
        <v>3632</v>
      </c>
      <c r="K45" s="235">
        <v>176</v>
      </c>
      <c r="L45" s="89" t="s">
        <v>38</v>
      </c>
      <c r="M45" s="262">
        <v>5.97</v>
      </c>
      <c r="N45" s="263" t="s">
        <v>567</v>
      </c>
      <c r="O45" s="134">
        <v>2.4E-2</v>
      </c>
      <c r="P45" s="134">
        <v>47.802920494451875</v>
      </c>
      <c r="Q45" s="134">
        <v>0.59753650618064846</v>
      </c>
      <c r="R45" s="264">
        <v>0.7</v>
      </c>
      <c r="S45" s="265" t="s">
        <v>567</v>
      </c>
      <c r="T45" s="134">
        <v>5.4999999999999997E-3</v>
      </c>
      <c r="U45" s="134">
        <v>5.6050325537883268</v>
      </c>
      <c r="V45" s="134">
        <v>7.006290692235409E-2</v>
      </c>
      <c r="W45" s="264">
        <v>0.08</v>
      </c>
      <c r="X45" s="266" t="s">
        <v>567</v>
      </c>
      <c r="Y45" s="134">
        <v>0.6405756715285984</v>
      </c>
      <c r="Z45" s="135">
        <v>8.0071958941074807E-3</v>
      </c>
      <c r="AA45" s="617">
        <v>1.2135E-5</v>
      </c>
      <c r="AB45" s="134">
        <v>4.407432E-2</v>
      </c>
      <c r="AC45" s="134">
        <v>5.5092900000000002E-4</v>
      </c>
      <c r="AD45" s="264">
        <v>0.48</v>
      </c>
      <c r="AE45" s="267" t="s">
        <v>567</v>
      </c>
      <c r="AF45" s="134">
        <v>7.0500000000000001E-4</v>
      </c>
      <c r="AG45" s="134">
        <v>1.0571606396289248</v>
      </c>
      <c r="AH45" s="135">
        <v>1.3214507995361559E-2</v>
      </c>
      <c r="AI45" s="216">
        <v>73.959999999999994</v>
      </c>
      <c r="AJ45" s="268">
        <v>1796.3404799999998</v>
      </c>
      <c r="AK45" s="268">
        <v>44.908511999999995</v>
      </c>
      <c r="AL45" s="216">
        <v>5.9999999999999995E-4</v>
      </c>
      <c r="AM45" s="268">
        <v>1.4572799999999999E-2</v>
      </c>
      <c r="AN45" s="268">
        <v>3.6431999999999995E-4</v>
      </c>
      <c r="AO45" s="216">
        <v>3.0000000000000001E-3</v>
      </c>
      <c r="AP45" s="268">
        <v>7.2864000000000012E-2</v>
      </c>
      <c r="AQ45" s="268">
        <v>1.8216000000000003E-3</v>
      </c>
      <c r="AR45" s="216">
        <v>1802.5047743999999</v>
      </c>
      <c r="AS45" s="268">
        <v>45.062619359999999</v>
      </c>
      <c r="AT45" s="135">
        <v>49.673034978752959</v>
      </c>
    </row>
    <row r="46" spans="2:46">
      <c r="B46" s="1110" t="s">
        <v>541</v>
      </c>
      <c r="C46" s="89" t="s">
        <v>206</v>
      </c>
      <c r="D46" s="89" t="s">
        <v>593</v>
      </c>
      <c r="E46" s="89" t="s">
        <v>542</v>
      </c>
      <c r="F46" s="89" t="s">
        <v>604</v>
      </c>
      <c r="G46" s="76">
        <v>2012</v>
      </c>
      <c r="H46" s="89" t="s">
        <v>605</v>
      </c>
      <c r="I46" s="131">
        <v>2500</v>
      </c>
      <c r="J46" s="131">
        <v>3632</v>
      </c>
      <c r="K46" s="235">
        <v>176</v>
      </c>
      <c r="L46" s="89" t="s">
        <v>38</v>
      </c>
      <c r="M46" s="262">
        <v>5.97</v>
      </c>
      <c r="N46" s="263" t="s">
        <v>567</v>
      </c>
      <c r="O46" s="134">
        <v>2.4E-2</v>
      </c>
      <c r="P46" s="134">
        <v>47.802920494451875</v>
      </c>
      <c r="Q46" s="134">
        <v>0.59753650618064846</v>
      </c>
      <c r="R46" s="264">
        <v>0.7</v>
      </c>
      <c r="S46" s="265" t="s">
        <v>567</v>
      </c>
      <c r="T46" s="134">
        <v>5.4999999999999997E-3</v>
      </c>
      <c r="U46" s="134">
        <v>5.6050325537883268</v>
      </c>
      <c r="V46" s="134">
        <v>7.006290692235409E-2</v>
      </c>
      <c r="W46" s="264">
        <v>0.08</v>
      </c>
      <c r="X46" s="266" t="s">
        <v>567</v>
      </c>
      <c r="Y46" s="134">
        <v>0.6405756715285984</v>
      </c>
      <c r="Z46" s="135">
        <v>8.0071958941074807E-3</v>
      </c>
      <c r="AA46" s="617">
        <v>1.2135E-5</v>
      </c>
      <c r="AB46" s="134">
        <v>4.407432E-2</v>
      </c>
      <c r="AC46" s="134">
        <v>5.5092900000000002E-4</v>
      </c>
      <c r="AD46" s="264">
        <v>0.48</v>
      </c>
      <c r="AE46" s="267" t="s">
        <v>567</v>
      </c>
      <c r="AF46" s="134">
        <v>7.0500000000000001E-4</v>
      </c>
      <c r="AG46" s="134">
        <v>1.0571606396289248</v>
      </c>
      <c r="AH46" s="135">
        <v>1.3214507995361559E-2</v>
      </c>
      <c r="AI46" s="216">
        <v>73.959999999999994</v>
      </c>
      <c r="AJ46" s="268">
        <v>1796.3404799999998</v>
      </c>
      <c r="AK46" s="268">
        <v>44.908511999999995</v>
      </c>
      <c r="AL46" s="216">
        <v>5.9999999999999995E-4</v>
      </c>
      <c r="AM46" s="268">
        <v>1.4572799999999999E-2</v>
      </c>
      <c r="AN46" s="268">
        <v>3.6431999999999995E-4</v>
      </c>
      <c r="AO46" s="216">
        <v>3.0000000000000001E-3</v>
      </c>
      <c r="AP46" s="268">
        <v>7.2864000000000012E-2</v>
      </c>
      <c r="AQ46" s="268">
        <v>1.8216000000000003E-3</v>
      </c>
      <c r="AR46" s="216">
        <v>1802.5047743999999</v>
      </c>
      <c r="AS46" s="268">
        <v>45.062619359999999</v>
      </c>
      <c r="AT46" s="135">
        <v>49.673034978752959</v>
      </c>
    </row>
    <row r="47" spans="2:46">
      <c r="B47" s="1110" t="s">
        <v>541</v>
      </c>
      <c r="C47" s="89" t="s">
        <v>206</v>
      </c>
      <c r="D47" s="89" t="s">
        <v>593</v>
      </c>
      <c r="E47" s="89" t="s">
        <v>542</v>
      </c>
      <c r="F47" s="89" t="s">
        <v>606</v>
      </c>
      <c r="G47" s="76">
        <v>2013</v>
      </c>
      <c r="H47" s="89" t="s">
        <v>607</v>
      </c>
      <c r="I47" s="131">
        <v>2500</v>
      </c>
      <c r="J47" s="131">
        <v>3632</v>
      </c>
      <c r="K47" s="235">
        <v>172.1</v>
      </c>
      <c r="L47" s="89" t="s">
        <v>38</v>
      </c>
      <c r="M47" s="262">
        <v>5.97</v>
      </c>
      <c r="N47" s="263" t="s">
        <v>567</v>
      </c>
      <c r="O47" s="134">
        <v>2.4E-2</v>
      </c>
      <c r="P47" s="134">
        <v>47.802920494451875</v>
      </c>
      <c r="Q47" s="134">
        <v>0.59753650618064846</v>
      </c>
      <c r="R47" s="264">
        <v>0.7</v>
      </c>
      <c r="S47" s="265" t="s">
        <v>567</v>
      </c>
      <c r="T47" s="134">
        <v>5.4999999999999997E-3</v>
      </c>
      <c r="U47" s="134">
        <v>5.6050325537883268</v>
      </c>
      <c r="V47" s="134">
        <v>7.006290692235409E-2</v>
      </c>
      <c r="W47" s="264">
        <v>0.08</v>
      </c>
      <c r="X47" s="266" t="s">
        <v>567</v>
      </c>
      <c r="Y47" s="134">
        <v>0.6405756715285984</v>
      </c>
      <c r="Z47" s="135">
        <v>8.0071958941074807E-3</v>
      </c>
      <c r="AA47" s="617">
        <v>1.2135E-5</v>
      </c>
      <c r="AB47" s="134">
        <v>4.407432E-2</v>
      </c>
      <c r="AC47" s="134">
        <v>5.5092900000000002E-4</v>
      </c>
      <c r="AD47" s="264">
        <v>0.48</v>
      </c>
      <c r="AE47" s="267" t="s">
        <v>567</v>
      </c>
      <c r="AF47" s="134">
        <v>7.0500000000000001E-4</v>
      </c>
      <c r="AG47" s="134">
        <v>1.0571606396289248</v>
      </c>
      <c r="AH47" s="135">
        <v>1.3214507995361559E-2</v>
      </c>
      <c r="AI47" s="216">
        <v>73.959999999999994</v>
      </c>
      <c r="AJ47" s="268">
        <v>1756.5352079999998</v>
      </c>
      <c r="AK47" s="268">
        <v>43.913380199999992</v>
      </c>
      <c r="AL47" s="216">
        <v>5.9999999999999995E-4</v>
      </c>
      <c r="AM47" s="268">
        <v>1.4249879999999998E-2</v>
      </c>
      <c r="AN47" s="268">
        <v>3.5624699999999991E-4</v>
      </c>
      <c r="AO47" s="216">
        <v>3.0000000000000001E-3</v>
      </c>
      <c r="AP47" s="268">
        <v>7.1249400000000004E-2</v>
      </c>
      <c r="AQ47" s="268">
        <v>1.7812350000000002E-3</v>
      </c>
      <c r="AR47" s="216">
        <v>1762.5629072399997</v>
      </c>
      <c r="AS47" s="268">
        <v>44.064072680999992</v>
      </c>
      <c r="AT47" s="135">
        <v>48.572325680928309</v>
      </c>
    </row>
    <row r="48" spans="2:46">
      <c r="B48" s="1110" t="s">
        <v>541</v>
      </c>
      <c r="C48" s="89" t="s">
        <v>206</v>
      </c>
      <c r="D48" s="89" t="s">
        <v>593</v>
      </c>
      <c r="E48" s="89" t="s">
        <v>542</v>
      </c>
      <c r="F48" s="89" t="s">
        <v>608</v>
      </c>
      <c r="G48" s="76">
        <v>2012</v>
      </c>
      <c r="H48" s="89" t="s">
        <v>609</v>
      </c>
      <c r="I48" s="131">
        <v>2500</v>
      </c>
      <c r="J48" s="131">
        <v>3632</v>
      </c>
      <c r="K48" s="235">
        <v>176</v>
      </c>
      <c r="L48" s="89" t="s">
        <v>38</v>
      </c>
      <c r="M48" s="262">
        <v>5.97</v>
      </c>
      <c r="N48" s="263" t="s">
        <v>567</v>
      </c>
      <c r="O48" s="134">
        <v>2.4E-2</v>
      </c>
      <c r="P48" s="134">
        <v>47.802920494451875</v>
      </c>
      <c r="Q48" s="134">
        <v>0.59753650618064846</v>
      </c>
      <c r="R48" s="264">
        <v>0.7</v>
      </c>
      <c r="S48" s="265" t="s">
        <v>567</v>
      </c>
      <c r="T48" s="134">
        <v>5.4999999999999997E-3</v>
      </c>
      <c r="U48" s="134">
        <v>5.6050325537883268</v>
      </c>
      <c r="V48" s="134">
        <v>7.006290692235409E-2</v>
      </c>
      <c r="W48" s="264">
        <v>0.08</v>
      </c>
      <c r="X48" s="266" t="s">
        <v>567</v>
      </c>
      <c r="Y48" s="134">
        <v>0.6405756715285984</v>
      </c>
      <c r="Z48" s="135">
        <v>8.0071958941074807E-3</v>
      </c>
      <c r="AA48" s="617">
        <v>1.2135E-5</v>
      </c>
      <c r="AB48" s="134">
        <v>4.407432E-2</v>
      </c>
      <c r="AC48" s="134">
        <v>5.5092900000000002E-4</v>
      </c>
      <c r="AD48" s="264">
        <v>0.48</v>
      </c>
      <c r="AE48" s="267" t="s">
        <v>567</v>
      </c>
      <c r="AF48" s="134">
        <v>7.0500000000000001E-4</v>
      </c>
      <c r="AG48" s="134">
        <v>1.0571606396289248</v>
      </c>
      <c r="AH48" s="135">
        <v>1.3214507995361559E-2</v>
      </c>
      <c r="AI48" s="216">
        <v>73.959999999999994</v>
      </c>
      <c r="AJ48" s="268">
        <v>1796.3404799999998</v>
      </c>
      <c r="AK48" s="268">
        <v>44.908511999999995</v>
      </c>
      <c r="AL48" s="216">
        <v>5.9999999999999995E-4</v>
      </c>
      <c r="AM48" s="268">
        <v>1.4572799999999999E-2</v>
      </c>
      <c r="AN48" s="268">
        <v>3.6431999999999995E-4</v>
      </c>
      <c r="AO48" s="216">
        <v>3.0000000000000001E-3</v>
      </c>
      <c r="AP48" s="268">
        <v>7.2864000000000012E-2</v>
      </c>
      <c r="AQ48" s="268">
        <v>1.8216000000000003E-3</v>
      </c>
      <c r="AR48" s="216">
        <v>1802.5047743999999</v>
      </c>
      <c r="AS48" s="268">
        <v>45.062619359999999</v>
      </c>
      <c r="AT48" s="135">
        <v>49.673034978752959</v>
      </c>
    </row>
    <row r="49" spans="1:46">
      <c r="B49" s="1110" t="s">
        <v>541</v>
      </c>
      <c r="C49" s="89" t="s">
        <v>206</v>
      </c>
      <c r="D49" s="89" t="s">
        <v>593</v>
      </c>
      <c r="E49" s="89" t="s">
        <v>542</v>
      </c>
      <c r="F49" s="89" t="s">
        <v>610</v>
      </c>
      <c r="G49" s="76">
        <v>2013</v>
      </c>
      <c r="H49" s="89" t="s">
        <v>611</v>
      </c>
      <c r="I49" s="131">
        <v>2500</v>
      </c>
      <c r="J49" s="131">
        <v>3632</v>
      </c>
      <c r="K49" s="235">
        <v>172.1</v>
      </c>
      <c r="L49" s="89" t="s">
        <v>38</v>
      </c>
      <c r="M49" s="262">
        <v>5.97</v>
      </c>
      <c r="N49" s="263" t="s">
        <v>567</v>
      </c>
      <c r="O49" s="134">
        <v>2.4E-2</v>
      </c>
      <c r="P49" s="134">
        <v>47.802920494451875</v>
      </c>
      <c r="Q49" s="134">
        <v>0.59753650618064846</v>
      </c>
      <c r="R49" s="264">
        <v>0.7</v>
      </c>
      <c r="S49" s="265" t="s">
        <v>567</v>
      </c>
      <c r="T49" s="134">
        <v>5.4999999999999997E-3</v>
      </c>
      <c r="U49" s="134">
        <v>5.6050325537883268</v>
      </c>
      <c r="V49" s="134">
        <v>7.006290692235409E-2</v>
      </c>
      <c r="W49" s="264">
        <v>0.08</v>
      </c>
      <c r="X49" s="266" t="s">
        <v>567</v>
      </c>
      <c r="Y49" s="134">
        <v>0.6405756715285984</v>
      </c>
      <c r="Z49" s="135">
        <v>8.0071958941074807E-3</v>
      </c>
      <c r="AA49" s="617">
        <v>1.2135E-5</v>
      </c>
      <c r="AB49" s="134">
        <v>4.407432E-2</v>
      </c>
      <c r="AC49" s="134">
        <v>5.5092900000000002E-4</v>
      </c>
      <c r="AD49" s="264">
        <v>0.48</v>
      </c>
      <c r="AE49" s="267" t="s">
        <v>567</v>
      </c>
      <c r="AF49" s="134">
        <v>7.0500000000000001E-4</v>
      </c>
      <c r="AG49" s="134">
        <v>1.0571606396289248</v>
      </c>
      <c r="AH49" s="135">
        <v>1.3214507995361559E-2</v>
      </c>
      <c r="AI49" s="216">
        <v>73.959999999999994</v>
      </c>
      <c r="AJ49" s="268">
        <v>1756.5352079999998</v>
      </c>
      <c r="AK49" s="268">
        <v>43.913380199999992</v>
      </c>
      <c r="AL49" s="216">
        <v>5.9999999999999995E-4</v>
      </c>
      <c r="AM49" s="268">
        <v>1.4249879999999998E-2</v>
      </c>
      <c r="AN49" s="268">
        <v>3.5624699999999991E-4</v>
      </c>
      <c r="AO49" s="216">
        <v>3.0000000000000001E-3</v>
      </c>
      <c r="AP49" s="268">
        <v>7.1249400000000004E-2</v>
      </c>
      <c r="AQ49" s="268">
        <v>1.7812350000000002E-3</v>
      </c>
      <c r="AR49" s="216">
        <v>1762.5629072399997</v>
      </c>
      <c r="AS49" s="268">
        <v>44.064072680999992</v>
      </c>
      <c r="AT49" s="135">
        <v>48.572325680928309</v>
      </c>
    </row>
    <row r="50" spans="1:46">
      <c r="B50" s="1110" t="s">
        <v>541</v>
      </c>
      <c r="C50" s="89" t="s">
        <v>206</v>
      </c>
      <c r="D50" s="89" t="s">
        <v>593</v>
      </c>
      <c r="E50" s="89" t="s">
        <v>542</v>
      </c>
      <c r="F50" s="89" t="s">
        <v>612</v>
      </c>
      <c r="G50" s="76">
        <v>2013</v>
      </c>
      <c r="H50" s="89" t="s">
        <v>613</v>
      </c>
      <c r="I50" s="131">
        <v>2500</v>
      </c>
      <c r="J50" s="131">
        <v>3632</v>
      </c>
      <c r="K50" s="235">
        <v>172.1</v>
      </c>
      <c r="L50" s="89" t="s">
        <v>38</v>
      </c>
      <c r="M50" s="262">
        <v>5.97</v>
      </c>
      <c r="N50" s="263" t="s">
        <v>567</v>
      </c>
      <c r="O50" s="134">
        <v>2.4E-2</v>
      </c>
      <c r="P50" s="134">
        <v>47.802920494451875</v>
      </c>
      <c r="Q50" s="134">
        <v>0.59753650618064846</v>
      </c>
      <c r="R50" s="264">
        <v>0.7</v>
      </c>
      <c r="S50" s="265" t="s">
        <v>567</v>
      </c>
      <c r="T50" s="134">
        <v>5.4999999999999997E-3</v>
      </c>
      <c r="U50" s="134">
        <v>5.6050325537883268</v>
      </c>
      <c r="V50" s="134">
        <v>7.006290692235409E-2</v>
      </c>
      <c r="W50" s="264">
        <v>0.08</v>
      </c>
      <c r="X50" s="266" t="s">
        <v>567</v>
      </c>
      <c r="Y50" s="134">
        <v>0.6405756715285984</v>
      </c>
      <c r="Z50" s="135">
        <v>8.0071958941074807E-3</v>
      </c>
      <c r="AA50" s="617">
        <v>1.2135E-5</v>
      </c>
      <c r="AB50" s="134">
        <v>4.407432E-2</v>
      </c>
      <c r="AC50" s="134">
        <v>5.5092900000000002E-4</v>
      </c>
      <c r="AD50" s="264">
        <v>0.48</v>
      </c>
      <c r="AE50" s="267" t="s">
        <v>567</v>
      </c>
      <c r="AF50" s="134">
        <v>7.0500000000000001E-4</v>
      </c>
      <c r="AG50" s="134">
        <v>1.0571606396289248</v>
      </c>
      <c r="AH50" s="135">
        <v>1.3214507995361559E-2</v>
      </c>
      <c r="AI50" s="216">
        <v>73.959999999999994</v>
      </c>
      <c r="AJ50" s="268">
        <v>1756.5352079999998</v>
      </c>
      <c r="AK50" s="268">
        <v>43.913380199999992</v>
      </c>
      <c r="AL50" s="216">
        <v>5.9999999999999995E-4</v>
      </c>
      <c r="AM50" s="268">
        <v>1.4249879999999998E-2</v>
      </c>
      <c r="AN50" s="268">
        <v>3.5624699999999991E-4</v>
      </c>
      <c r="AO50" s="216">
        <v>3.0000000000000001E-3</v>
      </c>
      <c r="AP50" s="268">
        <v>7.1249400000000004E-2</v>
      </c>
      <c r="AQ50" s="268">
        <v>1.7812350000000002E-3</v>
      </c>
      <c r="AR50" s="216">
        <v>1762.5629072399997</v>
      </c>
      <c r="AS50" s="268">
        <v>44.064072680999992</v>
      </c>
      <c r="AT50" s="135">
        <v>48.572325680928309</v>
      </c>
    </row>
    <row r="51" spans="1:46">
      <c r="B51" s="1110" t="s">
        <v>541</v>
      </c>
      <c r="C51" s="89" t="s">
        <v>206</v>
      </c>
      <c r="D51" s="89" t="s">
        <v>593</v>
      </c>
      <c r="E51" s="89" t="s">
        <v>542</v>
      </c>
      <c r="F51" s="89" t="s">
        <v>614</v>
      </c>
      <c r="G51" s="1155">
        <v>2013</v>
      </c>
      <c r="H51" s="89" t="s">
        <v>615</v>
      </c>
      <c r="I51" s="131">
        <v>2500</v>
      </c>
      <c r="J51" s="131">
        <v>3632</v>
      </c>
      <c r="K51" s="235">
        <v>172.1</v>
      </c>
      <c r="L51" s="89" t="s">
        <v>38</v>
      </c>
      <c r="M51" s="262">
        <v>5.97</v>
      </c>
      <c r="N51" s="263" t="s">
        <v>567</v>
      </c>
      <c r="O51" s="134">
        <v>2.4E-2</v>
      </c>
      <c r="P51" s="134">
        <v>47.802920494451875</v>
      </c>
      <c r="Q51" s="134">
        <v>0.59753650618064846</v>
      </c>
      <c r="R51" s="264">
        <v>0.7</v>
      </c>
      <c r="S51" s="265" t="s">
        <v>567</v>
      </c>
      <c r="T51" s="134">
        <v>5.4999999999999997E-3</v>
      </c>
      <c r="U51" s="134">
        <v>5.6050325537883268</v>
      </c>
      <c r="V51" s="134">
        <v>7.006290692235409E-2</v>
      </c>
      <c r="W51" s="264">
        <v>0.08</v>
      </c>
      <c r="X51" s="266" t="s">
        <v>567</v>
      </c>
      <c r="Y51" s="134">
        <v>0.6405756715285984</v>
      </c>
      <c r="Z51" s="135">
        <v>8.0071958941074807E-3</v>
      </c>
      <c r="AA51" s="617">
        <v>1.2135E-5</v>
      </c>
      <c r="AB51" s="134">
        <v>4.407432E-2</v>
      </c>
      <c r="AC51" s="134">
        <v>5.5092900000000002E-4</v>
      </c>
      <c r="AD51" s="264">
        <v>0.48</v>
      </c>
      <c r="AE51" s="267" t="s">
        <v>567</v>
      </c>
      <c r="AF51" s="134">
        <v>7.0500000000000001E-4</v>
      </c>
      <c r="AG51" s="134">
        <v>1.0571606396289248</v>
      </c>
      <c r="AH51" s="135">
        <v>1.3214507995361559E-2</v>
      </c>
      <c r="AI51" s="216">
        <v>73.959999999999994</v>
      </c>
      <c r="AJ51" s="268">
        <v>1756.5352079999998</v>
      </c>
      <c r="AK51" s="268">
        <v>43.913380199999992</v>
      </c>
      <c r="AL51" s="216">
        <v>5.9999999999999995E-4</v>
      </c>
      <c r="AM51" s="268">
        <v>1.4249879999999998E-2</v>
      </c>
      <c r="AN51" s="268">
        <v>3.5624699999999991E-4</v>
      </c>
      <c r="AO51" s="216">
        <v>3.0000000000000001E-3</v>
      </c>
      <c r="AP51" s="268">
        <v>7.1249400000000004E-2</v>
      </c>
      <c r="AQ51" s="268">
        <v>1.7812350000000002E-3</v>
      </c>
      <c r="AR51" s="216">
        <v>1762.5629072399997</v>
      </c>
      <c r="AS51" s="268">
        <v>44.064072680999992</v>
      </c>
      <c r="AT51" s="135">
        <v>48.572325680928309</v>
      </c>
    </row>
    <row r="52" spans="1:46">
      <c r="B52" s="1110" t="s">
        <v>541</v>
      </c>
      <c r="C52" s="89" t="s">
        <v>206</v>
      </c>
      <c r="D52" s="89" t="s">
        <v>593</v>
      </c>
      <c r="E52" s="89" t="s">
        <v>542</v>
      </c>
      <c r="F52" s="89" t="s">
        <v>622</v>
      </c>
      <c r="G52" s="1155">
        <v>2013</v>
      </c>
      <c r="H52" s="89" t="s">
        <v>617</v>
      </c>
      <c r="I52" s="131">
        <v>2500</v>
      </c>
      <c r="J52" s="131">
        <v>3632</v>
      </c>
      <c r="K52" s="235">
        <v>203</v>
      </c>
      <c r="L52" s="89" t="s">
        <v>38</v>
      </c>
      <c r="M52" s="262">
        <v>5.97</v>
      </c>
      <c r="N52" s="263" t="s">
        <v>567</v>
      </c>
      <c r="O52" s="134">
        <v>2.4E-2</v>
      </c>
      <c r="P52" s="134">
        <v>47.802920494451875</v>
      </c>
      <c r="Q52" s="134">
        <v>0.59753650618064846</v>
      </c>
      <c r="R52" s="264">
        <v>0.7</v>
      </c>
      <c r="S52" s="265" t="s">
        <v>567</v>
      </c>
      <c r="T52" s="134">
        <v>5.4999999999999997E-3</v>
      </c>
      <c r="U52" s="134">
        <v>5.6050325537883268</v>
      </c>
      <c r="V52" s="134">
        <v>7.006290692235409E-2</v>
      </c>
      <c r="W52" s="264">
        <v>0.08</v>
      </c>
      <c r="X52" s="266" t="s">
        <v>567</v>
      </c>
      <c r="Y52" s="134">
        <v>0.6405756715285984</v>
      </c>
      <c r="Z52" s="135">
        <v>8.0071958941074807E-3</v>
      </c>
      <c r="AA52" s="617">
        <v>1.2135E-5</v>
      </c>
      <c r="AB52" s="134">
        <v>4.407432E-2</v>
      </c>
      <c r="AC52" s="134">
        <v>5.5092900000000002E-4</v>
      </c>
      <c r="AD52" s="264">
        <v>0.48</v>
      </c>
      <c r="AE52" s="267" t="s">
        <v>567</v>
      </c>
      <c r="AF52" s="134">
        <v>7.0500000000000001E-4</v>
      </c>
      <c r="AG52" s="134">
        <v>1.0571606396289248</v>
      </c>
      <c r="AH52" s="135">
        <v>1.3214507995361559E-2</v>
      </c>
      <c r="AI52" s="216">
        <v>73.959999999999994</v>
      </c>
      <c r="AJ52" s="268">
        <v>2071.9154399999998</v>
      </c>
      <c r="AK52" s="268">
        <v>51.797885999999991</v>
      </c>
      <c r="AL52" s="216">
        <v>5.9999999999999995E-4</v>
      </c>
      <c r="AM52" s="268">
        <v>1.6808399999999998E-2</v>
      </c>
      <c r="AN52" s="268">
        <v>4.2020999999999991E-4</v>
      </c>
      <c r="AO52" s="216">
        <v>3.0000000000000001E-3</v>
      </c>
      <c r="AP52" s="268">
        <v>8.4042000000000006E-2</v>
      </c>
      <c r="AQ52" s="268">
        <v>2.1010500000000001E-3</v>
      </c>
      <c r="AR52" s="216">
        <v>2079.0253932000001</v>
      </c>
      <c r="AS52" s="268">
        <v>51.97563482999999</v>
      </c>
      <c r="AT52" s="135">
        <v>57.293330117538915</v>
      </c>
    </row>
    <row r="53" spans="1:46">
      <c r="B53" s="1110" t="s">
        <v>541</v>
      </c>
      <c r="C53" s="89" t="s">
        <v>206</v>
      </c>
      <c r="D53" s="89" t="s">
        <v>593</v>
      </c>
      <c r="E53" s="89" t="s">
        <v>542</v>
      </c>
      <c r="F53" s="89" t="s">
        <v>618</v>
      </c>
      <c r="G53" s="1156">
        <v>2017</v>
      </c>
      <c r="H53" s="89" t="s">
        <v>619</v>
      </c>
      <c r="I53" s="131">
        <v>3000</v>
      </c>
      <c r="J53" s="131">
        <v>4265</v>
      </c>
      <c r="K53" s="235">
        <v>203</v>
      </c>
      <c r="L53" s="89" t="s">
        <v>36</v>
      </c>
      <c r="M53" s="262">
        <v>5.19</v>
      </c>
      <c r="N53" s="263" t="s">
        <v>567</v>
      </c>
      <c r="O53" s="134">
        <v>1.2999999999999999E-2</v>
      </c>
      <c r="P53" s="134">
        <v>48.800093352540301</v>
      </c>
      <c r="Q53" s="134">
        <v>0.61000116690675377</v>
      </c>
      <c r="R53" s="264">
        <v>0.2</v>
      </c>
      <c r="S53" s="265" t="s">
        <v>567</v>
      </c>
      <c r="T53" s="134">
        <v>5.4999999999999997E-3</v>
      </c>
      <c r="U53" s="134">
        <v>0.37610861928740108</v>
      </c>
      <c r="V53" s="134">
        <v>4.7013577410925135E-3</v>
      </c>
      <c r="W53" s="264">
        <v>0.04</v>
      </c>
      <c r="X53" s="266" t="s">
        <v>567</v>
      </c>
      <c r="Y53" s="134">
        <v>1.5145769766662555E-2</v>
      </c>
      <c r="Z53" s="135">
        <v>1.8932212208328192E-4</v>
      </c>
      <c r="AA53" s="617">
        <v>1.2135E-5</v>
      </c>
      <c r="AB53" s="134">
        <v>5.1755774999999997E-2</v>
      </c>
      <c r="AC53" s="134">
        <v>6.4694718749999994E-4</v>
      </c>
      <c r="AD53" s="264">
        <v>4.0999999999999996</v>
      </c>
      <c r="AE53" s="267" t="s">
        <v>567</v>
      </c>
      <c r="AF53" s="134">
        <v>7.0500000000000001E-4</v>
      </c>
      <c r="AG53" s="134">
        <v>0.28472701161176939</v>
      </c>
      <c r="AH53" s="135">
        <v>3.5590876451471174E-3</v>
      </c>
      <c r="AI53" s="216">
        <v>73.959999999999994</v>
      </c>
      <c r="AJ53" s="268">
        <v>2071.9154399999998</v>
      </c>
      <c r="AK53" s="268">
        <v>51.797885999999991</v>
      </c>
      <c r="AL53" s="216">
        <v>5.9999999999999995E-4</v>
      </c>
      <c r="AM53" s="268">
        <v>1.6808399999999998E-2</v>
      </c>
      <c r="AN53" s="268">
        <v>4.2020999999999991E-4</v>
      </c>
      <c r="AO53" s="216">
        <v>3.0000000000000001E-3</v>
      </c>
      <c r="AP53" s="285">
        <v>8.4042000000000006E-2</v>
      </c>
      <c r="AQ53" s="285">
        <v>2.1010500000000001E-3</v>
      </c>
      <c r="AR53" s="292">
        <v>2079.0253932000001</v>
      </c>
      <c r="AS53" s="285">
        <v>51.97563482999999</v>
      </c>
      <c r="AT53" s="135">
        <v>57.293330117538915</v>
      </c>
    </row>
    <row r="54" spans="1:46">
      <c r="B54" s="1110" t="s">
        <v>541</v>
      </c>
      <c r="C54" s="89" t="s">
        <v>206</v>
      </c>
      <c r="D54" s="89" t="s">
        <v>593</v>
      </c>
      <c r="E54" s="89" t="s">
        <v>542</v>
      </c>
      <c r="F54" s="89" t="s">
        <v>620</v>
      </c>
      <c r="G54" s="1156">
        <v>2017</v>
      </c>
      <c r="H54" s="89" t="s">
        <v>621</v>
      </c>
      <c r="I54" s="131">
        <v>3000</v>
      </c>
      <c r="J54" s="131">
        <v>4265</v>
      </c>
      <c r="K54" s="235">
        <v>203</v>
      </c>
      <c r="L54" s="89" t="s">
        <v>36</v>
      </c>
      <c r="M54" s="262">
        <v>5.19</v>
      </c>
      <c r="N54" s="263" t="s">
        <v>567</v>
      </c>
      <c r="O54" s="134">
        <v>1.2999999999999999E-2</v>
      </c>
      <c r="P54" s="134">
        <v>48.800093352540301</v>
      </c>
      <c r="Q54" s="134">
        <v>0.61000116690675377</v>
      </c>
      <c r="R54" s="264">
        <v>0.2</v>
      </c>
      <c r="S54" s="265" t="s">
        <v>567</v>
      </c>
      <c r="T54" s="134">
        <v>5.4999999999999997E-3</v>
      </c>
      <c r="U54" s="134">
        <v>0.37610861928740108</v>
      </c>
      <c r="V54" s="134">
        <v>4.7013577410925135E-3</v>
      </c>
      <c r="W54" s="264">
        <v>0.04</v>
      </c>
      <c r="X54" s="266" t="s">
        <v>567</v>
      </c>
      <c r="Y54" s="134">
        <v>1.5145769766662555E-2</v>
      </c>
      <c r="Z54" s="135">
        <v>1.8932212208328192E-4</v>
      </c>
      <c r="AA54" s="617">
        <v>1.2135E-5</v>
      </c>
      <c r="AB54" s="134">
        <v>5.1755774999999997E-2</v>
      </c>
      <c r="AC54" s="134">
        <v>6.4694718749999994E-4</v>
      </c>
      <c r="AD54" s="264">
        <v>4.0999999999999996</v>
      </c>
      <c r="AE54" s="267" t="s">
        <v>567</v>
      </c>
      <c r="AF54" s="134">
        <v>7.0500000000000001E-4</v>
      </c>
      <c r="AG54" s="134">
        <v>0.28472701161176939</v>
      </c>
      <c r="AH54" s="135">
        <v>3.5590876451471174E-3</v>
      </c>
      <c r="AI54" s="216">
        <v>73.959999999999994</v>
      </c>
      <c r="AJ54" s="268">
        <v>2071.9154399999998</v>
      </c>
      <c r="AK54" s="268">
        <v>51.797885999999991</v>
      </c>
      <c r="AL54" s="216">
        <v>5.9999999999999995E-4</v>
      </c>
      <c r="AM54" s="268">
        <v>1.6808399999999998E-2</v>
      </c>
      <c r="AN54" s="268">
        <v>4.2020999999999991E-4</v>
      </c>
      <c r="AO54" s="216">
        <v>3.0000000000000001E-3</v>
      </c>
      <c r="AP54" s="285">
        <v>8.4042000000000006E-2</v>
      </c>
      <c r="AQ54" s="285">
        <v>2.1010500000000001E-3</v>
      </c>
      <c r="AR54" s="292">
        <v>2079.0253932000001</v>
      </c>
      <c r="AS54" s="285">
        <v>51.97563482999999</v>
      </c>
      <c r="AT54" s="135">
        <v>57.293330117538915</v>
      </c>
    </row>
    <row r="55" spans="1:46">
      <c r="B55" s="1110" t="s">
        <v>541</v>
      </c>
      <c r="C55" s="89" t="s">
        <v>206</v>
      </c>
      <c r="D55" s="89" t="s">
        <v>593</v>
      </c>
      <c r="E55" s="89" t="s">
        <v>542</v>
      </c>
      <c r="F55" s="89" t="s">
        <v>616</v>
      </c>
      <c r="G55" s="1156">
        <v>2017</v>
      </c>
      <c r="H55" s="89" t="s">
        <v>623</v>
      </c>
      <c r="I55" s="131">
        <v>3000</v>
      </c>
      <c r="J55" s="131">
        <v>4265</v>
      </c>
      <c r="K55" s="235">
        <v>203</v>
      </c>
      <c r="L55" s="89" t="s">
        <v>36</v>
      </c>
      <c r="M55" s="262">
        <v>5.19</v>
      </c>
      <c r="N55" s="263" t="s">
        <v>567</v>
      </c>
      <c r="O55" s="134">
        <v>1.2999999999999999E-2</v>
      </c>
      <c r="P55" s="134">
        <v>48.800093352540301</v>
      </c>
      <c r="Q55" s="134">
        <v>0.61000116690675377</v>
      </c>
      <c r="R55" s="264">
        <v>0.2</v>
      </c>
      <c r="S55" s="265" t="s">
        <v>567</v>
      </c>
      <c r="T55" s="134">
        <v>5.4999999999999997E-3</v>
      </c>
      <c r="U55" s="134">
        <v>0.37610861928740108</v>
      </c>
      <c r="V55" s="134">
        <v>4.7013577410925135E-3</v>
      </c>
      <c r="W55" s="264">
        <v>0.04</v>
      </c>
      <c r="X55" s="266" t="s">
        <v>567</v>
      </c>
      <c r="Y55" s="134">
        <v>1.5145769766662555E-2</v>
      </c>
      <c r="Z55" s="135">
        <v>1.8932212208328192E-4</v>
      </c>
      <c r="AA55" s="617">
        <v>1.2135E-5</v>
      </c>
      <c r="AB55" s="134">
        <v>5.1755774999999997E-2</v>
      </c>
      <c r="AC55" s="134">
        <v>6.4694718749999994E-4</v>
      </c>
      <c r="AD55" s="264">
        <v>4.0999999999999996</v>
      </c>
      <c r="AE55" s="267" t="s">
        <v>567</v>
      </c>
      <c r="AF55" s="134">
        <v>7.0500000000000001E-4</v>
      </c>
      <c r="AG55" s="134">
        <v>0.28472701161176939</v>
      </c>
      <c r="AH55" s="135">
        <v>3.5590876451471174E-3</v>
      </c>
      <c r="AI55" s="216">
        <v>73.959999999999994</v>
      </c>
      <c r="AJ55" s="268">
        <v>2071.9154399999998</v>
      </c>
      <c r="AK55" s="268">
        <v>51.797885999999991</v>
      </c>
      <c r="AL55" s="216">
        <v>5.9999999999999995E-4</v>
      </c>
      <c r="AM55" s="268">
        <v>1.6808399999999998E-2</v>
      </c>
      <c r="AN55" s="268">
        <v>4.2020999999999991E-4</v>
      </c>
      <c r="AO55" s="216">
        <v>3.0000000000000001E-3</v>
      </c>
      <c r="AP55" s="285">
        <v>8.4042000000000006E-2</v>
      </c>
      <c r="AQ55" s="285">
        <v>2.1010500000000001E-3</v>
      </c>
      <c r="AR55" s="292">
        <v>2079.0253932000001</v>
      </c>
      <c r="AS55" s="285">
        <v>51.97563482999999</v>
      </c>
      <c r="AT55" s="135">
        <v>57.293330117538915</v>
      </c>
    </row>
    <row r="56" spans="1:46">
      <c r="B56" s="1110" t="s">
        <v>541</v>
      </c>
      <c r="C56" s="89" t="s">
        <v>206</v>
      </c>
      <c r="D56" s="89" t="s">
        <v>593</v>
      </c>
      <c r="E56" s="89" t="s">
        <v>542</v>
      </c>
      <c r="F56" s="89" t="s">
        <v>624</v>
      </c>
      <c r="G56" s="1155">
        <v>2018</v>
      </c>
      <c r="H56" s="89" t="s">
        <v>625</v>
      </c>
      <c r="I56" s="131">
        <v>3000</v>
      </c>
      <c r="J56" s="131">
        <v>4265</v>
      </c>
      <c r="K56" s="235">
        <v>203</v>
      </c>
      <c r="L56" s="89" t="s">
        <v>36</v>
      </c>
      <c r="M56" s="262">
        <v>5.19</v>
      </c>
      <c r="N56" s="263" t="s">
        <v>567</v>
      </c>
      <c r="O56" s="134">
        <v>1.2999999999999999E-2</v>
      </c>
      <c r="P56" s="134">
        <v>48.800093352540301</v>
      </c>
      <c r="Q56" s="134">
        <v>0.61000116690675377</v>
      </c>
      <c r="R56" s="264">
        <v>0.2</v>
      </c>
      <c r="S56" s="265" t="s">
        <v>567</v>
      </c>
      <c r="T56" s="134">
        <v>5.4999999999999997E-3</v>
      </c>
      <c r="U56" s="134">
        <v>0.37610861928740108</v>
      </c>
      <c r="V56" s="134">
        <v>4.7013577410925135E-3</v>
      </c>
      <c r="W56" s="264">
        <v>0.04</v>
      </c>
      <c r="X56" s="266" t="s">
        <v>567</v>
      </c>
      <c r="Y56" s="134">
        <v>1.5145769766662555E-2</v>
      </c>
      <c r="Z56" s="135">
        <v>1.8932212208328192E-4</v>
      </c>
      <c r="AA56" s="617">
        <v>1.2135E-5</v>
      </c>
      <c r="AB56" s="134">
        <v>5.1755774999999997E-2</v>
      </c>
      <c r="AC56" s="134">
        <v>6.4694718749999994E-4</v>
      </c>
      <c r="AD56" s="264">
        <v>4.0999999999999996</v>
      </c>
      <c r="AE56" s="267" t="s">
        <v>567</v>
      </c>
      <c r="AF56" s="134">
        <v>7.0500000000000001E-4</v>
      </c>
      <c r="AG56" s="134">
        <v>0.28472701161176939</v>
      </c>
      <c r="AH56" s="135">
        <v>3.5590876451471174E-3</v>
      </c>
      <c r="AI56" s="216">
        <v>73.959999999999994</v>
      </c>
      <c r="AJ56" s="268">
        <v>2071.9154399999998</v>
      </c>
      <c r="AK56" s="268">
        <v>51.797885999999991</v>
      </c>
      <c r="AL56" s="216">
        <v>5.9999999999999995E-4</v>
      </c>
      <c r="AM56" s="268">
        <v>1.6808399999999998E-2</v>
      </c>
      <c r="AN56" s="268">
        <v>4.2020999999999991E-4</v>
      </c>
      <c r="AO56" s="216">
        <v>3.0000000000000001E-3</v>
      </c>
      <c r="AP56" s="285">
        <v>8.4042000000000006E-2</v>
      </c>
      <c r="AQ56" s="285">
        <v>2.1010500000000001E-3</v>
      </c>
      <c r="AR56" s="292">
        <v>2079.0253932000001</v>
      </c>
      <c r="AS56" s="285">
        <v>51.97563482999999</v>
      </c>
      <c r="AT56" s="135">
        <v>57.293330117538915</v>
      </c>
    </row>
    <row r="57" spans="1:46" s="271" customFormat="1">
      <c r="A57" s="124"/>
      <c r="B57" s="1095" t="s">
        <v>541</v>
      </c>
      <c r="C57" s="1096" t="s">
        <v>206</v>
      </c>
      <c r="D57" s="1096" t="s">
        <v>593</v>
      </c>
      <c r="E57" s="1096" t="s">
        <v>542</v>
      </c>
      <c r="F57" s="1096" t="s">
        <v>626</v>
      </c>
      <c r="G57" s="76">
        <v>2018</v>
      </c>
      <c r="H57" s="1096" t="s">
        <v>627</v>
      </c>
      <c r="I57" s="405">
        <v>3000</v>
      </c>
      <c r="J57" s="405">
        <v>4265</v>
      </c>
      <c r="K57" s="274">
        <v>203</v>
      </c>
      <c r="L57" s="1096" t="s">
        <v>36</v>
      </c>
      <c r="M57" s="283">
        <v>5.19</v>
      </c>
      <c r="N57" s="284" t="s">
        <v>567</v>
      </c>
      <c r="O57" s="285">
        <v>1.2999999999999999E-2</v>
      </c>
      <c r="P57" s="285">
        <v>48.800093352540301</v>
      </c>
      <c r="Q57" s="285">
        <v>0.61000116690675377</v>
      </c>
      <c r="R57" s="286">
        <v>0.2</v>
      </c>
      <c r="S57" s="287" t="s">
        <v>567</v>
      </c>
      <c r="T57" s="285">
        <v>5.4999999999999997E-3</v>
      </c>
      <c r="U57" s="285">
        <v>0.37610861928740108</v>
      </c>
      <c r="V57" s="285">
        <v>4.7013577410925135E-3</v>
      </c>
      <c r="W57" s="286">
        <v>0.04</v>
      </c>
      <c r="X57" s="289" t="s">
        <v>567</v>
      </c>
      <c r="Y57" s="285">
        <v>1.5145769766662555E-2</v>
      </c>
      <c r="Z57" s="290">
        <v>1.8932212208328192E-4</v>
      </c>
      <c r="AA57" s="618">
        <v>1.2135E-5</v>
      </c>
      <c r="AB57" s="285">
        <v>5.1755774999999997E-2</v>
      </c>
      <c r="AC57" s="285">
        <v>6.4694718749999994E-4</v>
      </c>
      <c r="AD57" s="286">
        <v>4.0999999999999996</v>
      </c>
      <c r="AE57" s="291" t="s">
        <v>567</v>
      </c>
      <c r="AF57" s="285">
        <v>7.0500000000000001E-4</v>
      </c>
      <c r="AG57" s="285">
        <v>0.28472701161176939</v>
      </c>
      <c r="AH57" s="290">
        <v>3.5590876451471174E-3</v>
      </c>
      <c r="AI57" s="292">
        <v>73.959999999999994</v>
      </c>
      <c r="AJ57" s="285">
        <v>2071.9154399999998</v>
      </c>
      <c r="AK57" s="285">
        <v>51.797885999999991</v>
      </c>
      <c r="AL57" s="292">
        <v>5.9999999999999995E-4</v>
      </c>
      <c r="AM57" s="285">
        <v>1.6808399999999998E-2</v>
      </c>
      <c r="AN57" s="285">
        <v>4.2020999999999991E-4</v>
      </c>
      <c r="AO57" s="292">
        <v>3.0000000000000001E-3</v>
      </c>
      <c r="AP57" s="285">
        <v>8.4042000000000006E-2</v>
      </c>
      <c r="AQ57" s="285">
        <v>2.1010500000000001E-3</v>
      </c>
      <c r="AR57" s="292">
        <v>2079.0253932000001</v>
      </c>
      <c r="AS57" s="285">
        <v>51.97563482999999</v>
      </c>
      <c r="AT57" s="135">
        <v>57.293330117538915</v>
      </c>
    </row>
    <row r="58" spans="1:46">
      <c r="B58" s="1110" t="s">
        <v>541</v>
      </c>
      <c r="C58" s="89" t="s">
        <v>206</v>
      </c>
      <c r="D58" s="89" t="s">
        <v>593</v>
      </c>
      <c r="E58" s="89" t="s">
        <v>542</v>
      </c>
      <c r="F58" s="89" t="s">
        <v>628</v>
      </c>
      <c r="G58" s="76">
        <v>2018</v>
      </c>
      <c r="H58" s="89" t="s">
        <v>629</v>
      </c>
      <c r="I58" s="131">
        <v>3000</v>
      </c>
      <c r="J58" s="131">
        <v>4265</v>
      </c>
      <c r="K58" s="235">
        <v>203</v>
      </c>
      <c r="L58" s="89" t="s">
        <v>36</v>
      </c>
      <c r="M58" s="262">
        <v>5.19</v>
      </c>
      <c r="N58" s="263" t="s">
        <v>567</v>
      </c>
      <c r="O58" s="134">
        <v>1.2999999999999999E-2</v>
      </c>
      <c r="P58" s="134">
        <v>48.800093352540301</v>
      </c>
      <c r="Q58" s="134">
        <v>0.61000116690675377</v>
      </c>
      <c r="R58" s="264">
        <v>0.2</v>
      </c>
      <c r="S58" s="265" t="s">
        <v>567</v>
      </c>
      <c r="T58" s="134">
        <v>5.4999999999999997E-3</v>
      </c>
      <c r="U58" s="134">
        <v>0.37610861928740108</v>
      </c>
      <c r="V58" s="134">
        <v>4.7013577410925135E-3</v>
      </c>
      <c r="W58" s="264">
        <v>0.04</v>
      </c>
      <c r="X58" s="266" t="s">
        <v>567</v>
      </c>
      <c r="Y58" s="134">
        <v>1.5145769766662555E-2</v>
      </c>
      <c r="Z58" s="135">
        <v>1.8932212208328192E-4</v>
      </c>
      <c r="AA58" s="617">
        <v>1.2135E-5</v>
      </c>
      <c r="AB58" s="134">
        <v>5.1755774999999997E-2</v>
      </c>
      <c r="AC58" s="134">
        <v>6.4694718749999994E-4</v>
      </c>
      <c r="AD58" s="264">
        <v>4.0999999999999996</v>
      </c>
      <c r="AE58" s="267" t="s">
        <v>567</v>
      </c>
      <c r="AF58" s="134">
        <v>7.0500000000000001E-4</v>
      </c>
      <c r="AG58" s="134">
        <v>0.28472701161176939</v>
      </c>
      <c r="AH58" s="135">
        <v>3.5590876451471174E-3</v>
      </c>
      <c r="AI58" s="216">
        <v>73.959999999999994</v>
      </c>
      <c r="AJ58" s="268">
        <v>2071.9154399999998</v>
      </c>
      <c r="AK58" s="268">
        <v>51.797885999999991</v>
      </c>
      <c r="AL58" s="216">
        <v>5.9999999999999995E-4</v>
      </c>
      <c r="AM58" s="268">
        <v>1.6808399999999998E-2</v>
      </c>
      <c r="AN58" s="268">
        <v>4.2020999999999991E-4</v>
      </c>
      <c r="AO58" s="216">
        <v>3.0000000000000001E-3</v>
      </c>
      <c r="AP58" s="285">
        <v>8.4042000000000006E-2</v>
      </c>
      <c r="AQ58" s="285">
        <v>2.1010500000000001E-3</v>
      </c>
      <c r="AR58" s="292">
        <v>2079.0253932000001</v>
      </c>
      <c r="AS58" s="285">
        <v>51.97563482999999</v>
      </c>
      <c r="AT58" s="135">
        <v>57.293330117538915</v>
      </c>
    </row>
    <row r="59" spans="1:46">
      <c r="B59" s="1110" t="s">
        <v>541</v>
      </c>
      <c r="C59" s="89" t="s">
        <v>206</v>
      </c>
      <c r="D59" s="89" t="s">
        <v>593</v>
      </c>
      <c r="E59" s="89" t="s">
        <v>542</v>
      </c>
      <c r="F59" s="89" t="s">
        <v>630</v>
      </c>
      <c r="G59" s="76" t="s">
        <v>218</v>
      </c>
      <c r="H59" s="89" t="s">
        <v>631</v>
      </c>
      <c r="I59" s="131">
        <v>3000</v>
      </c>
      <c r="J59" s="131">
        <v>3632</v>
      </c>
      <c r="K59" s="235">
        <v>172</v>
      </c>
      <c r="L59" s="89" t="s">
        <v>36</v>
      </c>
      <c r="M59" s="262">
        <v>5.97</v>
      </c>
      <c r="N59" s="263" t="s">
        <v>567</v>
      </c>
      <c r="O59" s="134">
        <v>2.4E-2</v>
      </c>
      <c r="P59" s="134">
        <v>47.802920494451875</v>
      </c>
      <c r="Q59" s="134">
        <v>0.59753650618064846</v>
      </c>
      <c r="R59" s="264">
        <v>0.7</v>
      </c>
      <c r="S59" s="265" t="s">
        <v>567</v>
      </c>
      <c r="T59" s="134">
        <v>5.4999999999999997E-3</v>
      </c>
      <c r="U59" s="134">
        <v>1.121006510757665</v>
      </c>
      <c r="V59" s="134">
        <v>1.4012581384470814E-2</v>
      </c>
      <c r="W59" s="264">
        <v>0.08</v>
      </c>
      <c r="X59" s="266" t="s">
        <v>567</v>
      </c>
      <c r="Y59" s="134">
        <v>9.6086350729289782E-2</v>
      </c>
      <c r="Z59" s="135">
        <v>1.2010793841161222E-3</v>
      </c>
      <c r="AA59" s="617">
        <v>1.2135E-5</v>
      </c>
      <c r="AB59" s="134">
        <v>4.407432E-2</v>
      </c>
      <c r="AC59" s="134">
        <v>5.5092900000000002E-4</v>
      </c>
      <c r="AD59" s="264">
        <v>0.48</v>
      </c>
      <c r="AE59" s="267" t="s">
        <v>567</v>
      </c>
      <c r="AF59" s="134">
        <v>7.0500000000000001E-4</v>
      </c>
      <c r="AG59" s="134">
        <v>0.31714819188867749</v>
      </c>
      <c r="AH59" s="135">
        <v>3.9643523986084691E-3</v>
      </c>
      <c r="AI59" s="216">
        <v>73.959999999999994</v>
      </c>
      <c r="AJ59" s="268">
        <v>1755.5145599999998</v>
      </c>
      <c r="AK59" s="268">
        <v>43.887863999999993</v>
      </c>
      <c r="AL59" s="216">
        <v>5.9999999999999995E-4</v>
      </c>
      <c r="AM59" s="268">
        <v>1.4241599999999998E-2</v>
      </c>
      <c r="AN59" s="268">
        <v>3.5603999999999996E-4</v>
      </c>
      <c r="AO59" s="216">
        <v>3.0000000000000001E-3</v>
      </c>
      <c r="AP59" s="285">
        <v>7.1208000000000007E-2</v>
      </c>
      <c r="AQ59" s="285">
        <v>1.7802000000000002E-3</v>
      </c>
      <c r="AR59" s="292">
        <v>1761.5387567999999</v>
      </c>
      <c r="AS59" s="285">
        <v>44.038468919999993</v>
      </c>
      <c r="AT59" s="135">
        <v>48.544102365599471</v>
      </c>
    </row>
    <row r="60" spans="1:46">
      <c r="B60" s="1110" t="s">
        <v>541</v>
      </c>
      <c r="C60" s="89" t="s">
        <v>206</v>
      </c>
      <c r="D60" s="89" t="s">
        <v>593</v>
      </c>
      <c r="E60" s="89" t="s">
        <v>542</v>
      </c>
      <c r="F60" s="89" t="s">
        <v>632</v>
      </c>
      <c r="G60" s="76" t="s">
        <v>218</v>
      </c>
      <c r="H60" s="89" t="s">
        <v>633</v>
      </c>
      <c r="I60" s="131">
        <v>3000</v>
      </c>
      <c r="J60" s="131">
        <v>3632</v>
      </c>
      <c r="K60" s="235">
        <v>172</v>
      </c>
      <c r="L60" s="89" t="s">
        <v>36</v>
      </c>
      <c r="M60" s="262">
        <v>5.97</v>
      </c>
      <c r="N60" s="263" t="s">
        <v>567</v>
      </c>
      <c r="O60" s="134">
        <v>2.4E-2</v>
      </c>
      <c r="P60" s="134">
        <v>47.802920494451875</v>
      </c>
      <c r="Q60" s="134">
        <v>0.59753650618064846</v>
      </c>
      <c r="R60" s="264">
        <v>0.7</v>
      </c>
      <c r="S60" s="265" t="s">
        <v>567</v>
      </c>
      <c r="T60" s="134">
        <v>5.4999999999999997E-3</v>
      </c>
      <c r="U60" s="134">
        <v>1.121006510757665</v>
      </c>
      <c r="V60" s="134">
        <v>1.4012581384470814E-2</v>
      </c>
      <c r="W60" s="264">
        <v>0.08</v>
      </c>
      <c r="X60" s="266" t="s">
        <v>567</v>
      </c>
      <c r="Y60" s="134">
        <v>9.6086350729289782E-2</v>
      </c>
      <c r="Z60" s="135">
        <v>1.2010793841161222E-3</v>
      </c>
      <c r="AA60" s="617">
        <v>1.2135E-5</v>
      </c>
      <c r="AB60" s="134">
        <v>4.407432E-2</v>
      </c>
      <c r="AC60" s="134">
        <v>5.5092900000000002E-4</v>
      </c>
      <c r="AD60" s="264">
        <v>0.48</v>
      </c>
      <c r="AE60" s="267" t="s">
        <v>567</v>
      </c>
      <c r="AF60" s="134">
        <v>7.0500000000000001E-4</v>
      </c>
      <c r="AG60" s="134">
        <v>0.31714819188867749</v>
      </c>
      <c r="AH60" s="135">
        <v>3.9643523986084691E-3</v>
      </c>
      <c r="AI60" s="216">
        <v>73.959999999999994</v>
      </c>
      <c r="AJ60" s="268">
        <v>1755.5145599999998</v>
      </c>
      <c r="AK60" s="268">
        <v>43.887863999999993</v>
      </c>
      <c r="AL60" s="216">
        <v>5.9999999999999995E-4</v>
      </c>
      <c r="AM60" s="268">
        <v>1.4241599999999998E-2</v>
      </c>
      <c r="AN60" s="268">
        <v>3.5603999999999996E-4</v>
      </c>
      <c r="AO60" s="216">
        <v>3.0000000000000001E-3</v>
      </c>
      <c r="AP60" s="285">
        <v>7.1208000000000007E-2</v>
      </c>
      <c r="AQ60" s="285">
        <v>1.7802000000000002E-3</v>
      </c>
      <c r="AR60" s="292">
        <v>1761.5387567999999</v>
      </c>
      <c r="AS60" s="285">
        <v>44.038468919999993</v>
      </c>
      <c r="AT60" s="135">
        <v>48.544102365599471</v>
      </c>
    </row>
    <row r="61" spans="1:46">
      <c r="B61" s="1110" t="s">
        <v>541</v>
      </c>
      <c r="C61" s="89" t="s">
        <v>206</v>
      </c>
      <c r="D61" s="89" t="s">
        <v>593</v>
      </c>
      <c r="E61" s="89" t="s">
        <v>542</v>
      </c>
      <c r="F61" s="89" t="s">
        <v>634</v>
      </c>
      <c r="G61" s="76" t="s">
        <v>218</v>
      </c>
      <c r="H61" s="89" t="s">
        <v>635</v>
      </c>
      <c r="I61" s="131">
        <v>3000</v>
      </c>
      <c r="J61" s="131">
        <v>3632</v>
      </c>
      <c r="K61" s="235">
        <v>172</v>
      </c>
      <c r="L61" s="89" t="s">
        <v>36</v>
      </c>
      <c r="M61" s="262">
        <v>5.97</v>
      </c>
      <c r="N61" s="263" t="s">
        <v>567</v>
      </c>
      <c r="O61" s="134">
        <v>2.4E-2</v>
      </c>
      <c r="P61" s="134">
        <v>47.802920494451875</v>
      </c>
      <c r="Q61" s="134">
        <v>0.59753650618064846</v>
      </c>
      <c r="R61" s="264">
        <v>0.7</v>
      </c>
      <c r="S61" s="265" t="s">
        <v>567</v>
      </c>
      <c r="T61" s="134">
        <v>5.4999999999999997E-3</v>
      </c>
      <c r="U61" s="134">
        <v>1.121006510757665</v>
      </c>
      <c r="V61" s="134">
        <v>1.4012581384470814E-2</v>
      </c>
      <c r="W61" s="264">
        <v>0.08</v>
      </c>
      <c r="X61" s="266" t="s">
        <v>567</v>
      </c>
      <c r="Y61" s="134">
        <v>9.6086350729289782E-2</v>
      </c>
      <c r="Z61" s="135">
        <v>1.2010793841161222E-3</v>
      </c>
      <c r="AA61" s="617">
        <v>1.2135E-5</v>
      </c>
      <c r="AB61" s="134">
        <v>4.407432E-2</v>
      </c>
      <c r="AC61" s="134">
        <v>5.5092900000000002E-4</v>
      </c>
      <c r="AD61" s="264">
        <v>0.48</v>
      </c>
      <c r="AE61" s="267" t="s">
        <v>567</v>
      </c>
      <c r="AF61" s="134">
        <v>7.0500000000000001E-4</v>
      </c>
      <c r="AG61" s="134">
        <v>0.31714819188867749</v>
      </c>
      <c r="AH61" s="135">
        <v>3.9643523986084691E-3</v>
      </c>
      <c r="AI61" s="216">
        <v>73.959999999999994</v>
      </c>
      <c r="AJ61" s="268">
        <v>1755.5145599999998</v>
      </c>
      <c r="AK61" s="268">
        <v>43.887863999999993</v>
      </c>
      <c r="AL61" s="216">
        <v>5.9999999999999995E-4</v>
      </c>
      <c r="AM61" s="268">
        <v>1.4241599999999998E-2</v>
      </c>
      <c r="AN61" s="268">
        <v>3.5603999999999996E-4</v>
      </c>
      <c r="AO61" s="216">
        <v>3.0000000000000001E-3</v>
      </c>
      <c r="AP61" s="285">
        <v>7.1208000000000007E-2</v>
      </c>
      <c r="AQ61" s="285">
        <v>1.7802000000000002E-3</v>
      </c>
      <c r="AR61" s="292">
        <v>1761.5387567999999</v>
      </c>
      <c r="AS61" s="285">
        <v>44.038468919999993</v>
      </c>
      <c r="AT61" s="135">
        <v>48.544102365599471</v>
      </c>
    </row>
    <row r="62" spans="1:46">
      <c r="B62" s="1110" t="s">
        <v>541</v>
      </c>
      <c r="C62" s="89" t="s">
        <v>206</v>
      </c>
      <c r="D62" s="89" t="s">
        <v>289</v>
      </c>
      <c r="E62" s="89" t="s">
        <v>542</v>
      </c>
      <c r="F62" s="89" t="s">
        <v>636</v>
      </c>
      <c r="G62" s="76" t="s">
        <v>218</v>
      </c>
      <c r="H62" s="89" t="s">
        <v>637</v>
      </c>
      <c r="I62" s="131">
        <v>3500</v>
      </c>
      <c r="J62" s="131">
        <v>5028</v>
      </c>
      <c r="K62" s="235">
        <v>240</v>
      </c>
      <c r="L62" s="89" t="s">
        <v>36</v>
      </c>
      <c r="M62" s="262">
        <v>6.13</v>
      </c>
      <c r="N62" s="263" t="s">
        <v>567</v>
      </c>
      <c r="O62" s="134">
        <v>1.2999999999999999E-2</v>
      </c>
      <c r="P62" s="134">
        <v>67.950084786479096</v>
      </c>
      <c r="Q62" s="134">
        <v>0.84937605983098863</v>
      </c>
      <c r="R62" s="264">
        <v>0.4</v>
      </c>
      <c r="S62" s="265" t="s">
        <v>567</v>
      </c>
      <c r="T62" s="134">
        <v>5.4999999999999997E-3</v>
      </c>
      <c r="U62" s="134">
        <v>0.88678740341245132</v>
      </c>
      <c r="V62" s="134">
        <v>1.1084842542655642E-2</v>
      </c>
      <c r="W62" s="264">
        <v>0.2</v>
      </c>
      <c r="X62" s="266" t="s">
        <v>567</v>
      </c>
      <c r="Y62" s="134">
        <v>8.8559762958782359E-2</v>
      </c>
      <c r="Z62" s="135">
        <v>1.1069970369847796E-3</v>
      </c>
      <c r="AA62" s="617">
        <v>1.2135E-5</v>
      </c>
      <c r="AB62" s="134">
        <v>6.1014779999999998E-2</v>
      </c>
      <c r="AC62" s="134">
        <v>7.6268475000000006E-4</v>
      </c>
      <c r="AD62" s="264">
        <v>3.38</v>
      </c>
      <c r="AE62" s="267" t="s">
        <v>567</v>
      </c>
      <c r="AF62" s="134">
        <v>7.0500000000000001E-4</v>
      </c>
      <c r="AG62" s="134">
        <v>0.28167140465788698</v>
      </c>
      <c r="AH62" s="135">
        <v>3.5208925582235874E-3</v>
      </c>
      <c r="AI62" s="216">
        <v>73.959999999999994</v>
      </c>
      <c r="AJ62" s="268">
        <v>2449.5551999999998</v>
      </c>
      <c r="AK62" s="268">
        <v>61.238879999999995</v>
      </c>
      <c r="AL62" s="216">
        <v>5.9999999999999995E-4</v>
      </c>
      <c r="AM62" s="268">
        <v>1.9871999999999997E-2</v>
      </c>
      <c r="AN62" s="268">
        <v>4.9679999999999993E-4</v>
      </c>
      <c r="AO62" s="216">
        <v>3.0000000000000001E-3</v>
      </c>
      <c r="AP62" s="285">
        <v>9.9360000000000004E-2</v>
      </c>
      <c r="AQ62" s="285">
        <v>2.4840000000000001E-3</v>
      </c>
      <c r="AR62" s="292">
        <v>2457.9610559999996</v>
      </c>
      <c r="AS62" s="285">
        <v>61.449026399999994</v>
      </c>
      <c r="AT62" s="135">
        <v>67.735956789208572</v>
      </c>
    </row>
    <row r="63" spans="1:46">
      <c r="B63" s="1110" t="s">
        <v>541</v>
      </c>
      <c r="C63" s="89" t="s">
        <v>206</v>
      </c>
      <c r="D63" s="89" t="s">
        <v>289</v>
      </c>
      <c r="E63" s="89" t="s">
        <v>542</v>
      </c>
      <c r="F63" s="89" t="s">
        <v>638</v>
      </c>
      <c r="G63" s="76" t="s">
        <v>218</v>
      </c>
      <c r="H63" s="89" t="s">
        <v>639</v>
      </c>
      <c r="I63" s="131">
        <v>3500</v>
      </c>
      <c r="J63" s="131">
        <v>5028</v>
      </c>
      <c r="K63" s="235">
        <v>240</v>
      </c>
      <c r="L63" s="89" t="s">
        <v>36</v>
      </c>
      <c r="M63" s="262">
        <v>6.13</v>
      </c>
      <c r="N63" s="263" t="s">
        <v>567</v>
      </c>
      <c r="O63" s="134">
        <v>1.2999999999999999E-2</v>
      </c>
      <c r="P63" s="134">
        <v>67.950084786479096</v>
      </c>
      <c r="Q63" s="134">
        <v>0.84937605983098863</v>
      </c>
      <c r="R63" s="264">
        <v>0.4</v>
      </c>
      <c r="S63" s="265" t="s">
        <v>567</v>
      </c>
      <c r="T63" s="134">
        <v>5.4999999999999997E-3</v>
      </c>
      <c r="U63" s="134">
        <v>0.88678740341245132</v>
      </c>
      <c r="V63" s="134">
        <v>1.1084842542655642E-2</v>
      </c>
      <c r="W63" s="264">
        <v>0.2</v>
      </c>
      <c r="X63" s="266" t="s">
        <v>567</v>
      </c>
      <c r="Y63" s="134">
        <v>8.8559762958782359E-2</v>
      </c>
      <c r="Z63" s="135">
        <v>1.1069970369847796E-3</v>
      </c>
      <c r="AA63" s="617">
        <v>1.2135E-5</v>
      </c>
      <c r="AB63" s="134">
        <v>6.1014779999999998E-2</v>
      </c>
      <c r="AC63" s="134">
        <v>7.6268475000000006E-4</v>
      </c>
      <c r="AD63" s="264">
        <v>3.38</v>
      </c>
      <c r="AE63" s="267" t="s">
        <v>567</v>
      </c>
      <c r="AF63" s="134">
        <v>7.0500000000000001E-4</v>
      </c>
      <c r="AG63" s="134">
        <v>0.28167140465788698</v>
      </c>
      <c r="AH63" s="135">
        <v>3.5208925582235874E-3</v>
      </c>
      <c r="AI63" s="216">
        <v>73.959999999999994</v>
      </c>
      <c r="AJ63" s="268">
        <v>2449.5551999999998</v>
      </c>
      <c r="AK63" s="268">
        <v>61.238879999999995</v>
      </c>
      <c r="AL63" s="216">
        <v>5.9999999999999995E-4</v>
      </c>
      <c r="AM63" s="268">
        <v>1.9871999999999997E-2</v>
      </c>
      <c r="AN63" s="268">
        <v>4.9679999999999993E-4</v>
      </c>
      <c r="AO63" s="216">
        <v>3.0000000000000001E-3</v>
      </c>
      <c r="AP63" s="285">
        <v>9.9360000000000004E-2</v>
      </c>
      <c r="AQ63" s="285">
        <v>2.4840000000000001E-3</v>
      </c>
      <c r="AR63" s="292">
        <v>2457.9610559999996</v>
      </c>
      <c r="AS63" s="285">
        <v>61.449026399999994</v>
      </c>
      <c r="AT63" s="135">
        <v>67.735956789208572</v>
      </c>
    </row>
    <row r="64" spans="1:46">
      <c r="B64" s="1110" t="s">
        <v>541</v>
      </c>
      <c r="C64" s="89" t="s">
        <v>206</v>
      </c>
      <c r="D64" s="89" t="s">
        <v>289</v>
      </c>
      <c r="E64" s="89" t="s">
        <v>542</v>
      </c>
      <c r="F64" s="89" t="s">
        <v>640</v>
      </c>
      <c r="G64" s="76" t="s">
        <v>218</v>
      </c>
      <c r="H64" s="89" t="s">
        <v>641</v>
      </c>
      <c r="I64" s="131">
        <v>3500</v>
      </c>
      <c r="J64" s="131">
        <v>5028</v>
      </c>
      <c r="K64" s="235">
        <v>240</v>
      </c>
      <c r="L64" s="89" t="s">
        <v>36</v>
      </c>
      <c r="M64" s="262">
        <v>6.13</v>
      </c>
      <c r="N64" s="263" t="s">
        <v>567</v>
      </c>
      <c r="O64" s="134">
        <v>1.2999999999999999E-2</v>
      </c>
      <c r="P64" s="134">
        <v>67.950084786479096</v>
      </c>
      <c r="Q64" s="134">
        <v>0.84937605983098863</v>
      </c>
      <c r="R64" s="264">
        <v>0.4</v>
      </c>
      <c r="S64" s="265" t="s">
        <v>567</v>
      </c>
      <c r="T64" s="134">
        <v>5.4999999999999997E-3</v>
      </c>
      <c r="U64" s="134">
        <v>0.88678740341245132</v>
      </c>
      <c r="V64" s="134">
        <v>1.1084842542655642E-2</v>
      </c>
      <c r="W64" s="264">
        <v>0.2</v>
      </c>
      <c r="X64" s="266" t="s">
        <v>567</v>
      </c>
      <c r="Y64" s="134">
        <v>8.8559762958782359E-2</v>
      </c>
      <c r="Z64" s="135">
        <v>1.1069970369847796E-3</v>
      </c>
      <c r="AA64" s="617">
        <v>1.2135E-5</v>
      </c>
      <c r="AB64" s="134">
        <v>6.1014779999999998E-2</v>
      </c>
      <c r="AC64" s="134">
        <v>7.6268475000000006E-4</v>
      </c>
      <c r="AD64" s="264">
        <v>3.38</v>
      </c>
      <c r="AE64" s="267" t="s">
        <v>567</v>
      </c>
      <c r="AF64" s="134">
        <v>7.0500000000000001E-4</v>
      </c>
      <c r="AG64" s="134">
        <v>0.28167140465788698</v>
      </c>
      <c r="AH64" s="135">
        <v>3.5208925582235874E-3</v>
      </c>
      <c r="AI64" s="216">
        <v>73.959999999999994</v>
      </c>
      <c r="AJ64" s="268">
        <v>2449.5551999999998</v>
      </c>
      <c r="AK64" s="268">
        <v>61.238879999999995</v>
      </c>
      <c r="AL64" s="216">
        <v>5.9999999999999995E-4</v>
      </c>
      <c r="AM64" s="268">
        <v>1.9871999999999997E-2</v>
      </c>
      <c r="AN64" s="268">
        <v>4.9679999999999993E-4</v>
      </c>
      <c r="AO64" s="216">
        <v>3.0000000000000001E-3</v>
      </c>
      <c r="AP64" s="285">
        <v>9.9360000000000004E-2</v>
      </c>
      <c r="AQ64" s="285">
        <v>2.4840000000000001E-3</v>
      </c>
      <c r="AR64" s="292">
        <v>2457.9610559999996</v>
      </c>
      <c r="AS64" s="285">
        <v>61.449026399999994</v>
      </c>
      <c r="AT64" s="135">
        <v>67.735956789208572</v>
      </c>
    </row>
    <row r="65" spans="2:46">
      <c r="B65" s="1110" t="s">
        <v>541</v>
      </c>
      <c r="C65" s="89" t="s">
        <v>206</v>
      </c>
      <c r="D65" s="89" t="s">
        <v>289</v>
      </c>
      <c r="E65" s="89" t="s">
        <v>542</v>
      </c>
      <c r="F65" s="89" t="s">
        <v>642</v>
      </c>
      <c r="G65" s="76" t="s">
        <v>218</v>
      </c>
      <c r="H65" s="89" t="s">
        <v>643</v>
      </c>
      <c r="I65" s="131">
        <v>3500</v>
      </c>
      <c r="J65" s="131">
        <v>5028</v>
      </c>
      <c r="K65" s="235">
        <v>240</v>
      </c>
      <c r="L65" s="89" t="s">
        <v>36</v>
      </c>
      <c r="M65" s="262">
        <v>6.13</v>
      </c>
      <c r="N65" s="263" t="s">
        <v>567</v>
      </c>
      <c r="O65" s="134">
        <v>1.2999999999999999E-2</v>
      </c>
      <c r="P65" s="134">
        <v>67.950084786479096</v>
      </c>
      <c r="Q65" s="134">
        <v>0.84937605983098863</v>
      </c>
      <c r="R65" s="264">
        <v>0.4</v>
      </c>
      <c r="S65" s="265" t="s">
        <v>567</v>
      </c>
      <c r="T65" s="134">
        <v>5.4999999999999997E-3</v>
      </c>
      <c r="U65" s="134">
        <v>0.88678740341245132</v>
      </c>
      <c r="V65" s="134">
        <v>1.1084842542655642E-2</v>
      </c>
      <c r="W65" s="264">
        <v>0.2</v>
      </c>
      <c r="X65" s="266" t="s">
        <v>567</v>
      </c>
      <c r="Y65" s="134">
        <v>8.8559762958782359E-2</v>
      </c>
      <c r="Z65" s="135">
        <v>1.1069970369847796E-3</v>
      </c>
      <c r="AA65" s="617">
        <v>1.2135E-5</v>
      </c>
      <c r="AB65" s="134">
        <v>6.1014779999999998E-2</v>
      </c>
      <c r="AC65" s="134">
        <v>7.6268475000000006E-4</v>
      </c>
      <c r="AD65" s="264">
        <v>3.38</v>
      </c>
      <c r="AE65" s="267" t="s">
        <v>567</v>
      </c>
      <c r="AF65" s="134">
        <v>7.0500000000000001E-4</v>
      </c>
      <c r="AG65" s="134">
        <v>0.28167140465788698</v>
      </c>
      <c r="AH65" s="135">
        <v>3.5208925582235874E-3</v>
      </c>
      <c r="AI65" s="216">
        <v>73.959999999999994</v>
      </c>
      <c r="AJ65" s="268">
        <v>2449.5551999999998</v>
      </c>
      <c r="AK65" s="268">
        <v>61.238879999999995</v>
      </c>
      <c r="AL65" s="216">
        <v>5.9999999999999995E-4</v>
      </c>
      <c r="AM65" s="268">
        <v>1.9871999999999997E-2</v>
      </c>
      <c r="AN65" s="268">
        <v>4.9679999999999993E-4</v>
      </c>
      <c r="AO65" s="216">
        <v>3.0000000000000001E-3</v>
      </c>
      <c r="AP65" s="285">
        <v>9.9360000000000004E-2</v>
      </c>
      <c r="AQ65" s="285">
        <v>2.4840000000000001E-3</v>
      </c>
      <c r="AR65" s="292">
        <v>2457.9610559999996</v>
      </c>
      <c r="AS65" s="285">
        <v>61.449026399999994</v>
      </c>
      <c r="AT65" s="135">
        <v>67.735956789208572</v>
      </c>
    </row>
    <row r="66" spans="2:46">
      <c r="B66" s="1110" t="s">
        <v>541</v>
      </c>
      <c r="C66" s="89" t="s">
        <v>206</v>
      </c>
      <c r="D66" s="89" t="s">
        <v>289</v>
      </c>
      <c r="E66" s="89" t="s">
        <v>542</v>
      </c>
      <c r="F66" s="89" t="s">
        <v>644</v>
      </c>
      <c r="G66" s="76" t="s">
        <v>218</v>
      </c>
      <c r="H66" s="89" t="s">
        <v>645</v>
      </c>
      <c r="I66" s="131">
        <v>3500</v>
      </c>
      <c r="J66" s="131">
        <v>5028</v>
      </c>
      <c r="K66" s="235">
        <v>240</v>
      </c>
      <c r="L66" s="89" t="s">
        <v>36</v>
      </c>
      <c r="M66" s="262">
        <v>6.13</v>
      </c>
      <c r="N66" s="263" t="s">
        <v>567</v>
      </c>
      <c r="O66" s="134">
        <v>1.2999999999999999E-2</v>
      </c>
      <c r="P66" s="134">
        <v>67.950084786479096</v>
      </c>
      <c r="Q66" s="134">
        <v>0.84937605983098863</v>
      </c>
      <c r="R66" s="264">
        <v>0.4</v>
      </c>
      <c r="S66" s="265" t="s">
        <v>567</v>
      </c>
      <c r="T66" s="134">
        <v>5.4999999999999997E-3</v>
      </c>
      <c r="U66" s="134">
        <v>0.88678740341245132</v>
      </c>
      <c r="V66" s="134">
        <v>1.1084842542655642E-2</v>
      </c>
      <c r="W66" s="264">
        <v>0.2</v>
      </c>
      <c r="X66" s="266" t="s">
        <v>567</v>
      </c>
      <c r="Y66" s="134">
        <v>8.8559762958782359E-2</v>
      </c>
      <c r="Z66" s="135">
        <v>1.1069970369847796E-3</v>
      </c>
      <c r="AA66" s="617">
        <v>1.2135E-5</v>
      </c>
      <c r="AB66" s="134">
        <v>6.1014779999999998E-2</v>
      </c>
      <c r="AC66" s="134">
        <v>7.6268475000000006E-4</v>
      </c>
      <c r="AD66" s="264">
        <v>3.38</v>
      </c>
      <c r="AE66" s="267" t="s">
        <v>567</v>
      </c>
      <c r="AF66" s="134">
        <v>7.0500000000000001E-4</v>
      </c>
      <c r="AG66" s="134">
        <v>0.28167140465788698</v>
      </c>
      <c r="AH66" s="135">
        <v>3.5208925582235874E-3</v>
      </c>
      <c r="AI66" s="216">
        <v>73.959999999999994</v>
      </c>
      <c r="AJ66" s="268">
        <v>2449.5551999999998</v>
      </c>
      <c r="AK66" s="268">
        <v>61.238879999999995</v>
      </c>
      <c r="AL66" s="216">
        <v>5.9999999999999995E-4</v>
      </c>
      <c r="AM66" s="268">
        <v>1.9871999999999997E-2</v>
      </c>
      <c r="AN66" s="268">
        <v>4.9679999999999993E-4</v>
      </c>
      <c r="AO66" s="216">
        <v>3.0000000000000001E-3</v>
      </c>
      <c r="AP66" s="285">
        <v>9.9360000000000004E-2</v>
      </c>
      <c r="AQ66" s="285">
        <v>2.4840000000000001E-3</v>
      </c>
      <c r="AR66" s="292">
        <v>2457.9610559999996</v>
      </c>
      <c r="AS66" s="285">
        <v>61.449026399999994</v>
      </c>
      <c r="AT66" s="135">
        <v>67.735956789208572</v>
      </c>
    </row>
    <row r="67" spans="2:46">
      <c r="B67" s="1110" t="s">
        <v>541</v>
      </c>
      <c r="C67" s="89" t="s">
        <v>206</v>
      </c>
      <c r="D67" s="89" t="s">
        <v>289</v>
      </c>
      <c r="E67" s="89" t="s">
        <v>542</v>
      </c>
      <c r="F67" s="89" t="s">
        <v>646</v>
      </c>
      <c r="G67" s="76" t="s">
        <v>218</v>
      </c>
      <c r="H67" s="89" t="s">
        <v>647</v>
      </c>
      <c r="I67" s="131">
        <v>3500</v>
      </c>
      <c r="J67" s="131">
        <v>5028</v>
      </c>
      <c r="K67" s="235">
        <v>240</v>
      </c>
      <c r="L67" s="89" t="s">
        <v>36</v>
      </c>
      <c r="M67" s="262">
        <v>6.13</v>
      </c>
      <c r="N67" s="263" t="s">
        <v>567</v>
      </c>
      <c r="O67" s="134">
        <v>1.2999999999999999E-2</v>
      </c>
      <c r="P67" s="134">
        <v>67.950084786479096</v>
      </c>
      <c r="Q67" s="134">
        <v>0.84937605983098863</v>
      </c>
      <c r="R67" s="264">
        <v>0.4</v>
      </c>
      <c r="S67" s="265" t="s">
        <v>567</v>
      </c>
      <c r="T67" s="134">
        <v>5.4999999999999997E-3</v>
      </c>
      <c r="U67" s="134">
        <v>0.88678740341245132</v>
      </c>
      <c r="V67" s="134">
        <v>1.1084842542655642E-2</v>
      </c>
      <c r="W67" s="264">
        <v>0.2</v>
      </c>
      <c r="X67" s="266" t="s">
        <v>567</v>
      </c>
      <c r="Y67" s="134">
        <v>8.8559762958782359E-2</v>
      </c>
      <c r="Z67" s="135">
        <v>1.1069970369847796E-3</v>
      </c>
      <c r="AA67" s="617">
        <v>1.2135E-5</v>
      </c>
      <c r="AB67" s="134">
        <v>6.1014779999999998E-2</v>
      </c>
      <c r="AC67" s="134">
        <v>7.6268475000000006E-4</v>
      </c>
      <c r="AD67" s="264">
        <v>3.38</v>
      </c>
      <c r="AE67" s="267" t="s">
        <v>567</v>
      </c>
      <c r="AF67" s="134">
        <v>7.0500000000000001E-4</v>
      </c>
      <c r="AG67" s="134">
        <v>0.28167140465788698</v>
      </c>
      <c r="AH67" s="135">
        <v>3.5208925582235874E-3</v>
      </c>
      <c r="AI67" s="216">
        <v>73.959999999999994</v>
      </c>
      <c r="AJ67" s="268">
        <v>2449.5551999999998</v>
      </c>
      <c r="AK67" s="268">
        <v>61.238879999999995</v>
      </c>
      <c r="AL67" s="216">
        <v>5.9999999999999995E-4</v>
      </c>
      <c r="AM67" s="268">
        <v>1.9871999999999997E-2</v>
      </c>
      <c r="AN67" s="268">
        <v>4.9679999999999993E-4</v>
      </c>
      <c r="AO67" s="216">
        <v>3.0000000000000001E-3</v>
      </c>
      <c r="AP67" s="285">
        <v>9.9360000000000004E-2</v>
      </c>
      <c r="AQ67" s="285">
        <v>2.4840000000000001E-3</v>
      </c>
      <c r="AR67" s="292">
        <v>2457.9610559999996</v>
      </c>
      <c r="AS67" s="285">
        <v>61.449026399999994</v>
      </c>
      <c r="AT67" s="135">
        <v>67.735956789208572</v>
      </c>
    </row>
    <row r="68" spans="2:46">
      <c r="B68" s="1110" t="s">
        <v>541</v>
      </c>
      <c r="C68" s="89" t="s">
        <v>206</v>
      </c>
      <c r="D68" s="89" t="s">
        <v>289</v>
      </c>
      <c r="E68" s="89" t="s">
        <v>542</v>
      </c>
      <c r="F68" s="89" t="s">
        <v>648</v>
      </c>
      <c r="G68" s="76">
        <v>2021</v>
      </c>
      <c r="H68" s="89" t="s">
        <v>649</v>
      </c>
      <c r="I68" s="131">
        <v>3500</v>
      </c>
      <c r="J68" s="131">
        <v>5028</v>
      </c>
      <c r="K68" s="235">
        <v>240</v>
      </c>
      <c r="L68" s="89" t="s">
        <v>36</v>
      </c>
      <c r="M68" s="262">
        <v>6.13</v>
      </c>
      <c r="N68" s="263" t="s">
        <v>567</v>
      </c>
      <c r="O68" s="134">
        <v>1.2999999999999999E-2</v>
      </c>
      <c r="P68" s="134">
        <v>67.950084786479096</v>
      </c>
      <c r="Q68" s="134">
        <v>0.84937605983098863</v>
      </c>
      <c r="R68" s="264">
        <v>0.4</v>
      </c>
      <c r="S68" s="265" t="s">
        <v>567</v>
      </c>
      <c r="T68" s="134">
        <v>5.4999999999999997E-3</v>
      </c>
      <c r="U68" s="134">
        <v>0.88678740341245132</v>
      </c>
      <c r="V68" s="134">
        <v>1.1084842542655642E-2</v>
      </c>
      <c r="W68" s="264">
        <v>0.2</v>
      </c>
      <c r="X68" s="266" t="s">
        <v>567</v>
      </c>
      <c r="Y68" s="134">
        <v>8.8559762958782359E-2</v>
      </c>
      <c r="Z68" s="135">
        <v>1.1069970369847796E-3</v>
      </c>
      <c r="AA68" s="617">
        <v>1.2135E-5</v>
      </c>
      <c r="AB68" s="134">
        <v>6.1014779999999998E-2</v>
      </c>
      <c r="AC68" s="134">
        <v>7.6268475000000006E-4</v>
      </c>
      <c r="AD68" s="264">
        <v>3.38</v>
      </c>
      <c r="AE68" s="267" t="s">
        <v>567</v>
      </c>
      <c r="AF68" s="134">
        <v>7.0500000000000001E-4</v>
      </c>
      <c r="AG68" s="134">
        <v>0.28167140465788698</v>
      </c>
      <c r="AH68" s="135">
        <v>3.5208925582235874E-3</v>
      </c>
      <c r="AI68" s="216">
        <v>73.959999999999994</v>
      </c>
      <c r="AJ68" s="268">
        <v>2449.5551999999998</v>
      </c>
      <c r="AK68" s="268">
        <v>61.238879999999995</v>
      </c>
      <c r="AL68" s="216">
        <v>5.9999999999999995E-4</v>
      </c>
      <c r="AM68" s="268">
        <v>1.9871999999999997E-2</v>
      </c>
      <c r="AN68" s="268">
        <v>4.9679999999999993E-4</v>
      </c>
      <c r="AO68" s="216">
        <v>3.0000000000000001E-3</v>
      </c>
      <c r="AP68" s="285">
        <v>9.9360000000000004E-2</v>
      </c>
      <c r="AQ68" s="285">
        <v>2.4840000000000001E-3</v>
      </c>
      <c r="AR68" s="292">
        <v>2457.9610559999996</v>
      </c>
      <c r="AS68" s="285">
        <v>61.449026399999994</v>
      </c>
      <c r="AT68" s="135">
        <v>67.735956789208572</v>
      </c>
    </row>
    <row r="69" spans="2:46">
      <c r="B69" s="1110" t="s">
        <v>541</v>
      </c>
      <c r="C69" s="89" t="s">
        <v>206</v>
      </c>
      <c r="D69" s="89" t="s">
        <v>289</v>
      </c>
      <c r="E69" s="89" t="s">
        <v>542</v>
      </c>
      <c r="F69" s="89" t="s">
        <v>650</v>
      </c>
      <c r="G69" s="76">
        <v>2021</v>
      </c>
      <c r="H69" s="89" t="s">
        <v>651</v>
      </c>
      <c r="I69" s="131">
        <v>3500</v>
      </c>
      <c r="J69" s="131">
        <v>5028</v>
      </c>
      <c r="K69" s="235">
        <v>240</v>
      </c>
      <c r="L69" s="89" t="s">
        <v>36</v>
      </c>
      <c r="M69" s="262">
        <v>6.13</v>
      </c>
      <c r="N69" s="263" t="s">
        <v>567</v>
      </c>
      <c r="O69" s="134">
        <v>1.2999999999999999E-2</v>
      </c>
      <c r="P69" s="134">
        <v>67.950084786479096</v>
      </c>
      <c r="Q69" s="134">
        <v>0.84937605983098863</v>
      </c>
      <c r="R69" s="264">
        <v>0.4</v>
      </c>
      <c r="S69" s="265" t="s">
        <v>567</v>
      </c>
      <c r="T69" s="134">
        <v>5.4999999999999997E-3</v>
      </c>
      <c r="U69" s="134">
        <v>0.88678740341245132</v>
      </c>
      <c r="V69" s="134">
        <v>1.1084842542655642E-2</v>
      </c>
      <c r="W69" s="264">
        <v>0.2</v>
      </c>
      <c r="X69" s="266" t="s">
        <v>567</v>
      </c>
      <c r="Y69" s="134">
        <v>8.8559762958782359E-2</v>
      </c>
      <c r="Z69" s="135">
        <v>1.1069970369847796E-3</v>
      </c>
      <c r="AA69" s="617">
        <v>1.2135E-5</v>
      </c>
      <c r="AB69" s="134">
        <v>6.1014779999999998E-2</v>
      </c>
      <c r="AC69" s="134">
        <v>7.6268475000000006E-4</v>
      </c>
      <c r="AD69" s="264">
        <v>3.38</v>
      </c>
      <c r="AE69" s="267" t="s">
        <v>567</v>
      </c>
      <c r="AF69" s="134">
        <v>7.0500000000000001E-4</v>
      </c>
      <c r="AG69" s="134">
        <v>0.28167140465788698</v>
      </c>
      <c r="AH69" s="135">
        <v>3.5208925582235874E-3</v>
      </c>
      <c r="AI69" s="216">
        <v>73.959999999999994</v>
      </c>
      <c r="AJ69" s="268">
        <v>2449.5551999999998</v>
      </c>
      <c r="AK69" s="268">
        <v>61.238879999999995</v>
      </c>
      <c r="AL69" s="216">
        <v>5.9999999999999995E-4</v>
      </c>
      <c r="AM69" s="268">
        <v>1.9871999999999997E-2</v>
      </c>
      <c r="AN69" s="268">
        <v>4.9679999999999993E-4</v>
      </c>
      <c r="AO69" s="216">
        <v>3.0000000000000001E-3</v>
      </c>
      <c r="AP69" s="285">
        <v>9.9360000000000004E-2</v>
      </c>
      <c r="AQ69" s="285">
        <v>2.4840000000000001E-3</v>
      </c>
      <c r="AR69" s="292">
        <v>2457.9610559999996</v>
      </c>
      <c r="AS69" s="285">
        <v>61.449026399999994</v>
      </c>
      <c r="AT69" s="135">
        <v>67.735956789208572</v>
      </c>
    </row>
    <row r="70" spans="2:46">
      <c r="B70" s="1110" t="s">
        <v>541</v>
      </c>
      <c r="C70" s="89" t="s">
        <v>206</v>
      </c>
      <c r="D70" s="89" t="s">
        <v>289</v>
      </c>
      <c r="E70" s="89" t="s">
        <v>542</v>
      </c>
      <c r="F70" s="89" t="s">
        <v>652</v>
      </c>
      <c r="G70" s="76">
        <v>2021</v>
      </c>
      <c r="H70" s="89" t="s">
        <v>653</v>
      </c>
      <c r="I70" s="131">
        <v>3500</v>
      </c>
      <c r="J70" s="131">
        <v>5028</v>
      </c>
      <c r="K70" s="235">
        <v>240</v>
      </c>
      <c r="L70" s="89" t="s">
        <v>36</v>
      </c>
      <c r="M70" s="262">
        <v>6.13</v>
      </c>
      <c r="N70" s="263" t="s">
        <v>567</v>
      </c>
      <c r="O70" s="134">
        <v>1.2999999999999999E-2</v>
      </c>
      <c r="P70" s="134">
        <v>67.950084786479096</v>
      </c>
      <c r="Q70" s="134">
        <v>0.84937605983098863</v>
      </c>
      <c r="R70" s="264">
        <v>0.4</v>
      </c>
      <c r="S70" s="265" t="s">
        <v>567</v>
      </c>
      <c r="T70" s="134">
        <v>5.4999999999999997E-3</v>
      </c>
      <c r="U70" s="134">
        <v>0.88678740341245132</v>
      </c>
      <c r="V70" s="134">
        <v>1.1084842542655642E-2</v>
      </c>
      <c r="W70" s="264">
        <v>0.2</v>
      </c>
      <c r="X70" s="266" t="s">
        <v>567</v>
      </c>
      <c r="Y70" s="134">
        <v>8.8559762958782359E-2</v>
      </c>
      <c r="Z70" s="135">
        <v>1.1069970369847796E-3</v>
      </c>
      <c r="AA70" s="617">
        <v>1.2135E-5</v>
      </c>
      <c r="AB70" s="134">
        <v>6.1014779999999998E-2</v>
      </c>
      <c r="AC70" s="134">
        <v>7.6268475000000006E-4</v>
      </c>
      <c r="AD70" s="264">
        <v>3.38</v>
      </c>
      <c r="AE70" s="267" t="s">
        <v>567</v>
      </c>
      <c r="AF70" s="134">
        <v>7.0500000000000001E-4</v>
      </c>
      <c r="AG70" s="134">
        <v>0.28167140465788698</v>
      </c>
      <c r="AH70" s="135">
        <v>3.5208925582235874E-3</v>
      </c>
      <c r="AI70" s="216">
        <v>73.959999999999994</v>
      </c>
      <c r="AJ70" s="268">
        <v>2449.5551999999998</v>
      </c>
      <c r="AK70" s="268">
        <v>61.238879999999995</v>
      </c>
      <c r="AL70" s="216">
        <v>5.9999999999999995E-4</v>
      </c>
      <c r="AM70" s="268">
        <v>1.9871999999999997E-2</v>
      </c>
      <c r="AN70" s="268">
        <v>4.9679999999999993E-4</v>
      </c>
      <c r="AO70" s="216">
        <v>3.0000000000000001E-3</v>
      </c>
      <c r="AP70" s="285">
        <v>9.9360000000000004E-2</v>
      </c>
      <c r="AQ70" s="285">
        <v>2.4840000000000001E-3</v>
      </c>
      <c r="AR70" s="292">
        <v>2457.9610559999996</v>
      </c>
      <c r="AS70" s="285">
        <v>61.449026399999994</v>
      </c>
      <c r="AT70" s="135">
        <v>67.735956789208572</v>
      </c>
    </row>
    <row r="71" spans="2:46">
      <c r="B71" s="1110" t="s">
        <v>541</v>
      </c>
      <c r="C71" s="89" t="s">
        <v>206</v>
      </c>
      <c r="D71" s="89" t="s">
        <v>289</v>
      </c>
      <c r="E71" s="89" t="s">
        <v>542</v>
      </c>
      <c r="F71" s="89" t="s">
        <v>654</v>
      </c>
      <c r="G71" s="76">
        <v>2021</v>
      </c>
      <c r="H71" s="89" t="s">
        <v>655</v>
      </c>
      <c r="I71" s="131">
        <v>3500</v>
      </c>
      <c r="J71" s="131">
        <v>5028</v>
      </c>
      <c r="K71" s="235">
        <v>240</v>
      </c>
      <c r="L71" s="89" t="s">
        <v>36</v>
      </c>
      <c r="M71" s="262">
        <v>6.13</v>
      </c>
      <c r="N71" s="263" t="s">
        <v>567</v>
      </c>
      <c r="O71" s="134">
        <v>1.2999999999999999E-2</v>
      </c>
      <c r="P71" s="134">
        <v>67.950084786479096</v>
      </c>
      <c r="Q71" s="134">
        <v>0.84937605983098863</v>
      </c>
      <c r="R71" s="264">
        <v>0.4</v>
      </c>
      <c r="S71" s="265" t="s">
        <v>567</v>
      </c>
      <c r="T71" s="134">
        <v>5.4999999999999997E-3</v>
      </c>
      <c r="U71" s="134">
        <v>0.88678740341245132</v>
      </c>
      <c r="V71" s="134">
        <v>1.1084842542655642E-2</v>
      </c>
      <c r="W71" s="264">
        <v>0.2</v>
      </c>
      <c r="X71" s="266" t="s">
        <v>567</v>
      </c>
      <c r="Y71" s="134">
        <v>8.8559762958782359E-2</v>
      </c>
      <c r="Z71" s="135">
        <v>1.1069970369847796E-3</v>
      </c>
      <c r="AA71" s="617">
        <v>1.2135E-5</v>
      </c>
      <c r="AB71" s="134">
        <v>6.1014779999999998E-2</v>
      </c>
      <c r="AC71" s="134">
        <v>7.6268475000000006E-4</v>
      </c>
      <c r="AD71" s="264">
        <v>3.38</v>
      </c>
      <c r="AE71" s="267" t="s">
        <v>567</v>
      </c>
      <c r="AF71" s="134">
        <v>7.0500000000000001E-4</v>
      </c>
      <c r="AG71" s="134">
        <v>0.28167140465788698</v>
      </c>
      <c r="AH71" s="135">
        <v>3.5208925582235874E-3</v>
      </c>
      <c r="AI71" s="216">
        <v>73.959999999999994</v>
      </c>
      <c r="AJ71" s="268">
        <v>2449.5551999999998</v>
      </c>
      <c r="AK71" s="268">
        <v>61.238879999999995</v>
      </c>
      <c r="AL71" s="216">
        <v>5.9999999999999995E-4</v>
      </c>
      <c r="AM71" s="268">
        <v>1.9871999999999997E-2</v>
      </c>
      <c r="AN71" s="268">
        <v>4.9679999999999993E-4</v>
      </c>
      <c r="AO71" s="216">
        <v>3.0000000000000001E-3</v>
      </c>
      <c r="AP71" s="268">
        <v>9.9360000000000004E-2</v>
      </c>
      <c r="AQ71" s="268">
        <v>2.4840000000000001E-3</v>
      </c>
      <c r="AR71" s="216">
        <v>2457.9610559999996</v>
      </c>
      <c r="AS71" s="268">
        <v>61.449026399999994</v>
      </c>
      <c r="AT71" s="135">
        <v>67.735956789208572</v>
      </c>
    </row>
    <row r="72" spans="2:46">
      <c r="B72" s="1110" t="s">
        <v>541</v>
      </c>
      <c r="C72" s="89" t="s">
        <v>206</v>
      </c>
      <c r="D72" s="89" t="s">
        <v>289</v>
      </c>
      <c r="E72" s="89" t="s">
        <v>542</v>
      </c>
      <c r="F72" s="89" t="s">
        <v>656</v>
      </c>
      <c r="G72" s="76">
        <v>2021</v>
      </c>
      <c r="H72" s="89" t="s">
        <v>657</v>
      </c>
      <c r="I72" s="131">
        <v>3500</v>
      </c>
      <c r="J72" s="131">
        <v>5028</v>
      </c>
      <c r="K72" s="235">
        <v>240</v>
      </c>
      <c r="L72" s="89" t="s">
        <v>36</v>
      </c>
      <c r="M72" s="262">
        <v>6.13</v>
      </c>
      <c r="N72" s="263" t="s">
        <v>567</v>
      </c>
      <c r="O72" s="134">
        <v>1.2999999999999999E-2</v>
      </c>
      <c r="P72" s="134">
        <v>67.950084786479096</v>
      </c>
      <c r="Q72" s="134">
        <v>0.84937605983098863</v>
      </c>
      <c r="R72" s="264">
        <v>0.4</v>
      </c>
      <c r="S72" s="265" t="s">
        <v>567</v>
      </c>
      <c r="T72" s="134">
        <v>5.4999999999999997E-3</v>
      </c>
      <c r="U72" s="134">
        <v>0.88678740341245132</v>
      </c>
      <c r="V72" s="134">
        <v>1.1084842542655642E-2</v>
      </c>
      <c r="W72" s="264">
        <v>0.2</v>
      </c>
      <c r="X72" s="266" t="s">
        <v>567</v>
      </c>
      <c r="Y72" s="134">
        <v>8.8559762958782359E-2</v>
      </c>
      <c r="Z72" s="135">
        <v>1.1069970369847796E-3</v>
      </c>
      <c r="AA72" s="617">
        <v>1.2135E-5</v>
      </c>
      <c r="AB72" s="134">
        <v>6.1014779999999998E-2</v>
      </c>
      <c r="AC72" s="134">
        <v>7.6268475000000006E-4</v>
      </c>
      <c r="AD72" s="264">
        <v>3.38</v>
      </c>
      <c r="AE72" s="267" t="s">
        <v>567</v>
      </c>
      <c r="AF72" s="134">
        <v>7.0500000000000001E-4</v>
      </c>
      <c r="AG72" s="134">
        <v>0.28167140465788698</v>
      </c>
      <c r="AH72" s="135">
        <v>3.5208925582235874E-3</v>
      </c>
      <c r="AI72" s="216">
        <v>73.959999999999994</v>
      </c>
      <c r="AJ72" s="268">
        <v>2449.5551999999998</v>
      </c>
      <c r="AK72" s="268">
        <v>61.238879999999995</v>
      </c>
      <c r="AL72" s="216">
        <v>5.9999999999999995E-4</v>
      </c>
      <c r="AM72" s="268">
        <v>1.9871999999999997E-2</v>
      </c>
      <c r="AN72" s="268">
        <v>4.9679999999999993E-4</v>
      </c>
      <c r="AO72" s="216">
        <v>3.0000000000000001E-3</v>
      </c>
      <c r="AP72" s="268">
        <v>9.9360000000000004E-2</v>
      </c>
      <c r="AQ72" s="268">
        <v>2.4840000000000001E-3</v>
      </c>
      <c r="AR72" s="216">
        <v>2457.9610559999996</v>
      </c>
      <c r="AS72" s="268">
        <v>61.449026399999994</v>
      </c>
      <c r="AT72" s="135">
        <v>67.735956789208572</v>
      </c>
    </row>
    <row r="73" spans="2:46">
      <c r="B73" s="1110" t="s">
        <v>541</v>
      </c>
      <c r="C73" s="89" t="s">
        <v>206</v>
      </c>
      <c r="D73" s="89" t="s">
        <v>289</v>
      </c>
      <c r="E73" s="89" t="s">
        <v>542</v>
      </c>
      <c r="F73" s="89" t="s">
        <v>658</v>
      </c>
      <c r="G73" s="76">
        <v>2021</v>
      </c>
      <c r="H73" s="89" t="s">
        <v>659</v>
      </c>
      <c r="I73" s="131">
        <v>3500</v>
      </c>
      <c r="J73" s="131">
        <v>5028</v>
      </c>
      <c r="K73" s="235">
        <v>240</v>
      </c>
      <c r="L73" s="89" t="s">
        <v>36</v>
      </c>
      <c r="M73" s="262">
        <v>6.13</v>
      </c>
      <c r="N73" s="263" t="s">
        <v>567</v>
      </c>
      <c r="O73" s="134">
        <v>1.2999999999999999E-2</v>
      </c>
      <c r="P73" s="134">
        <v>67.950084786479096</v>
      </c>
      <c r="Q73" s="134">
        <v>0.84937605983098863</v>
      </c>
      <c r="R73" s="264">
        <v>0.4</v>
      </c>
      <c r="S73" s="265" t="s">
        <v>567</v>
      </c>
      <c r="T73" s="134">
        <v>5.4999999999999997E-3</v>
      </c>
      <c r="U73" s="134">
        <v>0.88678740341245132</v>
      </c>
      <c r="V73" s="134">
        <v>1.1084842542655642E-2</v>
      </c>
      <c r="W73" s="264">
        <v>0.2</v>
      </c>
      <c r="X73" s="266" t="s">
        <v>567</v>
      </c>
      <c r="Y73" s="134">
        <v>8.8559762958782359E-2</v>
      </c>
      <c r="Z73" s="135">
        <v>1.1069970369847796E-3</v>
      </c>
      <c r="AA73" s="617">
        <v>1.2135E-5</v>
      </c>
      <c r="AB73" s="134">
        <v>6.1014779999999998E-2</v>
      </c>
      <c r="AC73" s="134">
        <v>7.6268475000000006E-4</v>
      </c>
      <c r="AD73" s="264">
        <v>3.38</v>
      </c>
      <c r="AE73" s="267" t="s">
        <v>567</v>
      </c>
      <c r="AF73" s="134">
        <v>7.0500000000000001E-4</v>
      </c>
      <c r="AG73" s="134">
        <v>0.28167140465788698</v>
      </c>
      <c r="AH73" s="135">
        <v>3.5208925582235874E-3</v>
      </c>
      <c r="AI73" s="216">
        <v>73.959999999999994</v>
      </c>
      <c r="AJ73" s="268">
        <v>2449.5551999999998</v>
      </c>
      <c r="AK73" s="268">
        <v>61.238879999999995</v>
      </c>
      <c r="AL73" s="216">
        <v>5.9999999999999995E-4</v>
      </c>
      <c r="AM73" s="268">
        <v>1.9871999999999997E-2</v>
      </c>
      <c r="AN73" s="268">
        <v>4.9679999999999993E-4</v>
      </c>
      <c r="AO73" s="216">
        <v>3.0000000000000001E-3</v>
      </c>
      <c r="AP73" s="268">
        <v>9.9360000000000004E-2</v>
      </c>
      <c r="AQ73" s="268">
        <v>2.4840000000000001E-3</v>
      </c>
      <c r="AR73" s="216">
        <v>2457.9610559999996</v>
      </c>
      <c r="AS73" s="268">
        <v>61.449026399999994</v>
      </c>
      <c r="AT73" s="135">
        <v>67.735956789208572</v>
      </c>
    </row>
    <row r="74" spans="2:46">
      <c r="B74" s="1110" t="s">
        <v>541</v>
      </c>
      <c r="C74" s="89" t="s">
        <v>206</v>
      </c>
      <c r="D74" s="89" t="s">
        <v>289</v>
      </c>
      <c r="E74" s="89" t="s">
        <v>542</v>
      </c>
      <c r="F74" s="89" t="s">
        <v>660</v>
      </c>
      <c r="G74" s="76">
        <v>2021</v>
      </c>
      <c r="H74" s="89" t="s">
        <v>661</v>
      </c>
      <c r="I74" s="131">
        <v>3500</v>
      </c>
      <c r="J74" s="131">
        <v>5028</v>
      </c>
      <c r="K74" s="235">
        <v>240</v>
      </c>
      <c r="L74" s="89" t="s">
        <v>36</v>
      </c>
      <c r="M74" s="262">
        <v>6.13</v>
      </c>
      <c r="N74" s="263" t="s">
        <v>567</v>
      </c>
      <c r="O74" s="134">
        <v>1.2999999999999999E-2</v>
      </c>
      <c r="P74" s="134">
        <v>67.950084786479096</v>
      </c>
      <c r="Q74" s="134">
        <v>0.84937605983098863</v>
      </c>
      <c r="R74" s="264">
        <v>0.4</v>
      </c>
      <c r="S74" s="265" t="s">
        <v>567</v>
      </c>
      <c r="T74" s="134">
        <v>5.4999999999999997E-3</v>
      </c>
      <c r="U74" s="134">
        <v>0.88678740341245132</v>
      </c>
      <c r="V74" s="134">
        <v>1.1084842542655642E-2</v>
      </c>
      <c r="W74" s="264">
        <v>0.2</v>
      </c>
      <c r="X74" s="266" t="s">
        <v>567</v>
      </c>
      <c r="Y74" s="134">
        <v>8.8559762958782359E-2</v>
      </c>
      <c r="Z74" s="135">
        <v>1.1069970369847796E-3</v>
      </c>
      <c r="AA74" s="617">
        <v>1.2135E-5</v>
      </c>
      <c r="AB74" s="134">
        <v>6.1014779999999998E-2</v>
      </c>
      <c r="AC74" s="134">
        <v>7.6268475000000006E-4</v>
      </c>
      <c r="AD74" s="264">
        <v>3.38</v>
      </c>
      <c r="AE74" s="267" t="s">
        <v>567</v>
      </c>
      <c r="AF74" s="134">
        <v>7.0500000000000001E-4</v>
      </c>
      <c r="AG74" s="134">
        <v>0.28167140465788698</v>
      </c>
      <c r="AH74" s="135">
        <v>3.5208925582235874E-3</v>
      </c>
      <c r="AI74" s="216">
        <v>73.959999999999994</v>
      </c>
      <c r="AJ74" s="268">
        <v>2449.5551999999998</v>
      </c>
      <c r="AK74" s="268">
        <v>61.238879999999995</v>
      </c>
      <c r="AL74" s="216">
        <v>5.9999999999999995E-4</v>
      </c>
      <c r="AM74" s="268">
        <v>1.9871999999999997E-2</v>
      </c>
      <c r="AN74" s="268">
        <v>4.9679999999999993E-4</v>
      </c>
      <c r="AO74" s="216">
        <v>3.0000000000000001E-3</v>
      </c>
      <c r="AP74" s="268">
        <v>9.9360000000000004E-2</v>
      </c>
      <c r="AQ74" s="268">
        <v>2.4840000000000001E-3</v>
      </c>
      <c r="AR74" s="216">
        <v>2457.9610559999996</v>
      </c>
      <c r="AS74" s="268">
        <v>61.449026399999994</v>
      </c>
      <c r="AT74" s="135">
        <v>67.735956789208572</v>
      </c>
    </row>
    <row r="75" spans="2:46">
      <c r="B75" s="1110" t="s">
        <v>541</v>
      </c>
      <c r="C75" s="89" t="s">
        <v>206</v>
      </c>
      <c r="D75" s="89" t="s">
        <v>289</v>
      </c>
      <c r="E75" s="89" t="s">
        <v>542</v>
      </c>
      <c r="F75" s="89" t="s">
        <v>662</v>
      </c>
      <c r="G75" s="76">
        <v>2021</v>
      </c>
      <c r="H75" s="89" t="s">
        <v>663</v>
      </c>
      <c r="I75" s="131">
        <v>3500</v>
      </c>
      <c r="J75" s="131">
        <v>5028</v>
      </c>
      <c r="K75" s="235">
        <v>240</v>
      </c>
      <c r="L75" s="89" t="s">
        <v>36</v>
      </c>
      <c r="M75" s="262">
        <v>6.13</v>
      </c>
      <c r="N75" s="263" t="s">
        <v>567</v>
      </c>
      <c r="O75" s="134">
        <v>1.2999999999999999E-2</v>
      </c>
      <c r="P75" s="134">
        <v>67.950084786479096</v>
      </c>
      <c r="Q75" s="134">
        <v>0.84937605983098863</v>
      </c>
      <c r="R75" s="264">
        <v>0.4</v>
      </c>
      <c r="S75" s="265" t="s">
        <v>567</v>
      </c>
      <c r="T75" s="134">
        <v>5.4999999999999997E-3</v>
      </c>
      <c r="U75" s="134">
        <v>0.88678740341245132</v>
      </c>
      <c r="V75" s="134">
        <v>1.1084842542655642E-2</v>
      </c>
      <c r="W75" s="264">
        <v>0.2</v>
      </c>
      <c r="X75" s="266" t="s">
        <v>567</v>
      </c>
      <c r="Y75" s="134">
        <v>8.8559762958782359E-2</v>
      </c>
      <c r="Z75" s="135">
        <v>1.1069970369847796E-3</v>
      </c>
      <c r="AA75" s="617">
        <v>1.2135E-5</v>
      </c>
      <c r="AB75" s="134">
        <v>6.1014779999999998E-2</v>
      </c>
      <c r="AC75" s="134">
        <v>7.6268475000000006E-4</v>
      </c>
      <c r="AD75" s="264">
        <v>3.38</v>
      </c>
      <c r="AE75" s="267" t="s">
        <v>567</v>
      </c>
      <c r="AF75" s="134">
        <v>7.0500000000000001E-4</v>
      </c>
      <c r="AG75" s="134">
        <v>0.28167140465788698</v>
      </c>
      <c r="AH75" s="135">
        <v>3.5208925582235874E-3</v>
      </c>
      <c r="AI75" s="216">
        <v>73.959999999999994</v>
      </c>
      <c r="AJ75" s="268">
        <v>2449.5551999999998</v>
      </c>
      <c r="AK75" s="268">
        <v>61.238879999999995</v>
      </c>
      <c r="AL75" s="216">
        <v>5.9999999999999995E-4</v>
      </c>
      <c r="AM75" s="268">
        <v>1.9871999999999997E-2</v>
      </c>
      <c r="AN75" s="268">
        <v>4.9679999999999993E-4</v>
      </c>
      <c r="AO75" s="216">
        <v>3.0000000000000001E-3</v>
      </c>
      <c r="AP75" s="268">
        <v>9.9360000000000004E-2</v>
      </c>
      <c r="AQ75" s="268">
        <v>2.4840000000000001E-3</v>
      </c>
      <c r="AR75" s="216">
        <v>2457.9610559999996</v>
      </c>
      <c r="AS75" s="268">
        <v>61.449026399999994</v>
      </c>
      <c r="AT75" s="135">
        <v>67.735956789208572</v>
      </c>
    </row>
    <row r="76" spans="2:46">
      <c r="B76" s="1110" t="s">
        <v>541</v>
      </c>
      <c r="C76" s="89" t="s">
        <v>206</v>
      </c>
      <c r="D76" s="89" t="s">
        <v>289</v>
      </c>
      <c r="E76" s="89" t="s">
        <v>542</v>
      </c>
      <c r="F76" s="89" t="s">
        <v>664</v>
      </c>
      <c r="G76" s="76">
        <v>2021</v>
      </c>
      <c r="H76" s="89" t="s">
        <v>665</v>
      </c>
      <c r="I76" s="131">
        <v>3500</v>
      </c>
      <c r="J76" s="131">
        <v>5028</v>
      </c>
      <c r="K76" s="235">
        <v>240</v>
      </c>
      <c r="L76" s="89" t="s">
        <v>36</v>
      </c>
      <c r="M76" s="262">
        <v>6.13</v>
      </c>
      <c r="N76" s="263" t="s">
        <v>567</v>
      </c>
      <c r="O76" s="134">
        <v>1.2999999999999999E-2</v>
      </c>
      <c r="P76" s="134">
        <v>67.950084786479096</v>
      </c>
      <c r="Q76" s="134">
        <v>0.84937605983098863</v>
      </c>
      <c r="R76" s="264">
        <v>0.4</v>
      </c>
      <c r="S76" s="265" t="s">
        <v>567</v>
      </c>
      <c r="T76" s="134">
        <v>5.4999999999999997E-3</v>
      </c>
      <c r="U76" s="134">
        <v>0.88678740341245132</v>
      </c>
      <c r="V76" s="134">
        <v>1.1084842542655642E-2</v>
      </c>
      <c r="W76" s="264">
        <v>0.2</v>
      </c>
      <c r="X76" s="266" t="s">
        <v>567</v>
      </c>
      <c r="Y76" s="134">
        <v>8.8559762958782359E-2</v>
      </c>
      <c r="Z76" s="135">
        <v>1.1069970369847796E-3</v>
      </c>
      <c r="AA76" s="617">
        <v>1.2135E-5</v>
      </c>
      <c r="AB76" s="134">
        <v>6.1014779999999998E-2</v>
      </c>
      <c r="AC76" s="134">
        <v>7.6268475000000006E-4</v>
      </c>
      <c r="AD76" s="264">
        <v>3.38</v>
      </c>
      <c r="AE76" s="267" t="s">
        <v>567</v>
      </c>
      <c r="AF76" s="134">
        <v>7.0500000000000001E-4</v>
      </c>
      <c r="AG76" s="134">
        <v>0.28167140465788698</v>
      </c>
      <c r="AH76" s="135">
        <v>3.5208925582235874E-3</v>
      </c>
      <c r="AI76" s="216">
        <v>73.959999999999994</v>
      </c>
      <c r="AJ76" s="268">
        <v>2449.5551999999998</v>
      </c>
      <c r="AK76" s="268">
        <v>61.238879999999995</v>
      </c>
      <c r="AL76" s="216">
        <v>5.9999999999999995E-4</v>
      </c>
      <c r="AM76" s="268">
        <v>1.9871999999999997E-2</v>
      </c>
      <c r="AN76" s="268">
        <v>4.9679999999999993E-4</v>
      </c>
      <c r="AO76" s="216">
        <v>3.0000000000000001E-3</v>
      </c>
      <c r="AP76" s="268">
        <v>9.9360000000000004E-2</v>
      </c>
      <c r="AQ76" s="268">
        <v>2.4840000000000001E-3</v>
      </c>
      <c r="AR76" s="216">
        <v>2457.9610559999996</v>
      </c>
      <c r="AS76" s="268">
        <v>61.449026399999994</v>
      </c>
      <c r="AT76" s="135">
        <v>67.735956789208572</v>
      </c>
    </row>
    <row r="77" spans="2:46">
      <c r="B77" s="1110" t="s">
        <v>541</v>
      </c>
      <c r="C77" s="89" t="s">
        <v>206</v>
      </c>
      <c r="D77" s="89" t="s">
        <v>289</v>
      </c>
      <c r="E77" s="89" t="s">
        <v>542</v>
      </c>
      <c r="F77" s="89" t="s">
        <v>666</v>
      </c>
      <c r="G77" s="76">
        <v>2021</v>
      </c>
      <c r="H77" s="89" t="s">
        <v>667</v>
      </c>
      <c r="I77" s="131">
        <v>3500</v>
      </c>
      <c r="J77" s="131">
        <v>5028</v>
      </c>
      <c r="K77" s="235">
        <v>240</v>
      </c>
      <c r="L77" s="89" t="s">
        <v>36</v>
      </c>
      <c r="M77" s="262">
        <v>6.13</v>
      </c>
      <c r="N77" s="263" t="s">
        <v>567</v>
      </c>
      <c r="O77" s="134">
        <v>1.2999999999999999E-2</v>
      </c>
      <c r="P77" s="134">
        <v>67.950084786479096</v>
      </c>
      <c r="Q77" s="134">
        <v>0.84937605983098863</v>
      </c>
      <c r="R77" s="264">
        <v>0.4</v>
      </c>
      <c r="S77" s="265" t="s">
        <v>567</v>
      </c>
      <c r="T77" s="134">
        <v>5.4999999999999997E-3</v>
      </c>
      <c r="U77" s="134">
        <v>0.88678740341245132</v>
      </c>
      <c r="V77" s="134">
        <v>1.1084842542655642E-2</v>
      </c>
      <c r="W77" s="264">
        <v>0.2</v>
      </c>
      <c r="X77" s="266" t="s">
        <v>567</v>
      </c>
      <c r="Y77" s="134">
        <v>8.8559762958782359E-2</v>
      </c>
      <c r="Z77" s="135">
        <v>1.1069970369847796E-3</v>
      </c>
      <c r="AA77" s="617">
        <v>1.2135E-5</v>
      </c>
      <c r="AB77" s="134">
        <v>6.1014779999999998E-2</v>
      </c>
      <c r="AC77" s="134">
        <v>7.6268475000000006E-4</v>
      </c>
      <c r="AD77" s="264">
        <v>3.38</v>
      </c>
      <c r="AE77" s="267" t="s">
        <v>567</v>
      </c>
      <c r="AF77" s="134">
        <v>7.0500000000000001E-4</v>
      </c>
      <c r="AG77" s="134">
        <v>0.28167140465788698</v>
      </c>
      <c r="AH77" s="135">
        <v>3.5208925582235874E-3</v>
      </c>
      <c r="AI77" s="216">
        <v>73.959999999999994</v>
      </c>
      <c r="AJ77" s="268">
        <v>2449.5551999999998</v>
      </c>
      <c r="AK77" s="268">
        <v>61.238879999999995</v>
      </c>
      <c r="AL77" s="216">
        <v>5.9999999999999995E-4</v>
      </c>
      <c r="AM77" s="268">
        <v>1.9871999999999997E-2</v>
      </c>
      <c r="AN77" s="268">
        <v>4.9679999999999993E-4</v>
      </c>
      <c r="AO77" s="216">
        <v>3.0000000000000001E-3</v>
      </c>
      <c r="AP77" s="268">
        <v>9.9360000000000004E-2</v>
      </c>
      <c r="AQ77" s="268">
        <v>2.4840000000000001E-3</v>
      </c>
      <c r="AR77" s="216">
        <v>2457.9610559999996</v>
      </c>
      <c r="AS77" s="268">
        <v>61.449026399999994</v>
      </c>
      <c r="AT77" s="135">
        <v>67.735956789208572</v>
      </c>
    </row>
    <row r="78" spans="2:46">
      <c r="B78" s="1110" t="s">
        <v>541</v>
      </c>
      <c r="C78" s="89" t="s">
        <v>206</v>
      </c>
      <c r="D78" s="89" t="s">
        <v>289</v>
      </c>
      <c r="E78" s="89" t="s">
        <v>542</v>
      </c>
      <c r="F78" s="89" t="s">
        <v>668</v>
      </c>
      <c r="G78" s="76">
        <v>2021</v>
      </c>
      <c r="H78" s="89" t="s">
        <v>669</v>
      </c>
      <c r="I78" s="131">
        <v>3500</v>
      </c>
      <c r="J78" s="131">
        <v>5028</v>
      </c>
      <c r="K78" s="235">
        <v>240</v>
      </c>
      <c r="L78" s="89" t="s">
        <v>36</v>
      </c>
      <c r="M78" s="262">
        <v>6.13</v>
      </c>
      <c r="N78" s="263" t="s">
        <v>567</v>
      </c>
      <c r="O78" s="134">
        <v>1.2999999999999999E-2</v>
      </c>
      <c r="P78" s="134">
        <v>67.950084786479096</v>
      </c>
      <c r="Q78" s="134">
        <v>0.84937605983098863</v>
      </c>
      <c r="R78" s="264">
        <v>0.4</v>
      </c>
      <c r="S78" s="265" t="s">
        <v>567</v>
      </c>
      <c r="T78" s="134">
        <v>5.4999999999999997E-3</v>
      </c>
      <c r="U78" s="134">
        <v>0.88678740341245132</v>
      </c>
      <c r="V78" s="134">
        <v>1.1084842542655642E-2</v>
      </c>
      <c r="W78" s="264">
        <v>0.2</v>
      </c>
      <c r="X78" s="266" t="s">
        <v>567</v>
      </c>
      <c r="Y78" s="134">
        <v>8.8559762958782359E-2</v>
      </c>
      <c r="Z78" s="135">
        <v>1.1069970369847796E-3</v>
      </c>
      <c r="AA78" s="617">
        <v>1.2135E-5</v>
      </c>
      <c r="AB78" s="134">
        <v>6.1014779999999998E-2</v>
      </c>
      <c r="AC78" s="134">
        <v>7.6268475000000006E-4</v>
      </c>
      <c r="AD78" s="264">
        <v>3.38</v>
      </c>
      <c r="AE78" s="267" t="s">
        <v>567</v>
      </c>
      <c r="AF78" s="134">
        <v>7.0500000000000001E-4</v>
      </c>
      <c r="AG78" s="134">
        <v>0.28167140465788698</v>
      </c>
      <c r="AH78" s="135">
        <v>3.5208925582235874E-3</v>
      </c>
      <c r="AI78" s="216">
        <v>73.959999999999994</v>
      </c>
      <c r="AJ78" s="268">
        <v>2449.5551999999998</v>
      </c>
      <c r="AK78" s="268">
        <v>61.238879999999995</v>
      </c>
      <c r="AL78" s="216">
        <v>5.9999999999999995E-4</v>
      </c>
      <c r="AM78" s="268">
        <v>1.9871999999999997E-2</v>
      </c>
      <c r="AN78" s="268">
        <v>4.9679999999999993E-4</v>
      </c>
      <c r="AO78" s="216">
        <v>3.0000000000000001E-3</v>
      </c>
      <c r="AP78" s="268">
        <v>9.9360000000000004E-2</v>
      </c>
      <c r="AQ78" s="268">
        <v>2.4840000000000001E-3</v>
      </c>
      <c r="AR78" s="216">
        <v>2457.9610559999996</v>
      </c>
      <c r="AS78" s="268">
        <v>61.449026399999994</v>
      </c>
      <c r="AT78" s="135">
        <v>67.735956789208572</v>
      </c>
    </row>
    <row r="79" spans="2:46">
      <c r="B79" s="1110" t="s">
        <v>541</v>
      </c>
      <c r="C79" s="89" t="s">
        <v>206</v>
      </c>
      <c r="D79" s="89" t="s">
        <v>289</v>
      </c>
      <c r="E79" s="89" t="s">
        <v>542</v>
      </c>
      <c r="F79" s="89" t="s">
        <v>670</v>
      </c>
      <c r="G79" s="76">
        <v>2021</v>
      </c>
      <c r="H79" s="89" t="s">
        <v>671</v>
      </c>
      <c r="I79" s="131">
        <v>3500</v>
      </c>
      <c r="J79" s="131">
        <v>5028</v>
      </c>
      <c r="K79" s="235">
        <v>240</v>
      </c>
      <c r="L79" s="89" t="s">
        <v>36</v>
      </c>
      <c r="M79" s="262">
        <v>6.13</v>
      </c>
      <c r="N79" s="263" t="s">
        <v>567</v>
      </c>
      <c r="O79" s="134">
        <v>1.2999999999999999E-2</v>
      </c>
      <c r="P79" s="134">
        <v>67.950084786479096</v>
      </c>
      <c r="Q79" s="134">
        <v>0.84937605983098863</v>
      </c>
      <c r="R79" s="264">
        <v>0.4</v>
      </c>
      <c r="S79" s="265" t="s">
        <v>567</v>
      </c>
      <c r="T79" s="134">
        <v>5.4999999999999997E-3</v>
      </c>
      <c r="U79" s="134">
        <v>0.88678740341245132</v>
      </c>
      <c r="V79" s="134">
        <v>1.1084842542655642E-2</v>
      </c>
      <c r="W79" s="264">
        <v>0.2</v>
      </c>
      <c r="X79" s="266" t="s">
        <v>567</v>
      </c>
      <c r="Y79" s="134">
        <v>8.8559762958782359E-2</v>
      </c>
      <c r="Z79" s="135">
        <v>1.1069970369847796E-3</v>
      </c>
      <c r="AA79" s="617">
        <v>1.2135E-5</v>
      </c>
      <c r="AB79" s="134">
        <v>6.1014779999999998E-2</v>
      </c>
      <c r="AC79" s="134">
        <v>7.6268475000000006E-4</v>
      </c>
      <c r="AD79" s="264">
        <v>3.38</v>
      </c>
      <c r="AE79" s="267" t="s">
        <v>567</v>
      </c>
      <c r="AF79" s="134">
        <v>7.0500000000000001E-4</v>
      </c>
      <c r="AG79" s="134">
        <v>0.28167140465788698</v>
      </c>
      <c r="AH79" s="135">
        <v>3.5208925582235874E-3</v>
      </c>
      <c r="AI79" s="216">
        <v>73.959999999999994</v>
      </c>
      <c r="AJ79" s="268">
        <v>2449.5551999999998</v>
      </c>
      <c r="AK79" s="268">
        <v>61.238879999999995</v>
      </c>
      <c r="AL79" s="216">
        <v>5.9999999999999995E-4</v>
      </c>
      <c r="AM79" s="268">
        <v>1.9871999999999997E-2</v>
      </c>
      <c r="AN79" s="268">
        <v>4.9679999999999993E-4</v>
      </c>
      <c r="AO79" s="216">
        <v>3.0000000000000001E-3</v>
      </c>
      <c r="AP79" s="268">
        <v>9.9360000000000004E-2</v>
      </c>
      <c r="AQ79" s="268">
        <v>2.4840000000000001E-3</v>
      </c>
      <c r="AR79" s="216">
        <v>2457.9610559999996</v>
      </c>
      <c r="AS79" s="268">
        <v>61.449026399999994</v>
      </c>
      <c r="AT79" s="135">
        <v>67.735956789208572</v>
      </c>
    </row>
    <row r="80" spans="2:46">
      <c r="B80" s="1110" t="s">
        <v>541</v>
      </c>
      <c r="C80" s="89" t="s">
        <v>206</v>
      </c>
      <c r="D80" s="89" t="s">
        <v>289</v>
      </c>
      <c r="E80" s="89" t="s">
        <v>542</v>
      </c>
      <c r="F80" s="89" t="s">
        <v>672</v>
      </c>
      <c r="G80" s="76" t="s">
        <v>218</v>
      </c>
      <c r="H80" s="89" t="s">
        <v>673</v>
      </c>
      <c r="I80" s="131">
        <v>3500</v>
      </c>
      <c r="J80" s="131">
        <v>5028</v>
      </c>
      <c r="K80" s="235">
        <v>240</v>
      </c>
      <c r="L80" s="89" t="s">
        <v>36</v>
      </c>
      <c r="M80" s="262">
        <v>6.13</v>
      </c>
      <c r="N80" s="263" t="s">
        <v>567</v>
      </c>
      <c r="O80" s="134">
        <v>1.2999999999999999E-2</v>
      </c>
      <c r="P80" s="134">
        <v>67.950084786479096</v>
      </c>
      <c r="Q80" s="134">
        <v>0.84937605983098863</v>
      </c>
      <c r="R80" s="264">
        <v>0.4</v>
      </c>
      <c r="S80" s="265" t="s">
        <v>567</v>
      </c>
      <c r="T80" s="134">
        <v>5.4999999999999997E-3</v>
      </c>
      <c r="U80" s="134">
        <v>0.88678740341245132</v>
      </c>
      <c r="V80" s="134">
        <v>1.1084842542655642E-2</v>
      </c>
      <c r="W80" s="264">
        <v>0.2</v>
      </c>
      <c r="X80" s="266" t="s">
        <v>567</v>
      </c>
      <c r="Y80" s="134">
        <v>8.8559762958782359E-2</v>
      </c>
      <c r="Z80" s="135">
        <v>1.1069970369847796E-3</v>
      </c>
      <c r="AA80" s="617">
        <v>1.2135E-5</v>
      </c>
      <c r="AB80" s="134">
        <v>6.1014779999999998E-2</v>
      </c>
      <c r="AC80" s="134">
        <v>7.6268475000000006E-4</v>
      </c>
      <c r="AD80" s="264">
        <v>3.38</v>
      </c>
      <c r="AE80" s="267" t="s">
        <v>567</v>
      </c>
      <c r="AF80" s="134">
        <v>7.0500000000000001E-4</v>
      </c>
      <c r="AG80" s="134">
        <v>0.28167140465788698</v>
      </c>
      <c r="AH80" s="135">
        <v>3.5208925582235874E-3</v>
      </c>
      <c r="AI80" s="216">
        <v>73.959999999999994</v>
      </c>
      <c r="AJ80" s="268">
        <v>2449.5551999999998</v>
      </c>
      <c r="AK80" s="268">
        <v>61.238879999999995</v>
      </c>
      <c r="AL80" s="216">
        <v>5.9999999999999995E-4</v>
      </c>
      <c r="AM80" s="268">
        <v>1.9871999999999997E-2</v>
      </c>
      <c r="AN80" s="268">
        <v>4.9679999999999993E-4</v>
      </c>
      <c r="AO80" s="216">
        <v>3.0000000000000001E-3</v>
      </c>
      <c r="AP80" s="268">
        <v>9.9360000000000004E-2</v>
      </c>
      <c r="AQ80" s="268">
        <v>2.4840000000000001E-3</v>
      </c>
      <c r="AR80" s="216">
        <v>2457.9610559999996</v>
      </c>
      <c r="AS80" s="268">
        <v>61.449026399999994</v>
      </c>
      <c r="AT80" s="135">
        <v>67.735956789208572</v>
      </c>
    </row>
    <row r="81" spans="2:46">
      <c r="B81" s="1110" t="s">
        <v>541</v>
      </c>
      <c r="C81" s="89" t="s">
        <v>206</v>
      </c>
      <c r="D81" s="89" t="s">
        <v>289</v>
      </c>
      <c r="E81" s="89" t="s">
        <v>542</v>
      </c>
      <c r="F81" s="89" t="s">
        <v>674</v>
      </c>
      <c r="G81" s="76" t="s">
        <v>218</v>
      </c>
      <c r="H81" s="89" t="s">
        <v>675</v>
      </c>
      <c r="I81" s="131">
        <v>3500</v>
      </c>
      <c r="J81" s="131">
        <v>5028</v>
      </c>
      <c r="K81" s="235">
        <v>240</v>
      </c>
      <c r="L81" s="89" t="s">
        <v>36</v>
      </c>
      <c r="M81" s="262">
        <v>6.13</v>
      </c>
      <c r="N81" s="263" t="s">
        <v>567</v>
      </c>
      <c r="O81" s="134">
        <v>1.2999999999999999E-2</v>
      </c>
      <c r="P81" s="134">
        <v>67.950084786479096</v>
      </c>
      <c r="Q81" s="134">
        <v>0.84937605983098863</v>
      </c>
      <c r="R81" s="264">
        <v>0.4</v>
      </c>
      <c r="S81" s="265" t="s">
        <v>567</v>
      </c>
      <c r="T81" s="134">
        <v>5.4999999999999997E-3</v>
      </c>
      <c r="U81" s="134">
        <v>0.88678740341245132</v>
      </c>
      <c r="V81" s="134">
        <v>1.1084842542655642E-2</v>
      </c>
      <c r="W81" s="264">
        <v>0.2</v>
      </c>
      <c r="X81" s="266" t="s">
        <v>567</v>
      </c>
      <c r="Y81" s="134">
        <v>8.8559762958782359E-2</v>
      </c>
      <c r="Z81" s="135">
        <v>1.1069970369847796E-3</v>
      </c>
      <c r="AA81" s="617">
        <v>1.2135E-5</v>
      </c>
      <c r="AB81" s="134">
        <v>6.1014779999999998E-2</v>
      </c>
      <c r="AC81" s="134">
        <v>7.6268475000000006E-4</v>
      </c>
      <c r="AD81" s="264">
        <v>3.38</v>
      </c>
      <c r="AE81" s="267" t="s">
        <v>567</v>
      </c>
      <c r="AF81" s="134">
        <v>7.0500000000000001E-4</v>
      </c>
      <c r="AG81" s="134">
        <v>0.28167140465788698</v>
      </c>
      <c r="AH81" s="135">
        <v>3.5208925582235874E-3</v>
      </c>
      <c r="AI81" s="216">
        <v>73.959999999999994</v>
      </c>
      <c r="AJ81" s="268">
        <v>2449.5551999999998</v>
      </c>
      <c r="AK81" s="268">
        <v>61.238879999999995</v>
      </c>
      <c r="AL81" s="216">
        <v>5.9999999999999995E-4</v>
      </c>
      <c r="AM81" s="268">
        <v>1.9871999999999997E-2</v>
      </c>
      <c r="AN81" s="268">
        <v>4.9679999999999993E-4</v>
      </c>
      <c r="AO81" s="216">
        <v>3.0000000000000001E-3</v>
      </c>
      <c r="AP81" s="268">
        <v>9.9360000000000004E-2</v>
      </c>
      <c r="AQ81" s="268">
        <v>2.4840000000000001E-3</v>
      </c>
      <c r="AR81" s="216">
        <v>2457.9610559999996</v>
      </c>
      <c r="AS81" s="268">
        <v>61.449026399999994</v>
      </c>
      <c r="AT81" s="135">
        <v>67.735956789208572</v>
      </c>
    </row>
    <row r="82" spans="2:46">
      <c r="B82" s="1110" t="s">
        <v>541</v>
      </c>
      <c r="C82" s="89" t="s">
        <v>206</v>
      </c>
      <c r="D82" s="89" t="s">
        <v>289</v>
      </c>
      <c r="E82" s="89" t="s">
        <v>542</v>
      </c>
      <c r="F82" s="89" t="s">
        <v>676</v>
      </c>
      <c r="G82" s="76" t="s">
        <v>218</v>
      </c>
      <c r="H82" s="89" t="s">
        <v>677</v>
      </c>
      <c r="I82" s="131">
        <v>3500</v>
      </c>
      <c r="J82" s="131">
        <v>5028</v>
      </c>
      <c r="K82" s="235">
        <v>240</v>
      </c>
      <c r="L82" s="89" t="s">
        <v>36</v>
      </c>
      <c r="M82" s="262">
        <v>6.13</v>
      </c>
      <c r="N82" s="263" t="s">
        <v>567</v>
      </c>
      <c r="O82" s="134">
        <v>1.2999999999999999E-2</v>
      </c>
      <c r="P82" s="134">
        <v>67.950084786479096</v>
      </c>
      <c r="Q82" s="134">
        <v>0.84937605983098863</v>
      </c>
      <c r="R82" s="264">
        <v>0.4</v>
      </c>
      <c r="S82" s="265" t="s">
        <v>567</v>
      </c>
      <c r="T82" s="134">
        <v>5.4999999999999997E-3</v>
      </c>
      <c r="U82" s="134">
        <v>0.88678740341245132</v>
      </c>
      <c r="V82" s="134">
        <v>1.1084842542655642E-2</v>
      </c>
      <c r="W82" s="264">
        <v>0.2</v>
      </c>
      <c r="X82" s="266" t="s">
        <v>567</v>
      </c>
      <c r="Y82" s="134">
        <v>8.8559762958782359E-2</v>
      </c>
      <c r="Z82" s="135">
        <v>1.1069970369847796E-3</v>
      </c>
      <c r="AA82" s="617">
        <v>1.2135E-5</v>
      </c>
      <c r="AB82" s="134">
        <v>6.1014779999999998E-2</v>
      </c>
      <c r="AC82" s="134">
        <v>7.6268475000000006E-4</v>
      </c>
      <c r="AD82" s="264">
        <v>3.38</v>
      </c>
      <c r="AE82" s="267" t="s">
        <v>567</v>
      </c>
      <c r="AF82" s="134">
        <v>7.0500000000000001E-4</v>
      </c>
      <c r="AG82" s="134">
        <v>0.28167140465788698</v>
      </c>
      <c r="AH82" s="135">
        <v>3.5208925582235874E-3</v>
      </c>
      <c r="AI82" s="216">
        <v>73.959999999999994</v>
      </c>
      <c r="AJ82" s="268">
        <v>2449.5551999999998</v>
      </c>
      <c r="AK82" s="268">
        <v>61.238879999999995</v>
      </c>
      <c r="AL82" s="216">
        <v>5.9999999999999995E-4</v>
      </c>
      <c r="AM82" s="268">
        <v>1.9871999999999997E-2</v>
      </c>
      <c r="AN82" s="268">
        <v>4.9679999999999993E-4</v>
      </c>
      <c r="AO82" s="216">
        <v>3.0000000000000001E-3</v>
      </c>
      <c r="AP82" s="268">
        <v>9.9360000000000004E-2</v>
      </c>
      <c r="AQ82" s="268">
        <v>2.4840000000000001E-3</v>
      </c>
      <c r="AR82" s="216">
        <v>2457.9610559999996</v>
      </c>
      <c r="AS82" s="268">
        <v>61.449026399999994</v>
      </c>
      <c r="AT82" s="135">
        <v>67.735956789208572</v>
      </c>
    </row>
    <row r="83" spans="2:46">
      <c r="B83" s="1110" t="s">
        <v>541</v>
      </c>
      <c r="C83" s="89" t="s">
        <v>206</v>
      </c>
      <c r="D83" s="89" t="s">
        <v>678</v>
      </c>
      <c r="E83" s="89" t="s">
        <v>542</v>
      </c>
      <c r="F83" s="89" t="s">
        <v>679</v>
      </c>
      <c r="G83" s="76">
        <v>2016</v>
      </c>
      <c r="H83" s="89" t="s">
        <v>680</v>
      </c>
      <c r="I83" s="131">
        <v>3000</v>
      </c>
      <c r="J83" s="131">
        <v>4265</v>
      </c>
      <c r="K83" s="235">
        <v>203</v>
      </c>
      <c r="L83" s="89" t="s">
        <v>36</v>
      </c>
      <c r="M83" s="262">
        <v>5.19</v>
      </c>
      <c r="N83" s="263" t="s">
        <v>567</v>
      </c>
      <c r="O83" s="134">
        <v>1.2999999999999999E-2</v>
      </c>
      <c r="P83" s="134">
        <v>48.800093352540301</v>
      </c>
      <c r="Q83" s="134">
        <v>0.61000116690675377</v>
      </c>
      <c r="R83" s="264">
        <v>0.2</v>
      </c>
      <c r="S83" s="265" t="s">
        <v>567</v>
      </c>
      <c r="T83" s="134">
        <v>5.4999999999999997E-3</v>
      </c>
      <c r="U83" s="134">
        <v>0.37610861928740108</v>
      </c>
      <c r="V83" s="134">
        <v>4.7013577410925135E-3</v>
      </c>
      <c r="W83" s="264">
        <v>0.04</v>
      </c>
      <c r="X83" s="266" t="s">
        <v>567</v>
      </c>
      <c r="Y83" s="134">
        <v>1.5145769766662555E-2</v>
      </c>
      <c r="Z83" s="135">
        <v>1.8932212208328192E-4</v>
      </c>
      <c r="AA83" s="617">
        <v>1.2135E-5</v>
      </c>
      <c r="AB83" s="134">
        <v>5.1755774999999997E-2</v>
      </c>
      <c r="AC83" s="134">
        <v>6.4694718749999994E-4</v>
      </c>
      <c r="AD83" s="264">
        <v>4.0999999999999996</v>
      </c>
      <c r="AE83" s="267" t="s">
        <v>567</v>
      </c>
      <c r="AF83" s="134">
        <v>7.0500000000000001E-4</v>
      </c>
      <c r="AG83" s="134">
        <v>0.28472701161176939</v>
      </c>
      <c r="AH83" s="135">
        <v>3.5590876451471174E-3</v>
      </c>
      <c r="AI83" s="216">
        <v>73.959999999999994</v>
      </c>
      <c r="AJ83" s="268">
        <v>2071.9154399999998</v>
      </c>
      <c r="AK83" s="268">
        <v>51.797885999999991</v>
      </c>
      <c r="AL83" s="216">
        <v>5.9999999999999995E-4</v>
      </c>
      <c r="AM83" s="268">
        <v>1.6808399999999998E-2</v>
      </c>
      <c r="AN83" s="268">
        <v>4.2020999999999991E-4</v>
      </c>
      <c r="AO83" s="216">
        <v>3.0000000000000001E-3</v>
      </c>
      <c r="AP83" s="268">
        <v>8.4042000000000006E-2</v>
      </c>
      <c r="AQ83" s="268">
        <v>2.1010500000000001E-3</v>
      </c>
      <c r="AR83" s="216">
        <v>2079.0253932000001</v>
      </c>
      <c r="AS83" s="268">
        <v>51.97563482999999</v>
      </c>
      <c r="AT83" s="135">
        <v>57.293330117538915</v>
      </c>
    </row>
    <row r="84" spans="2:46">
      <c r="B84" s="1110" t="s">
        <v>541</v>
      </c>
      <c r="C84" s="89" t="s">
        <v>206</v>
      </c>
      <c r="D84" s="89" t="s">
        <v>678</v>
      </c>
      <c r="E84" s="89" t="s">
        <v>542</v>
      </c>
      <c r="F84" s="89" t="s">
        <v>681</v>
      </c>
      <c r="G84" s="76">
        <v>2016</v>
      </c>
      <c r="H84" s="89" t="s">
        <v>682</v>
      </c>
      <c r="I84" s="131">
        <v>3000</v>
      </c>
      <c r="J84" s="131">
        <v>4265</v>
      </c>
      <c r="K84" s="235">
        <v>203</v>
      </c>
      <c r="L84" s="89" t="s">
        <v>36</v>
      </c>
      <c r="M84" s="262">
        <v>5.19</v>
      </c>
      <c r="N84" s="263" t="s">
        <v>567</v>
      </c>
      <c r="O84" s="134">
        <v>1.2999999999999999E-2</v>
      </c>
      <c r="P84" s="134">
        <v>48.800093352540301</v>
      </c>
      <c r="Q84" s="134">
        <v>0.61000116690675377</v>
      </c>
      <c r="R84" s="264">
        <v>0.2</v>
      </c>
      <c r="S84" s="265" t="s">
        <v>567</v>
      </c>
      <c r="T84" s="134">
        <v>5.4999999999999997E-3</v>
      </c>
      <c r="U84" s="134">
        <v>0.37610861928740108</v>
      </c>
      <c r="V84" s="134">
        <v>4.7013577410925135E-3</v>
      </c>
      <c r="W84" s="264">
        <v>0.04</v>
      </c>
      <c r="X84" s="266" t="s">
        <v>567</v>
      </c>
      <c r="Y84" s="134">
        <v>1.5145769766662555E-2</v>
      </c>
      <c r="Z84" s="135">
        <v>1.8932212208328192E-4</v>
      </c>
      <c r="AA84" s="617">
        <v>1.2135E-5</v>
      </c>
      <c r="AB84" s="134">
        <v>5.1755774999999997E-2</v>
      </c>
      <c r="AC84" s="134">
        <v>6.4694718749999994E-4</v>
      </c>
      <c r="AD84" s="264">
        <v>4.0999999999999996</v>
      </c>
      <c r="AE84" s="267" t="s">
        <v>567</v>
      </c>
      <c r="AF84" s="134">
        <v>7.0500000000000001E-4</v>
      </c>
      <c r="AG84" s="134">
        <v>0.28472701161176939</v>
      </c>
      <c r="AH84" s="135">
        <v>3.5590876451471174E-3</v>
      </c>
      <c r="AI84" s="216">
        <v>73.959999999999994</v>
      </c>
      <c r="AJ84" s="268">
        <v>2071.9154399999998</v>
      </c>
      <c r="AK84" s="268">
        <v>51.797885999999991</v>
      </c>
      <c r="AL84" s="216">
        <v>5.9999999999999995E-4</v>
      </c>
      <c r="AM84" s="268">
        <v>1.6808399999999998E-2</v>
      </c>
      <c r="AN84" s="268">
        <v>4.2020999999999991E-4</v>
      </c>
      <c r="AO84" s="216">
        <v>3.0000000000000001E-3</v>
      </c>
      <c r="AP84" s="268">
        <v>8.4042000000000006E-2</v>
      </c>
      <c r="AQ84" s="268">
        <v>2.1010500000000001E-3</v>
      </c>
      <c r="AR84" s="216">
        <v>2079.0253932000001</v>
      </c>
      <c r="AS84" s="268">
        <v>51.97563482999999</v>
      </c>
      <c r="AT84" s="135">
        <v>57.293330117538915</v>
      </c>
    </row>
    <row r="85" spans="2:46">
      <c r="B85" s="1110" t="s">
        <v>541</v>
      </c>
      <c r="C85" s="89" t="s">
        <v>206</v>
      </c>
      <c r="D85" s="89" t="s">
        <v>678</v>
      </c>
      <c r="E85" s="89" t="s">
        <v>542</v>
      </c>
      <c r="F85" s="89" t="s">
        <v>683</v>
      </c>
      <c r="G85" s="616" t="s">
        <v>684</v>
      </c>
      <c r="H85" s="89" t="s">
        <v>685</v>
      </c>
      <c r="I85" s="131">
        <v>1500</v>
      </c>
      <c r="J85" s="131">
        <v>2011</v>
      </c>
      <c r="K85" s="235">
        <v>46.41</v>
      </c>
      <c r="L85" s="89" t="s">
        <v>38</v>
      </c>
      <c r="M85" s="262"/>
      <c r="N85" s="263" t="s">
        <v>17</v>
      </c>
      <c r="O85" s="134">
        <v>2.4E-2</v>
      </c>
      <c r="P85" s="134">
        <v>48.264000000000003</v>
      </c>
      <c r="Q85" s="134">
        <v>0.60330000000000006</v>
      </c>
      <c r="R85" s="264"/>
      <c r="S85" s="265" t="s">
        <v>17</v>
      </c>
      <c r="T85" s="134">
        <v>5.4999999999999997E-3</v>
      </c>
      <c r="U85" s="134">
        <v>11.060499999999999</v>
      </c>
      <c r="V85" s="134">
        <v>0.13825625</v>
      </c>
      <c r="W85" s="264"/>
      <c r="X85" s="266" t="s">
        <v>17</v>
      </c>
      <c r="Y85" s="134">
        <v>0.50502457002457002</v>
      </c>
      <c r="Z85" s="135">
        <v>6.3128071253071251E-3</v>
      </c>
      <c r="AA85" s="617">
        <v>1.2135E-5</v>
      </c>
      <c r="AB85" s="134">
        <v>2.4403484999999999E-2</v>
      </c>
      <c r="AC85" s="134">
        <v>3.0504356249999999E-4</v>
      </c>
      <c r="AD85" s="264"/>
      <c r="AE85" s="267" t="s">
        <v>17</v>
      </c>
      <c r="AF85" s="134">
        <v>7.0500000000000001E-4</v>
      </c>
      <c r="AG85" s="134">
        <v>1.4177550000000001</v>
      </c>
      <c r="AH85" s="135">
        <v>1.7721937500000003E-2</v>
      </c>
      <c r="AI85" s="216">
        <v>73.959999999999994</v>
      </c>
      <c r="AJ85" s="268">
        <v>473.68273679999993</v>
      </c>
      <c r="AK85" s="268">
        <v>11.842068419999999</v>
      </c>
      <c r="AL85" s="216">
        <v>5.9999999999999995E-4</v>
      </c>
      <c r="AM85" s="268">
        <v>3.8427479999999996E-3</v>
      </c>
      <c r="AN85" s="268">
        <v>9.6068699999999997E-5</v>
      </c>
      <c r="AO85" s="216">
        <v>3.0000000000000001E-3</v>
      </c>
      <c r="AP85" s="268">
        <v>1.921374E-2</v>
      </c>
      <c r="AQ85" s="268">
        <v>4.803435E-4</v>
      </c>
      <c r="AR85" s="216">
        <v>475.30821920399995</v>
      </c>
      <c r="AS85" s="268">
        <v>11.882705480099998</v>
      </c>
      <c r="AT85" s="135">
        <v>13.098440644113207</v>
      </c>
    </row>
    <row r="86" spans="2:46">
      <c r="B86" s="1110" t="s">
        <v>541</v>
      </c>
      <c r="C86" s="89" t="s">
        <v>317</v>
      </c>
      <c r="D86" s="89" t="s">
        <v>318</v>
      </c>
      <c r="E86" s="89" t="s">
        <v>542</v>
      </c>
      <c r="F86" s="89" t="s">
        <v>686</v>
      </c>
      <c r="G86" s="76">
        <v>1994</v>
      </c>
      <c r="H86" s="89" t="s">
        <v>687</v>
      </c>
      <c r="I86" s="131">
        <v>1500</v>
      </c>
      <c r="J86" s="131">
        <v>2012</v>
      </c>
      <c r="K86" s="235">
        <v>46.41</v>
      </c>
      <c r="L86" s="89" t="s">
        <v>38</v>
      </c>
      <c r="M86" s="262"/>
      <c r="N86" s="263" t="s">
        <v>17</v>
      </c>
      <c r="O86" s="134">
        <v>1.2999999999999999E-2</v>
      </c>
      <c r="P86" s="134">
        <v>26.155999999999999</v>
      </c>
      <c r="Q86" s="134">
        <v>0.32694999999999996</v>
      </c>
      <c r="R86" s="264"/>
      <c r="S86" s="265" t="s">
        <v>17</v>
      </c>
      <c r="T86" s="134">
        <v>5.4999999999999997E-3</v>
      </c>
      <c r="U86" s="134">
        <v>11.065999999999999</v>
      </c>
      <c r="V86" s="134">
        <v>0.13832499999999998</v>
      </c>
      <c r="W86" s="264"/>
      <c r="X86" s="266" t="s">
        <v>17</v>
      </c>
      <c r="Y86" s="134">
        <v>0.50502457002457002</v>
      </c>
      <c r="Z86" s="135">
        <v>6.3128071253071251E-3</v>
      </c>
      <c r="AA86" s="617">
        <v>1.2135E-5</v>
      </c>
      <c r="AB86" s="134">
        <v>2.4415619999999999E-2</v>
      </c>
      <c r="AC86" s="134">
        <v>3.0519525E-4</v>
      </c>
      <c r="AD86" s="264"/>
      <c r="AE86" s="267" t="s">
        <v>17</v>
      </c>
      <c r="AF86" s="134">
        <v>7.0500000000000001E-4</v>
      </c>
      <c r="AG86" s="134">
        <v>1.4184600000000001</v>
      </c>
      <c r="AH86" s="135">
        <v>1.773075E-2</v>
      </c>
      <c r="AI86" s="216">
        <v>73.959999999999994</v>
      </c>
      <c r="AJ86" s="268">
        <v>473.68273679999993</v>
      </c>
      <c r="AK86" s="268">
        <v>11.842068419999999</v>
      </c>
      <c r="AL86" s="216">
        <v>5.9999999999999995E-4</v>
      </c>
      <c r="AM86" s="268">
        <v>3.8427479999999996E-3</v>
      </c>
      <c r="AN86" s="268">
        <v>9.6068699999999997E-5</v>
      </c>
      <c r="AO86" s="216">
        <v>3.0000000000000001E-3</v>
      </c>
      <c r="AP86" s="268">
        <v>1.921374E-2</v>
      </c>
      <c r="AQ86" s="268">
        <v>4.803435E-4</v>
      </c>
      <c r="AR86" s="216">
        <v>475.30821920399995</v>
      </c>
      <c r="AS86" s="268">
        <v>11.882705480099998</v>
      </c>
      <c r="AT86" s="135">
        <v>13.098440644113207</v>
      </c>
    </row>
    <row r="87" spans="2:46">
      <c r="B87" s="1110" t="s">
        <v>541</v>
      </c>
      <c r="C87" s="89" t="s">
        <v>317</v>
      </c>
      <c r="D87" s="89" t="s">
        <v>318</v>
      </c>
      <c r="E87" s="89" t="s">
        <v>542</v>
      </c>
      <c r="F87" s="89" t="s">
        <v>688</v>
      </c>
      <c r="G87" s="76">
        <v>1994</v>
      </c>
      <c r="H87" s="89" t="s">
        <v>689</v>
      </c>
      <c r="I87" s="131">
        <v>1500</v>
      </c>
      <c r="J87" s="131">
        <v>2012</v>
      </c>
      <c r="K87" s="235">
        <v>46.41</v>
      </c>
      <c r="L87" s="89" t="s">
        <v>38</v>
      </c>
      <c r="M87" s="262"/>
      <c r="N87" s="263" t="s">
        <v>17</v>
      </c>
      <c r="O87" s="134">
        <v>1.2999999999999999E-2</v>
      </c>
      <c r="P87" s="134">
        <v>26.155999999999999</v>
      </c>
      <c r="Q87" s="134">
        <v>0.32694999999999996</v>
      </c>
      <c r="R87" s="264"/>
      <c r="S87" s="265" t="s">
        <v>17</v>
      </c>
      <c r="T87" s="134">
        <v>5.4999999999999997E-3</v>
      </c>
      <c r="U87" s="134">
        <v>11.065999999999999</v>
      </c>
      <c r="V87" s="134">
        <v>0.13832499999999998</v>
      </c>
      <c r="W87" s="264"/>
      <c r="X87" s="266" t="s">
        <v>17</v>
      </c>
      <c r="Y87" s="134">
        <v>0.50502457002457002</v>
      </c>
      <c r="Z87" s="135">
        <v>6.3128071253071251E-3</v>
      </c>
      <c r="AA87" s="617">
        <v>1.2135E-5</v>
      </c>
      <c r="AB87" s="134">
        <v>2.4415619999999999E-2</v>
      </c>
      <c r="AC87" s="134">
        <v>3.0519525E-4</v>
      </c>
      <c r="AD87" s="264"/>
      <c r="AE87" s="267" t="s">
        <v>17</v>
      </c>
      <c r="AF87" s="134">
        <v>7.0500000000000001E-4</v>
      </c>
      <c r="AG87" s="134">
        <v>1.4184600000000001</v>
      </c>
      <c r="AH87" s="135">
        <v>1.773075E-2</v>
      </c>
      <c r="AI87" s="216">
        <v>73.959999999999994</v>
      </c>
      <c r="AJ87" s="268">
        <v>473.68273679999993</v>
      </c>
      <c r="AK87" s="268">
        <v>11.842068419999999</v>
      </c>
      <c r="AL87" s="216">
        <v>5.9999999999999995E-4</v>
      </c>
      <c r="AM87" s="268">
        <v>3.8427479999999996E-3</v>
      </c>
      <c r="AN87" s="268">
        <v>9.6068699999999997E-5</v>
      </c>
      <c r="AO87" s="216">
        <v>3.0000000000000001E-3</v>
      </c>
      <c r="AP87" s="268">
        <v>1.921374E-2</v>
      </c>
      <c r="AQ87" s="268">
        <v>4.803435E-4</v>
      </c>
      <c r="AR87" s="216">
        <v>475.30821920399995</v>
      </c>
      <c r="AS87" s="268">
        <v>11.882705480099998</v>
      </c>
      <c r="AT87" s="135">
        <v>13.098440644113207</v>
      </c>
    </row>
    <row r="88" spans="2:46">
      <c r="B88" s="1110" t="s">
        <v>541</v>
      </c>
      <c r="C88" s="89" t="s">
        <v>317</v>
      </c>
      <c r="D88" s="89" t="s">
        <v>318</v>
      </c>
      <c r="E88" s="89" t="s">
        <v>542</v>
      </c>
      <c r="F88" s="89" t="s">
        <v>690</v>
      </c>
      <c r="G88" s="76">
        <v>1994</v>
      </c>
      <c r="H88" s="89" t="s">
        <v>691</v>
      </c>
      <c r="I88" s="131">
        <v>1500</v>
      </c>
      <c r="J88" s="131">
        <v>2012</v>
      </c>
      <c r="K88" s="235">
        <v>46.41</v>
      </c>
      <c r="L88" s="89" t="s">
        <v>38</v>
      </c>
      <c r="M88" s="262"/>
      <c r="N88" s="263" t="s">
        <v>17</v>
      </c>
      <c r="O88" s="134">
        <v>1.2999999999999999E-2</v>
      </c>
      <c r="P88" s="134">
        <v>26.155999999999999</v>
      </c>
      <c r="Q88" s="134">
        <v>0.32694999999999996</v>
      </c>
      <c r="R88" s="264"/>
      <c r="S88" s="265" t="s">
        <v>17</v>
      </c>
      <c r="T88" s="134">
        <v>5.4999999999999997E-3</v>
      </c>
      <c r="U88" s="134">
        <v>11.065999999999999</v>
      </c>
      <c r="V88" s="134">
        <v>0.13832499999999998</v>
      </c>
      <c r="W88" s="264"/>
      <c r="X88" s="266" t="s">
        <v>17</v>
      </c>
      <c r="Y88" s="134">
        <v>0.50502457002457002</v>
      </c>
      <c r="Z88" s="135">
        <v>6.3128071253071251E-3</v>
      </c>
      <c r="AA88" s="617">
        <v>1.2135E-5</v>
      </c>
      <c r="AB88" s="134">
        <v>2.4415619999999999E-2</v>
      </c>
      <c r="AC88" s="134">
        <v>3.0519525E-4</v>
      </c>
      <c r="AD88" s="264"/>
      <c r="AE88" s="267" t="s">
        <v>17</v>
      </c>
      <c r="AF88" s="134">
        <v>7.0500000000000001E-4</v>
      </c>
      <c r="AG88" s="134">
        <v>1.4184600000000001</v>
      </c>
      <c r="AH88" s="135">
        <v>1.773075E-2</v>
      </c>
      <c r="AI88" s="216">
        <v>73.959999999999994</v>
      </c>
      <c r="AJ88" s="268">
        <v>473.68273679999993</v>
      </c>
      <c r="AK88" s="268">
        <v>11.842068419999999</v>
      </c>
      <c r="AL88" s="216">
        <v>5.9999999999999995E-4</v>
      </c>
      <c r="AM88" s="268">
        <v>3.8427479999999996E-3</v>
      </c>
      <c r="AN88" s="268">
        <v>9.6068699999999997E-5</v>
      </c>
      <c r="AO88" s="216">
        <v>3.0000000000000001E-3</v>
      </c>
      <c r="AP88" s="268">
        <v>1.921374E-2</v>
      </c>
      <c r="AQ88" s="268">
        <v>4.803435E-4</v>
      </c>
      <c r="AR88" s="216">
        <v>475.30821920399995</v>
      </c>
      <c r="AS88" s="268">
        <v>11.882705480099998</v>
      </c>
      <c r="AT88" s="135">
        <v>13.098440644113207</v>
      </c>
    </row>
    <row r="89" spans="2:46">
      <c r="B89" s="1110" t="s">
        <v>541</v>
      </c>
      <c r="C89" s="89" t="s">
        <v>317</v>
      </c>
      <c r="D89" s="89" t="s">
        <v>692</v>
      </c>
      <c r="E89" s="89" t="s">
        <v>542</v>
      </c>
      <c r="F89" s="89" t="s">
        <v>693</v>
      </c>
      <c r="G89" s="76">
        <v>2001</v>
      </c>
      <c r="H89" s="89" t="s">
        <v>694</v>
      </c>
      <c r="I89" s="131">
        <v>1500</v>
      </c>
      <c r="J89" s="131">
        <v>2153</v>
      </c>
      <c r="K89" s="235">
        <v>45.03</v>
      </c>
      <c r="L89" s="89" t="s">
        <v>38</v>
      </c>
      <c r="M89" s="262">
        <v>54.94</v>
      </c>
      <c r="N89" s="263" t="s">
        <v>545</v>
      </c>
      <c r="O89" s="134">
        <v>2.4E-2</v>
      </c>
      <c r="P89" s="134">
        <v>54.94</v>
      </c>
      <c r="Q89" s="134">
        <v>0.68674999999999997</v>
      </c>
      <c r="R89" s="264">
        <v>13.82</v>
      </c>
      <c r="S89" s="265" t="s">
        <v>545</v>
      </c>
      <c r="T89" s="134">
        <v>5.4999999999999997E-3</v>
      </c>
      <c r="U89" s="134">
        <v>13.82</v>
      </c>
      <c r="V89" s="134">
        <v>0.17274999999999999</v>
      </c>
      <c r="W89" s="264">
        <v>0.57999999999999996</v>
      </c>
      <c r="X89" s="266" t="s">
        <v>545</v>
      </c>
      <c r="Y89" s="134">
        <v>0.57999999999999996</v>
      </c>
      <c r="Z89" s="135">
        <v>7.2499999999999995E-3</v>
      </c>
      <c r="AA89" s="617">
        <v>1.2135E-5</v>
      </c>
      <c r="AB89" s="134">
        <v>2.6126654999999999E-2</v>
      </c>
      <c r="AC89" s="134">
        <v>3.2658318749999998E-4</v>
      </c>
      <c r="AD89" s="264"/>
      <c r="AE89" s="267" t="s">
        <v>17</v>
      </c>
      <c r="AF89" s="134">
        <v>7.0500000000000001E-4</v>
      </c>
      <c r="AG89" s="134">
        <v>1.517865</v>
      </c>
      <c r="AH89" s="135">
        <v>1.8973312499999999E-2</v>
      </c>
      <c r="AI89" s="216">
        <v>73.959999999999994</v>
      </c>
      <c r="AJ89" s="268">
        <v>459.5977944</v>
      </c>
      <c r="AK89" s="268">
        <v>11.48994486</v>
      </c>
      <c r="AL89" s="216">
        <v>5.9999999999999995E-4</v>
      </c>
      <c r="AM89" s="268">
        <v>3.7284839999999998E-3</v>
      </c>
      <c r="AN89" s="268">
        <v>9.3212099999999995E-5</v>
      </c>
      <c r="AO89" s="216">
        <v>3.0000000000000001E-3</v>
      </c>
      <c r="AP89" s="268">
        <v>1.8642420000000003E-2</v>
      </c>
      <c r="AQ89" s="268">
        <v>4.6606050000000008E-4</v>
      </c>
      <c r="AR89" s="216">
        <v>461.17494313200001</v>
      </c>
      <c r="AS89" s="268">
        <v>11.5293735783</v>
      </c>
      <c r="AT89" s="135">
        <v>12.708958892575259</v>
      </c>
    </row>
    <row r="90" spans="2:46">
      <c r="B90" s="1110" t="s">
        <v>541</v>
      </c>
      <c r="C90" s="89" t="s">
        <v>317</v>
      </c>
      <c r="D90" s="89" t="s">
        <v>692</v>
      </c>
      <c r="E90" s="89" t="s">
        <v>542</v>
      </c>
      <c r="F90" s="89" t="s">
        <v>695</v>
      </c>
      <c r="G90" s="76">
        <v>2001</v>
      </c>
      <c r="H90" s="89" t="s">
        <v>696</v>
      </c>
      <c r="I90" s="131">
        <v>1500</v>
      </c>
      <c r="J90" s="131">
        <v>2157</v>
      </c>
      <c r="K90" s="235">
        <v>45.03</v>
      </c>
      <c r="L90" s="89" t="s">
        <v>38</v>
      </c>
      <c r="M90" s="262">
        <v>70.23</v>
      </c>
      <c r="N90" s="263" t="s">
        <v>545</v>
      </c>
      <c r="O90" s="134">
        <v>2.4E-2</v>
      </c>
      <c r="P90" s="134">
        <v>70.23</v>
      </c>
      <c r="Q90" s="134">
        <v>0.87787499999999996</v>
      </c>
      <c r="R90" s="264">
        <v>10.16</v>
      </c>
      <c r="S90" s="265" t="s">
        <v>545</v>
      </c>
      <c r="T90" s="134">
        <v>5.4999999999999997E-3</v>
      </c>
      <c r="U90" s="134">
        <v>10.16</v>
      </c>
      <c r="V90" s="134">
        <v>0.127</v>
      </c>
      <c r="W90" s="264">
        <v>0.54</v>
      </c>
      <c r="X90" s="266" t="s">
        <v>545</v>
      </c>
      <c r="Y90" s="134">
        <v>0.54</v>
      </c>
      <c r="Z90" s="135">
        <v>6.7499999999999999E-3</v>
      </c>
      <c r="AA90" s="617">
        <v>1.2135E-5</v>
      </c>
      <c r="AB90" s="134">
        <v>2.6175194999999998E-2</v>
      </c>
      <c r="AC90" s="134">
        <v>3.2718993749999997E-4</v>
      </c>
      <c r="AD90" s="264"/>
      <c r="AE90" s="267" t="s">
        <v>17</v>
      </c>
      <c r="AF90" s="134">
        <v>7.0500000000000001E-4</v>
      </c>
      <c r="AG90" s="134">
        <v>1.5206850000000001</v>
      </c>
      <c r="AH90" s="135">
        <v>1.9008562499999999E-2</v>
      </c>
      <c r="AI90" s="216">
        <v>73.959999999999994</v>
      </c>
      <c r="AJ90" s="268">
        <v>459.5977944</v>
      </c>
      <c r="AK90" s="268">
        <v>11.48994486</v>
      </c>
      <c r="AL90" s="216">
        <v>5.9999999999999995E-4</v>
      </c>
      <c r="AM90" s="268">
        <v>3.7284839999999998E-3</v>
      </c>
      <c r="AN90" s="268">
        <v>9.3212099999999995E-5</v>
      </c>
      <c r="AO90" s="216">
        <v>3.0000000000000001E-3</v>
      </c>
      <c r="AP90" s="268">
        <v>1.8642420000000003E-2</v>
      </c>
      <c r="AQ90" s="268">
        <v>4.6606050000000008E-4</v>
      </c>
      <c r="AR90" s="216">
        <v>461.17494313200001</v>
      </c>
      <c r="AS90" s="268">
        <v>11.5293735783</v>
      </c>
      <c r="AT90" s="135">
        <v>12.708958892575259</v>
      </c>
    </row>
    <row r="91" spans="2:46">
      <c r="B91" s="1110" t="s">
        <v>541</v>
      </c>
      <c r="C91" s="89" t="s">
        <v>206</v>
      </c>
      <c r="D91" s="89" t="s">
        <v>697</v>
      </c>
      <c r="E91" s="89" t="s">
        <v>698</v>
      </c>
      <c r="F91" s="89" t="s">
        <v>699</v>
      </c>
      <c r="G91" s="76" t="s">
        <v>428</v>
      </c>
      <c r="H91" s="89" t="s">
        <v>700</v>
      </c>
      <c r="I91" s="131">
        <v>97</v>
      </c>
      <c r="J91" s="131">
        <v>130</v>
      </c>
      <c r="K91" s="235">
        <v>10.4</v>
      </c>
      <c r="L91" s="89" t="s">
        <v>38</v>
      </c>
      <c r="M91" s="1073">
        <v>4.58</v>
      </c>
      <c r="N91" s="263" t="s">
        <v>567</v>
      </c>
      <c r="O91" s="134">
        <v>3.1E-2</v>
      </c>
      <c r="P91" s="134">
        <v>1.3126323090487613</v>
      </c>
      <c r="Q91" s="134">
        <v>3.2815807726219032E-2</v>
      </c>
      <c r="R91" s="264">
        <v>2.6</v>
      </c>
      <c r="S91" s="265" t="s">
        <v>567</v>
      </c>
      <c r="T91" s="134">
        <v>6.6800000000000002E-3</v>
      </c>
      <c r="U91" s="134">
        <v>0.74516244618488614</v>
      </c>
      <c r="V91" s="134">
        <v>1.8629061154622154E-2</v>
      </c>
      <c r="W91" s="264"/>
      <c r="X91" s="266" t="s">
        <v>17</v>
      </c>
      <c r="Y91" s="134">
        <v>3.2658255528255527E-2</v>
      </c>
      <c r="Z91" s="135">
        <v>8.1645638820638817E-4</v>
      </c>
      <c r="AA91" s="617">
        <v>1.2135E-5</v>
      </c>
      <c r="AB91" s="134">
        <v>1.57755E-3</v>
      </c>
      <c r="AC91" s="134">
        <v>3.9438750000000003E-5</v>
      </c>
      <c r="AD91" s="264"/>
      <c r="AE91" s="267" t="s">
        <v>17</v>
      </c>
      <c r="AF91" s="134">
        <v>2.47E-3</v>
      </c>
      <c r="AG91" s="134">
        <v>0.3211</v>
      </c>
      <c r="AH91" s="135">
        <v>8.0274999999999999E-3</v>
      </c>
      <c r="AI91" s="216">
        <v>73.959999999999994</v>
      </c>
      <c r="AJ91" s="268">
        <v>106.147392</v>
      </c>
      <c r="AK91" s="268">
        <v>5.3073696000000004</v>
      </c>
      <c r="AL91" s="216">
        <v>5.9999999999999995E-4</v>
      </c>
      <c r="AM91" s="268">
        <v>8.6111999999999994E-4</v>
      </c>
      <c r="AN91" s="268">
        <v>4.3055999999999996E-5</v>
      </c>
      <c r="AO91" s="216">
        <v>3.0000000000000001E-3</v>
      </c>
      <c r="AP91" s="268">
        <v>4.3056000000000006E-3</v>
      </c>
      <c r="AQ91" s="268">
        <v>2.1528000000000004E-4</v>
      </c>
      <c r="AR91" s="216">
        <v>106.51164575999999</v>
      </c>
      <c r="AS91" s="268">
        <v>5.3255822880000006</v>
      </c>
      <c r="AT91" s="135">
        <v>5.8704495883980776</v>
      </c>
    </row>
    <row r="92" spans="2:46">
      <c r="B92" s="1110" t="s">
        <v>541</v>
      </c>
      <c r="C92" s="89" t="s">
        <v>206</v>
      </c>
      <c r="D92" s="89" t="s">
        <v>701</v>
      </c>
      <c r="E92" s="89" t="s">
        <v>698</v>
      </c>
      <c r="F92" s="89" t="s">
        <v>702</v>
      </c>
      <c r="G92" s="76" t="s">
        <v>428</v>
      </c>
      <c r="H92" s="89" t="s">
        <v>703</v>
      </c>
      <c r="I92" s="131">
        <v>97</v>
      </c>
      <c r="J92" s="131">
        <v>130</v>
      </c>
      <c r="K92" s="235">
        <v>11.4</v>
      </c>
      <c r="L92" s="89" t="s">
        <v>38</v>
      </c>
      <c r="M92" s="1073">
        <v>2.6850000000000001</v>
      </c>
      <c r="N92" s="1114" t="s">
        <v>567</v>
      </c>
      <c r="O92" s="134">
        <v>3.1E-2</v>
      </c>
      <c r="P92" s="134">
        <v>0.76952352615631525</v>
      </c>
      <c r="Q92" s="134">
        <v>1.923808815390788E-2</v>
      </c>
      <c r="R92" s="264">
        <v>1.1930000000000001</v>
      </c>
      <c r="S92" s="265" t="s">
        <v>567</v>
      </c>
      <c r="T92" s="134">
        <v>6.6800000000000002E-3</v>
      </c>
      <c r="U92" s="134">
        <v>0.34191492242252663</v>
      </c>
      <c r="V92" s="134">
        <v>8.5478730605631666E-3</v>
      </c>
      <c r="W92" s="264"/>
      <c r="X92" s="266" t="s">
        <v>17</v>
      </c>
      <c r="Y92" s="134">
        <v>3.2658255528255527E-2</v>
      </c>
      <c r="Z92" s="135">
        <v>8.1645638820638817E-4</v>
      </c>
      <c r="AA92" s="617">
        <v>1.2135E-5</v>
      </c>
      <c r="AB92" s="134">
        <v>1.57755E-3</v>
      </c>
      <c r="AC92" s="134">
        <v>3.9438750000000003E-5</v>
      </c>
      <c r="AD92" s="264"/>
      <c r="AE92" s="267" t="s">
        <v>17</v>
      </c>
      <c r="AF92" s="134">
        <v>2.47E-3</v>
      </c>
      <c r="AG92" s="134">
        <v>0.3211</v>
      </c>
      <c r="AH92" s="135">
        <v>8.0274999999999999E-3</v>
      </c>
      <c r="AI92" s="216">
        <v>73.959999999999994</v>
      </c>
      <c r="AJ92" s="268">
        <v>116.353872</v>
      </c>
      <c r="AK92" s="268">
        <v>5.8176935999999992</v>
      </c>
      <c r="AL92" s="216">
        <v>5.9999999999999995E-4</v>
      </c>
      <c r="AM92" s="268">
        <v>9.4392E-4</v>
      </c>
      <c r="AN92" s="268">
        <v>4.7196E-5</v>
      </c>
      <c r="AO92" s="216">
        <v>3.0000000000000001E-3</v>
      </c>
      <c r="AP92" s="268">
        <v>4.7196000000000009E-3</v>
      </c>
      <c r="AQ92" s="268">
        <v>2.3598000000000005E-4</v>
      </c>
      <c r="AR92" s="216">
        <v>116.75315016</v>
      </c>
      <c r="AS92" s="268">
        <v>5.8376575079999995</v>
      </c>
      <c r="AT92" s="135">
        <v>6.4349158949748144</v>
      </c>
    </row>
    <row r="93" spans="2:46">
      <c r="B93" s="1110" t="s">
        <v>541</v>
      </c>
      <c r="C93" s="89" t="s">
        <v>206</v>
      </c>
      <c r="D93" s="89" t="s">
        <v>704</v>
      </c>
      <c r="E93" s="89" t="s">
        <v>698</v>
      </c>
      <c r="F93" s="89" t="s">
        <v>705</v>
      </c>
      <c r="G93" s="76" t="s">
        <v>428</v>
      </c>
      <c r="H93" s="89" t="s">
        <v>706</v>
      </c>
      <c r="I93" s="131">
        <v>160</v>
      </c>
      <c r="J93" s="131">
        <v>215</v>
      </c>
      <c r="K93" s="235">
        <v>7.9</v>
      </c>
      <c r="L93" s="89" t="s">
        <v>38</v>
      </c>
      <c r="M93" s="1073">
        <v>6.1890000000000001</v>
      </c>
      <c r="N93" s="263" t="s">
        <v>567</v>
      </c>
      <c r="O93" s="134">
        <v>3.1E-2</v>
      </c>
      <c r="P93" s="134">
        <v>2.9335480224237456</v>
      </c>
      <c r="Q93" s="134">
        <v>7.3338700560593634E-2</v>
      </c>
      <c r="R93" s="264">
        <v>1.3420000000000001</v>
      </c>
      <c r="S93" s="265" t="s">
        <v>567</v>
      </c>
      <c r="T93" s="134">
        <v>6.6800000000000002E-3</v>
      </c>
      <c r="U93" s="134">
        <v>0.63609976508202737</v>
      </c>
      <c r="V93" s="134">
        <v>1.5902494127050682E-2</v>
      </c>
      <c r="W93" s="264">
        <v>0.14899999999999999</v>
      </c>
      <c r="X93" s="266" t="s">
        <v>545</v>
      </c>
      <c r="Y93" s="134">
        <v>0.14899999999999999</v>
      </c>
      <c r="Z93" s="135">
        <v>3.7249999999999996E-3</v>
      </c>
      <c r="AA93" s="617">
        <v>1.2135E-5</v>
      </c>
      <c r="AB93" s="134">
        <v>2.6090250000000001E-3</v>
      </c>
      <c r="AC93" s="134">
        <v>6.5225624999999996E-5</v>
      </c>
      <c r="AD93" s="264"/>
      <c r="AE93" s="267" t="s">
        <v>17</v>
      </c>
      <c r="AF93" s="134">
        <v>2.47E-3</v>
      </c>
      <c r="AG93" s="134">
        <v>0.53105000000000002</v>
      </c>
      <c r="AH93" s="135">
        <v>1.3276250000000002E-2</v>
      </c>
      <c r="AI93" s="216">
        <v>73.959999999999994</v>
      </c>
      <c r="AJ93" s="268">
        <v>80.631191999999999</v>
      </c>
      <c r="AK93" s="268">
        <v>4.0315596000000005</v>
      </c>
      <c r="AL93" s="216">
        <v>5.9999999999999995E-4</v>
      </c>
      <c r="AM93" s="268">
        <v>6.5412000000000001E-4</v>
      </c>
      <c r="AN93" s="268">
        <v>3.2706000000000002E-5</v>
      </c>
      <c r="AO93" s="216">
        <v>3.0000000000000001E-3</v>
      </c>
      <c r="AP93" s="268">
        <v>3.2706000000000002E-3</v>
      </c>
      <c r="AQ93" s="268">
        <v>1.6353E-4</v>
      </c>
      <c r="AR93" s="216">
        <v>80.907884760000002</v>
      </c>
      <c r="AS93" s="268">
        <v>4.0453942380000001</v>
      </c>
      <c r="AT93" s="135">
        <v>4.4592838219562312</v>
      </c>
    </row>
    <row r="94" spans="2:46">
      <c r="B94" s="1110" t="s">
        <v>541</v>
      </c>
      <c r="C94" s="89" t="s">
        <v>206</v>
      </c>
      <c r="D94" s="89" t="s">
        <v>707</v>
      </c>
      <c r="E94" s="89" t="s">
        <v>698</v>
      </c>
      <c r="F94" s="89" t="s">
        <v>708</v>
      </c>
      <c r="G94" s="76">
        <v>2021</v>
      </c>
      <c r="H94" s="89" t="s">
        <v>709</v>
      </c>
      <c r="I94" s="131">
        <v>155</v>
      </c>
      <c r="J94" s="131">
        <v>208</v>
      </c>
      <c r="K94" s="235">
        <v>6.6</v>
      </c>
      <c r="L94" s="89" t="s">
        <v>38</v>
      </c>
      <c r="M94" s="1073">
        <v>6.1890000000000001</v>
      </c>
      <c r="N94" s="263" t="s">
        <v>567</v>
      </c>
      <c r="O94" s="134">
        <v>3.1E-2</v>
      </c>
      <c r="P94" s="134">
        <v>2.838037156577391</v>
      </c>
      <c r="Q94" s="134">
        <v>7.0950928914434774E-2</v>
      </c>
      <c r="R94" s="264">
        <v>1.3420000000000001</v>
      </c>
      <c r="S94" s="265" t="s">
        <v>567</v>
      </c>
      <c r="T94" s="134">
        <v>6.6800000000000002E-3</v>
      </c>
      <c r="U94" s="134">
        <v>0.6153895401723799</v>
      </c>
      <c r="V94" s="134">
        <v>1.5384738504309497E-2</v>
      </c>
      <c r="W94" s="264">
        <v>0.11464097533014397</v>
      </c>
      <c r="X94" s="266" t="s">
        <v>545</v>
      </c>
      <c r="Y94" s="134">
        <v>7.8854971655154676E-3</v>
      </c>
      <c r="Z94" s="135">
        <v>1.9713742913788666E-4</v>
      </c>
      <c r="AA94" s="617">
        <v>1.2135E-5</v>
      </c>
      <c r="AB94" s="134">
        <v>2.5240800000000002E-3</v>
      </c>
      <c r="AC94" s="134">
        <v>6.3102000000000007E-5</v>
      </c>
      <c r="AD94" s="264"/>
      <c r="AE94" s="267" t="s">
        <v>17</v>
      </c>
      <c r="AF94" s="134">
        <v>2.47E-3</v>
      </c>
      <c r="AG94" s="134">
        <v>0.51375999999999999</v>
      </c>
      <c r="AH94" s="135">
        <v>1.2844E-2</v>
      </c>
      <c r="AI94" s="216">
        <v>73.959999999999994</v>
      </c>
      <c r="AJ94" s="268">
        <v>67.362767999999988</v>
      </c>
      <c r="AK94" s="268">
        <v>3.3681383999999994</v>
      </c>
      <c r="AL94" s="216">
        <v>5.9999999999999995E-4</v>
      </c>
      <c r="AM94" s="268">
        <v>5.464799999999999E-4</v>
      </c>
      <c r="AN94" s="268">
        <v>2.7323999999999995E-5</v>
      </c>
      <c r="AO94" s="216">
        <v>3.0000000000000001E-3</v>
      </c>
      <c r="AP94" s="268">
        <v>2.7324000000000003E-3</v>
      </c>
      <c r="AQ94" s="268">
        <v>1.3662000000000003E-4</v>
      </c>
      <c r="AR94" s="216">
        <v>67.593929039999992</v>
      </c>
      <c r="AS94" s="268">
        <v>3.3796964519999992</v>
      </c>
      <c r="AT94" s="135">
        <v>3.725477623406471</v>
      </c>
    </row>
    <row r="95" spans="2:46">
      <c r="B95" s="1110" t="s">
        <v>541</v>
      </c>
      <c r="C95" s="89" t="s">
        <v>206</v>
      </c>
      <c r="D95" s="89" t="s">
        <v>337</v>
      </c>
      <c r="E95" s="89" t="s">
        <v>542</v>
      </c>
      <c r="F95" s="89" t="s">
        <v>710</v>
      </c>
      <c r="G95" s="76">
        <v>2017</v>
      </c>
      <c r="H95" s="89" t="s">
        <v>711</v>
      </c>
      <c r="I95" s="131">
        <v>450</v>
      </c>
      <c r="J95" s="131">
        <v>603.5</v>
      </c>
      <c r="K95" s="235">
        <v>27.7</v>
      </c>
      <c r="L95" s="89" t="s">
        <v>36</v>
      </c>
      <c r="M95" s="262"/>
      <c r="N95" s="263" t="s">
        <v>17</v>
      </c>
      <c r="O95" s="134">
        <v>1.2999999999999999E-2</v>
      </c>
      <c r="P95" s="134">
        <v>7.8454999999999995</v>
      </c>
      <c r="Q95" s="134">
        <v>9.8068749999999996E-2</v>
      </c>
      <c r="R95" s="264"/>
      <c r="S95" s="265" t="s">
        <v>17</v>
      </c>
      <c r="T95" s="134">
        <v>5.4999999999999997E-3</v>
      </c>
      <c r="U95" s="134">
        <v>0.66384999999999983</v>
      </c>
      <c r="V95" s="134">
        <v>8.2981249999999965E-3</v>
      </c>
      <c r="W95" s="264"/>
      <c r="X95" s="266" t="s">
        <v>17</v>
      </c>
      <c r="Y95" s="134">
        <v>4.7250000000000007E-2</v>
      </c>
      <c r="Z95" s="135">
        <v>5.9062500000000011E-4</v>
      </c>
      <c r="AA95" s="617">
        <v>1.2135E-5</v>
      </c>
      <c r="AB95" s="134">
        <v>7.3234724999999999E-3</v>
      </c>
      <c r="AC95" s="134">
        <v>9.1543406250000004E-5</v>
      </c>
      <c r="AD95" s="264"/>
      <c r="AE95" s="267" t="s">
        <v>17</v>
      </c>
      <c r="AF95" s="134">
        <v>7.0500000000000001E-4</v>
      </c>
      <c r="AG95" s="134">
        <v>0.12764025000000001</v>
      </c>
      <c r="AH95" s="135">
        <v>1.595503125E-3</v>
      </c>
      <c r="AI95" s="216">
        <v>73.959999999999994</v>
      </c>
      <c r="AJ95" s="268">
        <v>282.71949599999999</v>
      </c>
      <c r="AK95" s="268">
        <v>7.0679873999999998</v>
      </c>
      <c r="AL95" s="216">
        <v>5.9999999999999995E-4</v>
      </c>
      <c r="AM95" s="268">
        <v>2.2935599999999996E-3</v>
      </c>
      <c r="AN95" s="268">
        <v>5.7338999999999988E-5</v>
      </c>
      <c r="AO95" s="216">
        <v>3.0000000000000001E-3</v>
      </c>
      <c r="AP95" s="268">
        <v>1.14678E-2</v>
      </c>
      <c r="AQ95" s="268">
        <v>2.8669500000000006E-4</v>
      </c>
      <c r="AR95" s="216">
        <v>283.68967187999999</v>
      </c>
      <c r="AS95" s="268">
        <v>7.0922417969999998</v>
      </c>
      <c r="AT95" s="135">
        <v>7.8178583460878235</v>
      </c>
    </row>
    <row r="96" spans="2:46">
      <c r="B96" s="1110" t="s">
        <v>541</v>
      </c>
      <c r="C96" s="89" t="s">
        <v>206</v>
      </c>
      <c r="D96" s="89" t="s">
        <v>712</v>
      </c>
      <c r="E96" s="89" t="s">
        <v>542</v>
      </c>
      <c r="F96" s="273" t="s">
        <v>713</v>
      </c>
      <c r="G96" s="76">
        <v>2018</v>
      </c>
      <c r="H96" s="273" t="s">
        <v>714</v>
      </c>
      <c r="I96" s="965">
        <v>3000</v>
      </c>
      <c r="J96" s="965">
        <v>4265</v>
      </c>
      <c r="K96" s="235">
        <v>203</v>
      </c>
      <c r="L96" s="89" t="s">
        <v>36</v>
      </c>
      <c r="M96" s="262">
        <v>5.19</v>
      </c>
      <c r="N96" s="263" t="s">
        <v>567</v>
      </c>
      <c r="O96" s="134">
        <v>1.2999999999999999E-2</v>
      </c>
      <c r="P96" s="134">
        <v>48.800093352540301</v>
      </c>
      <c r="Q96" s="134">
        <v>0.61000116690675377</v>
      </c>
      <c r="R96" s="264">
        <v>0.2</v>
      </c>
      <c r="S96" s="265" t="s">
        <v>567</v>
      </c>
      <c r="T96" s="134">
        <v>5.4999999999999997E-3</v>
      </c>
      <c r="U96" s="134">
        <v>0.37610861928740108</v>
      </c>
      <c r="V96" s="134">
        <v>4.7013577410925135E-3</v>
      </c>
      <c r="W96" s="264">
        <v>0.04</v>
      </c>
      <c r="X96" s="266" t="s">
        <v>567</v>
      </c>
      <c r="Y96" s="134">
        <v>1.5145769766662555E-2</v>
      </c>
      <c r="Z96" s="135">
        <v>1.8932212208328192E-4</v>
      </c>
      <c r="AA96" s="617">
        <v>1.2135E-5</v>
      </c>
      <c r="AB96" s="134">
        <v>5.1755774999999997E-2</v>
      </c>
      <c r="AC96" s="134">
        <v>6.4694718749999994E-4</v>
      </c>
      <c r="AD96" s="264">
        <v>4.0999999999999996</v>
      </c>
      <c r="AE96" s="267" t="s">
        <v>567</v>
      </c>
      <c r="AF96" s="134">
        <v>7.0500000000000001E-4</v>
      </c>
      <c r="AG96" s="134">
        <v>0.28472701161176939</v>
      </c>
      <c r="AH96" s="135">
        <v>3.5590876451471174E-3</v>
      </c>
      <c r="AI96" s="216">
        <v>73.959999999999994</v>
      </c>
      <c r="AJ96" s="268">
        <v>2071.9154399999998</v>
      </c>
      <c r="AK96" s="268">
        <v>51.797885999999991</v>
      </c>
      <c r="AL96" s="216">
        <v>5.9999999999999995E-4</v>
      </c>
      <c r="AM96" s="268">
        <v>1.6808399999999998E-2</v>
      </c>
      <c r="AN96" s="268">
        <v>4.2020999999999991E-4</v>
      </c>
      <c r="AO96" s="216">
        <v>3.0000000000000001E-3</v>
      </c>
      <c r="AP96" s="268">
        <v>8.4042000000000006E-2</v>
      </c>
      <c r="AQ96" s="268">
        <v>2.1010500000000001E-3</v>
      </c>
      <c r="AR96" s="216">
        <v>2079.0253932000001</v>
      </c>
      <c r="AS96" s="268">
        <v>51.97563482999999</v>
      </c>
      <c r="AT96" s="135">
        <v>57.293330117538915</v>
      </c>
    </row>
    <row r="97" spans="1:46">
      <c r="B97" s="1110" t="s">
        <v>541</v>
      </c>
      <c r="C97" s="89" t="s">
        <v>206</v>
      </c>
      <c r="D97" s="89" t="s">
        <v>712</v>
      </c>
      <c r="E97" s="89" t="s">
        <v>542</v>
      </c>
      <c r="F97" s="273" t="s">
        <v>715</v>
      </c>
      <c r="G97" s="76" t="s">
        <v>218</v>
      </c>
      <c r="H97" s="273" t="s">
        <v>716</v>
      </c>
      <c r="I97" s="965">
        <v>3000</v>
      </c>
      <c r="J97" s="965">
        <v>4265</v>
      </c>
      <c r="K97" s="235">
        <v>206</v>
      </c>
      <c r="L97" s="89" t="s">
        <v>36</v>
      </c>
      <c r="M97" s="262">
        <v>5.19</v>
      </c>
      <c r="N97" s="263" t="s">
        <v>567</v>
      </c>
      <c r="O97" s="134">
        <v>1.2999999999999999E-2</v>
      </c>
      <c r="P97" s="134">
        <v>48.800093352540301</v>
      </c>
      <c r="Q97" s="134">
        <v>0.61000116690675377</v>
      </c>
      <c r="R97" s="264">
        <v>0.2</v>
      </c>
      <c r="S97" s="265" t="s">
        <v>567</v>
      </c>
      <c r="T97" s="134">
        <v>5.4999999999999997E-3</v>
      </c>
      <c r="U97" s="134">
        <v>0.37610861928740108</v>
      </c>
      <c r="V97" s="134">
        <v>4.7013577410925135E-3</v>
      </c>
      <c r="W97" s="264">
        <v>0.04</v>
      </c>
      <c r="X97" s="266" t="s">
        <v>567</v>
      </c>
      <c r="Y97" s="134">
        <v>1.5145769766662555E-2</v>
      </c>
      <c r="Z97" s="135">
        <v>1.8932212208328192E-4</v>
      </c>
      <c r="AA97" s="617">
        <v>1.2135E-5</v>
      </c>
      <c r="AB97" s="134">
        <v>5.1755774999999997E-2</v>
      </c>
      <c r="AC97" s="134">
        <v>6.4694718749999994E-4</v>
      </c>
      <c r="AD97" s="264">
        <v>4.0999999999999996</v>
      </c>
      <c r="AE97" s="267" t="s">
        <v>567</v>
      </c>
      <c r="AF97" s="134">
        <v>7.0500000000000001E-4</v>
      </c>
      <c r="AG97" s="134">
        <v>0.28472701161176939</v>
      </c>
      <c r="AH97" s="135">
        <v>3.5590876451471174E-3</v>
      </c>
      <c r="AI97" s="216">
        <v>73.959999999999994</v>
      </c>
      <c r="AJ97" s="268">
        <v>2102.5348799999997</v>
      </c>
      <c r="AK97" s="268">
        <v>52.563371999999994</v>
      </c>
      <c r="AL97" s="216">
        <v>5.9999999999999995E-4</v>
      </c>
      <c r="AM97" s="268">
        <v>1.7056799999999997E-2</v>
      </c>
      <c r="AN97" s="268">
        <v>4.2641999999999989E-4</v>
      </c>
      <c r="AO97" s="216">
        <v>3.0000000000000001E-3</v>
      </c>
      <c r="AP97" s="268">
        <v>8.5284000000000013E-2</v>
      </c>
      <c r="AQ97" s="268">
        <v>2.1321000000000005E-3</v>
      </c>
      <c r="AR97" s="216">
        <v>2109.7499063999994</v>
      </c>
      <c r="AS97" s="268">
        <v>52.743747659999997</v>
      </c>
      <c r="AT97" s="135">
        <v>58.140029577404029</v>
      </c>
    </row>
    <row r="98" spans="1:46">
      <c r="B98" s="1110" t="s">
        <v>541</v>
      </c>
      <c r="C98" s="89" t="s">
        <v>206</v>
      </c>
      <c r="D98" s="89" t="s">
        <v>717</v>
      </c>
      <c r="E98" s="89" t="s">
        <v>542</v>
      </c>
      <c r="F98" s="89" t="s">
        <v>718</v>
      </c>
      <c r="G98" s="76">
        <v>2018</v>
      </c>
      <c r="H98" s="89" t="s">
        <v>719</v>
      </c>
      <c r="I98" s="131">
        <v>500</v>
      </c>
      <c r="J98" s="131">
        <v>755</v>
      </c>
      <c r="K98" s="235">
        <v>34.700000000000003</v>
      </c>
      <c r="L98" s="89" t="s">
        <v>36</v>
      </c>
      <c r="M98" s="262">
        <v>4.3</v>
      </c>
      <c r="N98" s="263" t="s">
        <v>567</v>
      </c>
      <c r="O98" s="134">
        <v>1.2999999999999999E-2</v>
      </c>
      <c r="P98" s="134">
        <v>7.1573073418320501</v>
      </c>
      <c r="Q98" s="134">
        <v>8.9466341772900623E-2</v>
      </c>
      <c r="R98" s="264">
        <v>0.4</v>
      </c>
      <c r="S98" s="265" t="s">
        <v>567</v>
      </c>
      <c r="T98" s="134">
        <v>5.4999999999999997E-3</v>
      </c>
      <c r="U98" s="134">
        <v>0.13315920635966605</v>
      </c>
      <c r="V98" s="134">
        <v>1.6644900794958257E-3</v>
      </c>
      <c r="W98" s="264">
        <v>0.1</v>
      </c>
      <c r="X98" s="266" t="s">
        <v>567</v>
      </c>
      <c r="Y98" s="134">
        <v>2.4967371558581284E-2</v>
      </c>
      <c r="Z98" s="135">
        <v>3.1209214448226608E-4</v>
      </c>
      <c r="AA98" s="617">
        <v>1.2135E-5</v>
      </c>
      <c r="AB98" s="134">
        <v>9.1619249999999996E-3</v>
      </c>
      <c r="AC98" s="134">
        <v>1.145240625E-4</v>
      </c>
      <c r="AD98" s="264"/>
      <c r="AE98" s="267" t="s">
        <v>17</v>
      </c>
      <c r="AF98" s="134">
        <v>7.0500000000000001E-4</v>
      </c>
      <c r="AG98" s="134">
        <v>0.15968250000000003</v>
      </c>
      <c r="AH98" s="135">
        <v>1.9960312500000004E-3</v>
      </c>
      <c r="AI98" s="216">
        <v>73.959999999999994</v>
      </c>
      <c r="AJ98" s="268">
        <v>354.16485599999999</v>
      </c>
      <c r="AK98" s="268">
        <v>8.8541214000000004</v>
      </c>
      <c r="AL98" s="216">
        <v>5.9999999999999995E-4</v>
      </c>
      <c r="AM98" s="268">
        <v>2.87316E-3</v>
      </c>
      <c r="AN98" s="268">
        <v>7.1829000000000006E-5</v>
      </c>
      <c r="AO98" s="216">
        <v>3.0000000000000001E-3</v>
      </c>
      <c r="AP98" s="268">
        <v>1.4365800000000003E-2</v>
      </c>
      <c r="AQ98" s="268">
        <v>3.5914500000000011E-4</v>
      </c>
      <c r="AR98" s="216">
        <v>355.38020268000002</v>
      </c>
      <c r="AS98" s="268">
        <v>8.8845050669999992</v>
      </c>
      <c r="AT98" s="135">
        <v>9.7934904191064067</v>
      </c>
    </row>
    <row r="99" spans="1:46">
      <c r="B99" s="1110" t="s">
        <v>541</v>
      </c>
      <c r="C99" s="1096" t="s">
        <v>206</v>
      </c>
      <c r="D99" s="1096" t="s">
        <v>720</v>
      </c>
      <c r="E99" s="1096" t="s">
        <v>542</v>
      </c>
      <c r="F99" s="1096" t="s">
        <v>721</v>
      </c>
      <c r="G99" s="165">
        <v>2005</v>
      </c>
      <c r="H99" s="1096" t="s">
        <v>722</v>
      </c>
      <c r="I99" s="405">
        <v>250</v>
      </c>
      <c r="J99" s="405">
        <v>335</v>
      </c>
      <c r="K99" s="274">
        <v>19.399999999999999</v>
      </c>
      <c r="L99" s="1096" t="s">
        <v>38</v>
      </c>
      <c r="M99" s="262"/>
      <c r="N99" s="263" t="s">
        <v>17</v>
      </c>
      <c r="O99" s="134">
        <v>3.1E-2</v>
      </c>
      <c r="P99" s="134">
        <v>7.1573073418320501</v>
      </c>
      <c r="Q99" s="134">
        <v>8.9466341772900623E-2</v>
      </c>
      <c r="R99" s="264"/>
      <c r="S99" s="265" t="s">
        <v>17</v>
      </c>
      <c r="T99" s="134">
        <v>6.6800000000000002E-3</v>
      </c>
      <c r="U99" s="134">
        <v>2.2378</v>
      </c>
      <c r="V99" s="134">
        <v>2.7972500000000001E-2</v>
      </c>
      <c r="W99" s="264"/>
      <c r="X99" s="266" t="s">
        <v>17</v>
      </c>
      <c r="Y99" s="134">
        <v>8.4170761670761665E-2</v>
      </c>
      <c r="Z99" s="135">
        <v>1.0521345208845208E-3</v>
      </c>
      <c r="AA99" s="617">
        <v>1.2135E-5</v>
      </c>
      <c r="AB99" s="134">
        <v>4.0652249999999996E-3</v>
      </c>
      <c r="AC99" s="134">
        <v>5.0815312499999992E-5</v>
      </c>
      <c r="AD99" s="264"/>
      <c r="AE99" s="267" t="s">
        <v>17</v>
      </c>
      <c r="AF99" s="134">
        <v>2.5141E-3</v>
      </c>
      <c r="AG99" s="134">
        <v>0.84222350000000001</v>
      </c>
      <c r="AH99" s="135">
        <v>1.052779375E-2</v>
      </c>
      <c r="AI99" s="216">
        <v>73.959999999999994</v>
      </c>
      <c r="AJ99" s="268">
        <v>198.00571199999996</v>
      </c>
      <c r="AK99" s="268">
        <v>4.9501427999999983</v>
      </c>
      <c r="AL99" s="216">
        <v>5.9999999999999995E-4</v>
      </c>
      <c r="AM99" s="268">
        <v>1.6063199999999998E-3</v>
      </c>
      <c r="AN99" s="268">
        <v>4.0157999999999997E-5</v>
      </c>
      <c r="AO99" s="216">
        <v>3.0000000000000001E-3</v>
      </c>
      <c r="AP99" s="268">
        <v>8.0315999999999999E-3</v>
      </c>
      <c r="AQ99" s="268">
        <v>2.0079000000000001E-4</v>
      </c>
      <c r="AR99" s="216">
        <v>198.68518535999996</v>
      </c>
      <c r="AS99" s="268">
        <v>4.9671296339999982</v>
      </c>
      <c r="AT99" s="135">
        <v>5.475323173794358</v>
      </c>
    </row>
    <row r="100" spans="1:46">
      <c r="B100" s="1110" t="s">
        <v>541</v>
      </c>
      <c r="C100" s="1096" t="s">
        <v>206</v>
      </c>
      <c r="D100" s="1096" t="s">
        <v>723</v>
      </c>
      <c r="E100" s="1096" t="s">
        <v>542</v>
      </c>
      <c r="F100" s="1096" t="s">
        <v>724</v>
      </c>
      <c r="G100" s="165">
        <v>2027</v>
      </c>
      <c r="H100" s="1096" t="s">
        <v>725</v>
      </c>
      <c r="I100" s="405">
        <v>300</v>
      </c>
      <c r="J100" s="405">
        <v>463</v>
      </c>
      <c r="K100" s="274">
        <v>21.4</v>
      </c>
      <c r="L100" s="1096" t="s">
        <v>36</v>
      </c>
      <c r="M100" s="262">
        <v>3.8</v>
      </c>
      <c r="N100" s="263" t="s">
        <v>561</v>
      </c>
      <c r="O100" s="134">
        <v>3.1E-2</v>
      </c>
      <c r="P100" s="134">
        <v>2.893594528497029</v>
      </c>
      <c r="Q100" s="134">
        <v>3.616993160621286E-2</v>
      </c>
      <c r="R100" s="264">
        <v>0.9</v>
      </c>
      <c r="S100" s="263" t="s">
        <v>561</v>
      </c>
      <c r="T100" s="134">
        <v>6.6800000000000002E-3</v>
      </c>
      <c r="U100" s="134">
        <v>0.68532501990719108</v>
      </c>
      <c r="V100" s="134">
        <v>8.5665627488398892E-3</v>
      </c>
      <c r="W100" s="264">
        <v>0.11</v>
      </c>
      <c r="X100" s="266" t="s">
        <v>561</v>
      </c>
      <c r="Y100" s="134">
        <v>2.5128584063263678E-2</v>
      </c>
      <c r="Z100" s="135">
        <v>3.1410730079079596E-4</v>
      </c>
      <c r="AA100" s="617">
        <v>1.2135E-5</v>
      </c>
      <c r="AB100" s="134">
        <v>5.6185050000000002E-3</v>
      </c>
      <c r="AC100" s="134">
        <v>7.0231312499999997E-5</v>
      </c>
      <c r="AD100" s="264">
        <v>3.8</v>
      </c>
      <c r="AE100" s="267" t="s">
        <v>561</v>
      </c>
      <c r="AF100" s="134">
        <v>7.0500000000000001E-4</v>
      </c>
      <c r="AG100" s="134">
        <v>1.8748992625250727</v>
      </c>
      <c r="AH100" s="135">
        <v>2.3436240781563408E-2</v>
      </c>
      <c r="AI100" s="216">
        <v>73.959999999999994</v>
      </c>
      <c r="AJ100" s="268">
        <v>218.41867199999996</v>
      </c>
      <c r="AK100" s="268">
        <v>5.460466799999999</v>
      </c>
      <c r="AL100" s="216">
        <v>5.9999999999999995E-4</v>
      </c>
      <c r="AM100" s="268">
        <v>1.7719199999999997E-3</v>
      </c>
      <c r="AN100" s="268">
        <v>4.4297999999999988E-5</v>
      </c>
      <c r="AO100" s="216">
        <v>3.0000000000000001E-3</v>
      </c>
      <c r="AP100" s="268">
        <v>8.8596000000000005E-3</v>
      </c>
      <c r="AQ100" s="268">
        <v>2.2149000000000002E-4</v>
      </c>
      <c r="AR100" s="216">
        <v>219.16819415999996</v>
      </c>
      <c r="AS100" s="268">
        <v>5.4792048539999989</v>
      </c>
      <c r="AT100" s="135">
        <v>6.0397894803710974</v>
      </c>
    </row>
    <row r="101" spans="1:46">
      <c r="B101" s="1110" t="s">
        <v>541</v>
      </c>
      <c r="C101" s="1096" t="s">
        <v>206</v>
      </c>
      <c r="D101" s="1096" t="s">
        <v>726</v>
      </c>
      <c r="E101" s="1096" t="s">
        <v>542</v>
      </c>
      <c r="F101" s="1096" t="s">
        <v>727</v>
      </c>
      <c r="G101" s="165">
        <v>2028</v>
      </c>
      <c r="H101" s="1096" t="s">
        <v>728</v>
      </c>
      <c r="I101" s="405">
        <v>3500</v>
      </c>
      <c r="J101" s="405">
        <v>5028</v>
      </c>
      <c r="K101" s="274">
        <v>240</v>
      </c>
      <c r="L101" s="1096" t="s">
        <v>36</v>
      </c>
      <c r="M101" s="262">
        <v>6.13</v>
      </c>
      <c r="N101" s="263" t="s">
        <v>567</v>
      </c>
      <c r="O101" s="134">
        <v>1.2999999999999999E-2</v>
      </c>
      <c r="P101" s="134">
        <v>67.950084786479096</v>
      </c>
      <c r="Q101" s="134">
        <v>0.84937605983098863</v>
      </c>
      <c r="R101" s="264">
        <v>0.4</v>
      </c>
      <c r="S101" s="265" t="s">
        <v>567</v>
      </c>
      <c r="T101" s="134">
        <v>5.4999999999999997E-3</v>
      </c>
      <c r="U101" s="134">
        <v>0.88678740341245132</v>
      </c>
      <c r="V101" s="134">
        <v>1.1084842542655642E-2</v>
      </c>
      <c r="W101" s="264">
        <v>0.2</v>
      </c>
      <c r="X101" s="266" t="s">
        <v>567</v>
      </c>
      <c r="Y101" s="134">
        <v>8.8559762958782359E-2</v>
      </c>
      <c r="Z101" s="135">
        <v>1.1069970369847796E-3</v>
      </c>
      <c r="AA101" s="617">
        <v>1.2135E-5</v>
      </c>
      <c r="AB101" s="134">
        <v>6.1014779999999998E-2</v>
      </c>
      <c r="AC101" s="134">
        <v>7.6268475000000006E-4</v>
      </c>
      <c r="AD101" s="264">
        <v>3.38</v>
      </c>
      <c r="AE101" s="267" t="s">
        <v>567</v>
      </c>
      <c r="AF101" s="134">
        <v>7.0500000000000001E-4</v>
      </c>
      <c r="AG101" s="134">
        <v>0.93890468219295653</v>
      </c>
      <c r="AH101" s="135">
        <v>1.1736308527411957E-2</v>
      </c>
      <c r="AI101" s="216">
        <v>73.959999999999994</v>
      </c>
      <c r="AJ101" s="268">
        <v>2449.5551999999998</v>
      </c>
      <c r="AK101" s="268">
        <v>61.238879999999995</v>
      </c>
      <c r="AL101" s="216">
        <v>5.9999999999999995E-4</v>
      </c>
      <c r="AM101" s="268">
        <v>1.9871999999999997E-2</v>
      </c>
      <c r="AN101" s="268">
        <v>4.9679999999999993E-4</v>
      </c>
      <c r="AO101" s="216">
        <v>3.0000000000000001E-3</v>
      </c>
      <c r="AP101" s="268">
        <v>9.9360000000000004E-2</v>
      </c>
      <c r="AQ101" s="268">
        <v>2.4840000000000001E-3</v>
      </c>
      <c r="AR101" s="216">
        <v>2457.9610559999996</v>
      </c>
      <c r="AS101" s="268">
        <v>61.449026399999994</v>
      </c>
      <c r="AT101" s="135">
        <v>67.735956789208572</v>
      </c>
    </row>
    <row r="102" spans="1:46">
      <c r="B102" s="1110" t="s">
        <v>541</v>
      </c>
      <c r="C102" s="1096" t="s">
        <v>206</v>
      </c>
      <c r="D102" s="1096" t="s">
        <v>726</v>
      </c>
      <c r="E102" s="1096" t="s">
        <v>542</v>
      </c>
      <c r="F102" s="1096" t="s">
        <v>729</v>
      </c>
      <c r="G102" s="165">
        <v>2028</v>
      </c>
      <c r="H102" s="1096" t="s">
        <v>730</v>
      </c>
      <c r="I102" s="405">
        <v>3500</v>
      </c>
      <c r="J102" s="405">
        <v>5028</v>
      </c>
      <c r="K102" s="274">
        <v>240</v>
      </c>
      <c r="L102" s="1096" t="s">
        <v>36</v>
      </c>
      <c r="M102" s="262">
        <v>6.13</v>
      </c>
      <c r="N102" s="263" t="s">
        <v>567</v>
      </c>
      <c r="O102" s="134">
        <v>1.2999999999999999E-2</v>
      </c>
      <c r="P102" s="134">
        <v>67.950084786479096</v>
      </c>
      <c r="Q102" s="134">
        <v>0.84937605983098863</v>
      </c>
      <c r="R102" s="264">
        <v>0.4</v>
      </c>
      <c r="S102" s="265" t="s">
        <v>567</v>
      </c>
      <c r="T102" s="134">
        <v>5.4999999999999997E-3</v>
      </c>
      <c r="U102" s="134">
        <v>0.88678740341245132</v>
      </c>
      <c r="V102" s="134">
        <v>1.1084842542655642E-2</v>
      </c>
      <c r="W102" s="264">
        <v>0.2</v>
      </c>
      <c r="X102" s="266" t="s">
        <v>567</v>
      </c>
      <c r="Y102" s="134">
        <v>8.8559762958782359E-2</v>
      </c>
      <c r="Z102" s="135">
        <v>1.1069970369847796E-3</v>
      </c>
      <c r="AA102" s="617">
        <v>1.2135E-5</v>
      </c>
      <c r="AB102" s="134">
        <v>6.1014779999999998E-2</v>
      </c>
      <c r="AC102" s="134">
        <v>7.6268475000000006E-4</v>
      </c>
      <c r="AD102" s="264">
        <v>3.38</v>
      </c>
      <c r="AE102" s="267" t="s">
        <v>567</v>
      </c>
      <c r="AF102" s="134">
        <v>7.0500000000000001E-4</v>
      </c>
      <c r="AG102" s="134">
        <v>0.28167140465788698</v>
      </c>
      <c r="AH102" s="135">
        <v>3.5208925582235874E-3</v>
      </c>
      <c r="AI102" s="216">
        <v>73.959999999999994</v>
      </c>
      <c r="AJ102" s="268">
        <v>2449.5551999999998</v>
      </c>
      <c r="AK102" s="268">
        <v>61.238879999999995</v>
      </c>
      <c r="AL102" s="216">
        <v>5.9999999999999995E-4</v>
      </c>
      <c r="AM102" s="268">
        <v>1.9871999999999997E-2</v>
      </c>
      <c r="AN102" s="268">
        <v>4.9679999999999993E-4</v>
      </c>
      <c r="AO102" s="216">
        <v>3.0000000000000001E-3</v>
      </c>
      <c r="AP102" s="268">
        <v>9.9360000000000004E-2</v>
      </c>
      <c r="AQ102" s="268">
        <v>2.4840000000000001E-3</v>
      </c>
      <c r="AR102" s="216">
        <v>2457.9610559999996</v>
      </c>
      <c r="AS102" s="268">
        <v>61.449026399999994</v>
      </c>
      <c r="AT102" s="135">
        <v>67.735956789208572</v>
      </c>
    </row>
    <row r="103" spans="1:46">
      <c r="B103" s="1110" t="s">
        <v>541</v>
      </c>
      <c r="C103" s="1096" t="s">
        <v>206</v>
      </c>
      <c r="D103" s="1096" t="s">
        <v>726</v>
      </c>
      <c r="E103" s="1096" t="s">
        <v>542</v>
      </c>
      <c r="F103" s="1096" t="s">
        <v>731</v>
      </c>
      <c r="G103" s="165">
        <v>2028</v>
      </c>
      <c r="H103" s="1096" t="s">
        <v>732</v>
      </c>
      <c r="I103" s="405">
        <v>3500</v>
      </c>
      <c r="J103" s="405">
        <v>5028</v>
      </c>
      <c r="K103" s="274">
        <v>240</v>
      </c>
      <c r="L103" s="1096" t="s">
        <v>36</v>
      </c>
      <c r="M103" s="262">
        <v>6.13</v>
      </c>
      <c r="N103" s="263" t="s">
        <v>567</v>
      </c>
      <c r="O103" s="134">
        <v>1.2999999999999999E-2</v>
      </c>
      <c r="P103" s="134">
        <v>67.950084786479096</v>
      </c>
      <c r="Q103" s="134">
        <v>0.84937605983098863</v>
      </c>
      <c r="R103" s="264">
        <v>0.4</v>
      </c>
      <c r="S103" s="265" t="s">
        <v>567</v>
      </c>
      <c r="T103" s="134">
        <v>5.4999999999999997E-3</v>
      </c>
      <c r="U103" s="134">
        <v>0.88678740341245132</v>
      </c>
      <c r="V103" s="134">
        <v>1.1084842542655642E-2</v>
      </c>
      <c r="W103" s="264">
        <v>0.2</v>
      </c>
      <c r="X103" s="266" t="s">
        <v>567</v>
      </c>
      <c r="Y103" s="134">
        <v>8.8559762958782359E-2</v>
      </c>
      <c r="Z103" s="135">
        <v>1.1069970369847796E-3</v>
      </c>
      <c r="AA103" s="617">
        <v>1.2135E-5</v>
      </c>
      <c r="AB103" s="134">
        <v>6.1014779999999998E-2</v>
      </c>
      <c r="AC103" s="134">
        <v>7.6268475000000006E-4</v>
      </c>
      <c r="AD103" s="264">
        <v>3.38</v>
      </c>
      <c r="AE103" s="267" t="s">
        <v>567</v>
      </c>
      <c r="AF103" s="134">
        <v>7.0500000000000001E-4</v>
      </c>
      <c r="AG103" s="134">
        <v>0.28167140465788698</v>
      </c>
      <c r="AH103" s="135">
        <v>3.5208925582235874E-3</v>
      </c>
      <c r="AI103" s="216">
        <v>73.959999999999994</v>
      </c>
      <c r="AJ103" s="268">
        <v>2449.5551999999998</v>
      </c>
      <c r="AK103" s="268">
        <v>61.238879999999995</v>
      </c>
      <c r="AL103" s="216">
        <v>5.9999999999999995E-4</v>
      </c>
      <c r="AM103" s="268">
        <v>1.9871999999999997E-2</v>
      </c>
      <c r="AN103" s="268">
        <v>4.9679999999999993E-4</v>
      </c>
      <c r="AO103" s="216">
        <v>3.0000000000000001E-3</v>
      </c>
      <c r="AP103" s="268">
        <v>9.9360000000000004E-2</v>
      </c>
      <c r="AQ103" s="268">
        <v>2.4840000000000001E-3</v>
      </c>
      <c r="AR103" s="216">
        <v>2457.9610559999996</v>
      </c>
      <c r="AS103" s="268">
        <v>61.449026399999994</v>
      </c>
      <c r="AT103" s="135">
        <v>67.735956789208572</v>
      </c>
    </row>
    <row r="104" spans="1:46">
      <c r="B104" s="1110" t="s">
        <v>541</v>
      </c>
      <c r="C104" s="1096" t="s">
        <v>206</v>
      </c>
      <c r="D104" s="1096" t="s">
        <v>726</v>
      </c>
      <c r="E104" s="1096" t="s">
        <v>542</v>
      </c>
      <c r="F104" s="1096" t="s">
        <v>733</v>
      </c>
      <c r="G104" s="165">
        <v>2028</v>
      </c>
      <c r="H104" s="1096" t="s">
        <v>734</v>
      </c>
      <c r="I104" s="405">
        <v>3500</v>
      </c>
      <c r="J104" s="405">
        <v>5028</v>
      </c>
      <c r="K104" s="274">
        <v>240</v>
      </c>
      <c r="L104" s="1096" t="s">
        <v>36</v>
      </c>
      <c r="M104" s="262">
        <v>6.13</v>
      </c>
      <c r="N104" s="263" t="s">
        <v>567</v>
      </c>
      <c r="O104" s="134">
        <v>1.2999999999999999E-2</v>
      </c>
      <c r="P104" s="134">
        <v>67.950084786479096</v>
      </c>
      <c r="Q104" s="134">
        <v>0.84937605983098863</v>
      </c>
      <c r="R104" s="264">
        <v>0.4</v>
      </c>
      <c r="S104" s="265" t="s">
        <v>567</v>
      </c>
      <c r="T104" s="134">
        <v>5.4999999999999997E-3</v>
      </c>
      <c r="U104" s="134">
        <v>0.88678740341245132</v>
      </c>
      <c r="V104" s="134">
        <v>1.1084842542655642E-2</v>
      </c>
      <c r="W104" s="264">
        <v>0.2</v>
      </c>
      <c r="X104" s="266" t="s">
        <v>567</v>
      </c>
      <c r="Y104" s="134">
        <v>8.8559762958782359E-2</v>
      </c>
      <c r="Z104" s="135">
        <v>1.1069970369847796E-3</v>
      </c>
      <c r="AA104" s="617">
        <v>1.2135E-5</v>
      </c>
      <c r="AB104" s="134">
        <v>6.1014779999999998E-2</v>
      </c>
      <c r="AC104" s="134">
        <v>7.6268475000000006E-4</v>
      </c>
      <c r="AD104" s="264">
        <v>3.38</v>
      </c>
      <c r="AE104" s="267" t="s">
        <v>567</v>
      </c>
      <c r="AF104" s="134">
        <v>7.0500000000000001E-4</v>
      </c>
      <c r="AG104" s="134">
        <v>0.28167140465788698</v>
      </c>
      <c r="AH104" s="135">
        <v>3.5208925582235874E-3</v>
      </c>
      <c r="AI104" s="216">
        <v>73.959999999999994</v>
      </c>
      <c r="AJ104" s="268">
        <v>2449.5551999999998</v>
      </c>
      <c r="AK104" s="268">
        <v>61.238879999999995</v>
      </c>
      <c r="AL104" s="216">
        <v>5.9999999999999995E-4</v>
      </c>
      <c r="AM104" s="268">
        <v>1.9871999999999997E-2</v>
      </c>
      <c r="AN104" s="268">
        <v>4.9679999999999993E-4</v>
      </c>
      <c r="AO104" s="216">
        <v>3.0000000000000001E-3</v>
      </c>
      <c r="AP104" s="268">
        <v>9.9360000000000004E-2</v>
      </c>
      <c r="AQ104" s="268">
        <v>2.4840000000000001E-3</v>
      </c>
      <c r="AR104" s="216">
        <v>2457.9610559999996</v>
      </c>
      <c r="AS104" s="268">
        <v>61.449026399999994</v>
      </c>
      <c r="AT104" s="135">
        <v>67.735956789208572</v>
      </c>
    </row>
    <row r="105" spans="1:46">
      <c r="B105" s="1110" t="s">
        <v>541</v>
      </c>
      <c r="C105" s="1096" t="s">
        <v>206</v>
      </c>
      <c r="D105" s="1096" t="s">
        <v>726</v>
      </c>
      <c r="E105" s="1096" t="s">
        <v>542</v>
      </c>
      <c r="F105" s="1096" t="s">
        <v>735</v>
      </c>
      <c r="G105" s="165">
        <v>2028</v>
      </c>
      <c r="H105" s="1096" t="s">
        <v>736</v>
      </c>
      <c r="I105" s="405">
        <v>3500</v>
      </c>
      <c r="J105" s="405">
        <v>5028</v>
      </c>
      <c r="K105" s="274">
        <v>240</v>
      </c>
      <c r="L105" s="1096" t="s">
        <v>36</v>
      </c>
      <c r="M105" s="262">
        <v>6.13</v>
      </c>
      <c r="N105" s="263" t="s">
        <v>567</v>
      </c>
      <c r="O105" s="134">
        <v>1.2999999999999999E-2</v>
      </c>
      <c r="P105" s="134">
        <v>67.950084786479096</v>
      </c>
      <c r="Q105" s="134">
        <v>0.84937605983098863</v>
      </c>
      <c r="R105" s="264">
        <v>0.4</v>
      </c>
      <c r="S105" s="265" t="s">
        <v>567</v>
      </c>
      <c r="T105" s="134">
        <v>5.4999999999999997E-3</v>
      </c>
      <c r="U105" s="134">
        <v>0.88678740341245132</v>
      </c>
      <c r="V105" s="134">
        <v>1.1084842542655642E-2</v>
      </c>
      <c r="W105" s="264">
        <v>0.2</v>
      </c>
      <c r="X105" s="266" t="s">
        <v>567</v>
      </c>
      <c r="Y105" s="134">
        <v>8.8559762958782359E-2</v>
      </c>
      <c r="Z105" s="135">
        <v>1.1069970369847796E-3</v>
      </c>
      <c r="AA105" s="617">
        <v>1.2135E-5</v>
      </c>
      <c r="AB105" s="134">
        <v>6.1014779999999998E-2</v>
      </c>
      <c r="AC105" s="134">
        <v>7.6268475000000006E-4</v>
      </c>
      <c r="AD105" s="264">
        <v>3.38</v>
      </c>
      <c r="AE105" s="267" t="s">
        <v>567</v>
      </c>
      <c r="AF105" s="134">
        <v>7.0500000000000001E-4</v>
      </c>
      <c r="AG105" s="134">
        <v>0.28167140465788698</v>
      </c>
      <c r="AH105" s="135">
        <v>3.5208925582235874E-3</v>
      </c>
      <c r="AI105" s="216">
        <v>73.959999999999994</v>
      </c>
      <c r="AJ105" s="268">
        <v>2449.5551999999998</v>
      </c>
      <c r="AK105" s="268">
        <v>61.238879999999995</v>
      </c>
      <c r="AL105" s="216">
        <v>5.9999999999999995E-4</v>
      </c>
      <c r="AM105" s="268">
        <v>1.9871999999999997E-2</v>
      </c>
      <c r="AN105" s="268">
        <v>4.9679999999999993E-4</v>
      </c>
      <c r="AO105" s="216">
        <v>3.0000000000000001E-3</v>
      </c>
      <c r="AP105" s="268">
        <v>9.9360000000000004E-2</v>
      </c>
      <c r="AQ105" s="268">
        <v>2.4840000000000001E-3</v>
      </c>
      <c r="AR105" s="216">
        <v>2457.9610559999996</v>
      </c>
      <c r="AS105" s="268">
        <v>61.449026399999994</v>
      </c>
      <c r="AT105" s="135">
        <v>67.735956789208572</v>
      </c>
    </row>
    <row r="106" spans="1:46">
      <c r="B106" s="1110" t="s">
        <v>541</v>
      </c>
      <c r="C106" s="1096" t="s">
        <v>206</v>
      </c>
      <c r="D106" s="1096" t="s">
        <v>726</v>
      </c>
      <c r="E106" s="1096" t="s">
        <v>542</v>
      </c>
      <c r="F106" s="1096" t="s">
        <v>737</v>
      </c>
      <c r="G106" s="165">
        <v>2028</v>
      </c>
      <c r="H106" s="1096" t="s">
        <v>738</v>
      </c>
      <c r="I106" s="405">
        <v>3500</v>
      </c>
      <c r="J106" s="405">
        <v>5028</v>
      </c>
      <c r="K106" s="274">
        <v>240</v>
      </c>
      <c r="L106" s="1096" t="s">
        <v>36</v>
      </c>
      <c r="M106" s="262">
        <v>6.13</v>
      </c>
      <c r="N106" s="263" t="s">
        <v>567</v>
      </c>
      <c r="O106" s="134">
        <v>1.2999999999999999E-2</v>
      </c>
      <c r="P106" s="134">
        <v>67.950084786479096</v>
      </c>
      <c r="Q106" s="134">
        <v>0.84937605983098863</v>
      </c>
      <c r="R106" s="264">
        <v>0.4</v>
      </c>
      <c r="S106" s="265" t="s">
        <v>567</v>
      </c>
      <c r="T106" s="134">
        <v>5.4999999999999997E-3</v>
      </c>
      <c r="U106" s="134">
        <v>0.88678740341245132</v>
      </c>
      <c r="V106" s="134">
        <v>1.1084842542655642E-2</v>
      </c>
      <c r="W106" s="264">
        <v>0.2</v>
      </c>
      <c r="X106" s="266" t="s">
        <v>567</v>
      </c>
      <c r="Y106" s="134">
        <v>8.8559762958782359E-2</v>
      </c>
      <c r="Z106" s="135">
        <v>1.1069970369847796E-3</v>
      </c>
      <c r="AA106" s="617">
        <v>1.2135E-5</v>
      </c>
      <c r="AB106" s="134">
        <v>6.1014779999999998E-2</v>
      </c>
      <c r="AC106" s="134">
        <v>7.6268475000000006E-4</v>
      </c>
      <c r="AD106" s="264">
        <v>3.38</v>
      </c>
      <c r="AE106" s="267" t="s">
        <v>567</v>
      </c>
      <c r="AF106" s="134">
        <v>7.0500000000000001E-4</v>
      </c>
      <c r="AG106" s="134">
        <v>0.28167140465788698</v>
      </c>
      <c r="AH106" s="135">
        <v>3.5208925582235874E-3</v>
      </c>
      <c r="AI106" s="216">
        <v>73.959999999999994</v>
      </c>
      <c r="AJ106" s="268">
        <v>2449.5551999999998</v>
      </c>
      <c r="AK106" s="268">
        <v>61.238879999999995</v>
      </c>
      <c r="AL106" s="216">
        <v>5.9999999999999995E-4</v>
      </c>
      <c r="AM106" s="268">
        <v>1.9871999999999997E-2</v>
      </c>
      <c r="AN106" s="268">
        <v>4.9679999999999993E-4</v>
      </c>
      <c r="AO106" s="216">
        <v>3.0000000000000001E-3</v>
      </c>
      <c r="AP106" s="268">
        <v>9.9360000000000004E-2</v>
      </c>
      <c r="AQ106" s="268">
        <v>2.4840000000000001E-3</v>
      </c>
      <c r="AR106" s="216">
        <v>2457.9610559999996</v>
      </c>
      <c r="AS106" s="268">
        <v>61.449026399999994</v>
      </c>
      <c r="AT106" s="135">
        <v>67.735956789208572</v>
      </c>
    </row>
    <row r="107" spans="1:46">
      <c r="B107" s="1110" t="s">
        <v>541</v>
      </c>
      <c r="C107" s="1096" t="s">
        <v>206</v>
      </c>
      <c r="D107" s="1096" t="s">
        <v>726</v>
      </c>
      <c r="E107" s="1096" t="s">
        <v>542</v>
      </c>
      <c r="F107" s="1096" t="s">
        <v>739</v>
      </c>
      <c r="G107" s="165">
        <v>2028</v>
      </c>
      <c r="H107" s="1096" t="s">
        <v>740</v>
      </c>
      <c r="I107" s="405">
        <v>3500</v>
      </c>
      <c r="J107" s="405">
        <v>5028</v>
      </c>
      <c r="K107" s="274">
        <v>240</v>
      </c>
      <c r="L107" s="1096" t="s">
        <v>36</v>
      </c>
      <c r="M107" s="262">
        <v>6.13</v>
      </c>
      <c r="N107" s="263" t="s">
        <v>567</v>
      </c>
      <c r="O107" s="134">
        <v>1.2999999999999999E-2</v>
      </c>
      <c r="P107" s="134">
        <v>67.950084786479096</v>
      </c>
      <c r="Q107" s="134">
        <v>0.84937605983098863</v>
      </c>
      <c r="R107" s="264">
        <v>0.4</v>
      </c>
      <c r="S107" s="265" t="s">
        <v>567</v>
      </c>
      <c r="T107" s="134">
        <v>5.4999999999999997E-3</v>
      </c>
      <c r="U107" s="134">
        <v>0.88678740341245132</v>
      </c>
      <c r="V107" s="134">
        <v>1.1084842542655642E-2</v>
      </c>
      <c r="W107" s="264">
        <v>0.2</v>
      </c>
      <c r="X107" s="266" t="s">
        <v>567</v>
      </c>
      <c r="Y107" s="134">
        <v>8.8559762958782359E-2</v>
      </c>
      <c r="Z107" s="135">
        <v>1.1069970369847796E-3</v>
      </c>
      <c r="AA107" s="617">
        <v>1.2135E-5</v>
      </c>
      <c r="AB107" s="134">
        <v>6.1014779999999998E-2</v>
      </c>
      <c r="AC107" s="134">
        <v>7.6268475000000006E-4</v>
      </c>
      <c r="AD107" s="264">
        <v>3.38</v>
      </c>
      <c r="AE107" s="267" t="s">
        <v>567</v>
      </c>
      <c r="AF107" s="134">
        <v>7.0500000000000001E-4</v>
      </c>
      <c r="AG107" s="134">
        <v>0.28167140465788698</v>
      </c>
      <c r="AH107" s="135">
        <v>3.5208925582235874E-3</v>
      </c>
      <c r="AI107" s="216">
        <v>73.959999999999994</v>
      </c>
      <c r="AJ107" s="268">
        <v>2449.5551999999998</v>
      </c>
      <c r="AK107" s="268">
        <v>61.238879999999995</v>
      </c>
      <c r="AL107" s="216">
        <v>5.9999999999999995E-4</v>
      </c>
      <c r="AM107" s="268">
        <v>1.9871999999999997E-2</v>
      </c>
      <c r="AN107" s="268">
        <v>4.9679999999999993E-4</v>
      </c>
      <c r="AO107" s="216">
        <v>3.0000000000000001E-3</v>
      </c>
      <c r="AP107" s="268">
        <v>9.9360000000000004E-2</v>
      </c>
      <c r="AQ107" s="268">
        <v>2.4840000000000001E-3</v>
      </c>
      <c r="AR107" s="216">
        <v>2457.9610559999996</v>
      </c>
      <c r="AS107" s="268">
        <v>61.449026399999994</v>
      </c>
      <c r="AT107" s="135">
        <v>67.735956789208572</v>
      </c>
    </row>
    <row r="108" spans="1:46">
      <c r="B108" s="1110" t="s">
        <v>541</v>
      </c>
      <c r="C108" s="1096" t="s">
        <v>206</v>
      </c>
      <c r="D108" s="1096" t="s">
        <v>726</v>
      </c>
      <c r="E108" s="1096" t="s">
        <v>542</v>
      </c>
      <c r="F108" s="1096" t="s">
        <v>741</v>
      </c>
      <c r="G108" s="165">
        <v>2028</v>
      </c>
      <c r="H108" s="1096" t="s">
        <v>742</v>
      </c>
      <c r="I108" s="405">
        <v>3500</v>
      </c>
      <c r="J108" s="405">
        <v>5028</v>
      </c>
      <c r="K108" s="274">
        <v>240</v>
      </c>
      <c r="L108" s="1096" t="s">
        <v>36</v>
      </c>
      <c r="M108" s="262">
        <v>6.13</v>
      </c>
      <c r="N108" s="263" t="s">
        <v>567</v>
      </c>
      <c r="O108" s="134">
        <v>1.2999999999999999E-2</v>
      </c>
      <c r="P108" s="134">
        <v>67.950084786479096</v>
      </c>
      <c r="Q108" s="134">
        <v>0.84937605983098863</v>
      </c>
      <c r="R108" s="264">
        <v>0.4</v>
      </c>
      <c r="S108" s="265" t="s">
        <v>567</v>
      </c>
      <c r="T108" s="134">
        <v>5.4999999999999997E-3</v>
      </c>
      <c r="U108" s="134">
        <v>0.88678740341245132</v>
      </c>
      <c r="V108" s="134">
        <v>1.1084842542655642E-2</v>
      </c>
      <c r="W108" s="264">
        <v>0.2</v>
      </c>
      <c r="X108" s="266" t="s">
        <v>567</v>
      </c>
      <c r="Y108" s="134">
        <v>8.8559762958782359E-2</v>
      </c>
      <c r="Z108" s="135">
        <v>1.1069970369847796E-3</v>
      </c>
      <c r="AA108" s="617">
        <v>1.2135E-5</v>
      </c>
      <c r="AB108" s="134">
        <v>6.1014779999999998E-2</v>
      </c>
      <c r="AC108" s="134">
        <v>7.6268475000000006E-4</v>
      </c>
      <c r="AD108" s="264">
        <v>3.38</v>
      </c>
      <c r="AE108" s="267" t="s">
        <v>567</v>
      </c>
      <c r="AF108" s="134">
        <v>7.0500000000000001E-4</v>
      </c>
      <c r="AG108" s="134">
        <v>0.28167140465788698</v>
      </c>
      <c r="AH108" s="135">
        <v>3.5208925582235874E-3</v>
      </c>
      <c r="AI108" s="216">
        <v>73.959999999999994</v>
      </c>
      <c r="AJ108" s="268">
        <v>2449.5551999999998</v>
      </c>
      <c r="AK108" s="268">
        <v>61.238879999999995</v>
      </c>
      <c r="AL108" s="216">
        <v>5.9999999999999995E-4</v>
      </c>
      <c r="AM108" s="268">
        <v>1.9871999999999997E-2</v>
      </c>
      <c r="AN108" s="268">
        <v>4.9679999999999993E-4</v>
      </c>
      <c r="AO108" s="216">
        <v>3.0000000000000001E-3</v>
      </c>
      <c r="AP108" s="268">
        <v>9.9360000000000004E-2</v>
      </c>
      <c r="AQ108" s="268">
        <v>2.4840000000000001E-3</v>
      </c>
      <c r="AR108" s="216">
        <v>2457.9610559999996</v>
      </c>
      <c r="AS108" s="268">
        <v>61.449026399999994</v>
      </c>
      <c r="AT108" s="135">
        <v>67.735956789208572</v>
      </c>
    </row>
    <row r="109" spans="1:46" ht="13.9">
      <c r="B109" s="501"/>
      <c r="C109" s="502"/>
      <c r="D109" s="502"/>
      <c r="E109" s="502"/>
      <c r="F109" s="502"/>
      <c r="G109" s="502"/>
      <c r="H109" s="502"/>
      <c r="I109" s="860"/>
      <c r="J109" s="860"/>
      <c r="K109" s="860"/>
      <c r="L109" s="783" t="s">
        <v>342</v>
      </c>
      <c r="M109" s="882"/>
      <c r="N109" s="783"/>
      <c r="O109" s="783"/>
      <c r="P109" s="874">
        <v>4188.7451443589234</v>
      </c>
      <c r="Q109" s="874">
        <v>52.457486067164062</v>
      </c>
      <c r="R109" s="678"/>
      <c r="S109" s="874"/>
      <c r="T109" s="874"/>
      <c r="U109" s="874">
        <v>340.3029020495548</v>
      </c>
      <c r="V109" s="679">
        <v>4.2830183590427087</v>
      </c>
      <c r="W109" s="678"/>
      <c r="X109" s="874"/>
      <c r="Y109" s="874">
        <v>38.188451647043856</v>
      </c>
      <c r="Z109" s="679">
        <v>0.48013317069082506</v>
      </c>
      <c r="AA109" s="678"/>
      <c r="AB109" s="874">
        <v>3.7584825374999973</v>
      </c>
      <c r="AC109" s="679">
        <v>4.7084634281249975E-2</v>
      </c>
      <c r="AD109" s="678"/>
      <c r="AE109" s="874"/>
      <c r="AF109" s="874"/>
      <c r="AG109" s="874">
        <v>75.080206892469647</v>
      </c>
      <c r="AH109" s="679">
        <v>0.95959021115587284</v>
      </c>
      <c r="AI109" s="864"/>
      <c r="AJ109" s="863">
        <v>148351.69712400006</v>
      </c>
      <c r="AK109" s="865">
        <v>3718.054808699997</v>
      </c>
      <c r="AL109" s="864"/>
      <c r="AM109" s="863">
        <v>1.2035021399999988</v>
      </c>
      <c r="AN109" s="865">
        <v>3.0162694499999972E-2</v>
      </c>
      <c r="AO109" s="864"/>
      <c r="AP109" s="863">
        <v>6.0175106999999963</v>
      </c>
      <c r="AQ109" s="863">
        <v>0.15081347249999988</v>
      </c>
      <c r="AR109" s="864">
        <v>148860.77852921997</v>
      </c>
      <c r="AS109" s="863">
        <v>3730.8136284735015</v>
      </c>
      <c r="AT109" s="865">
        <v>4112.5180581684763</v>
      </c>
    </row>
    <row r="110" spans="1:46">
      <c r="A110" s="91"/>
      <c r="AR110" s="91"/>
      <c r="AS110" s="91"/>
      <c r="AT110" s="160"/>
    </row>
    <row r="111" spans="1:46">
      <c r="A111" s="91"/>
      <c r="G111" s="160"/>
      <c r="AR111" s="91"/>
      <c r="AS111" s="91"/>
      <c r="AT111" s="160"/>
    </row>
    <row r="112" spans="1:46">
      <c r="A112" s="91"/>
      <c r="G112" s="160"/>
      <c r="AR112" s="91"/>
      <c r="AS112" s="91"/>
      <c r="AT112" s="160"/>
    </row>
    <row r="113" spans="1:46">
      <c r="A113" s="91"/>
      <c r="G113" s="160"/>
      <c r="AR113" s="91"/>
      <c r="AS113" s="91"/>
      <c r="AT113" s="160"/>
    </row>
    <row r="114" spans="1:46">
      <c r="A114" s="91"/>
      <c r="G114" s="160"/>
      <c r="AR114" s="91"/>
      <c r="AS114" s="91"/>
      <c r="AT114" s="160"/>
    </row>
    <row r="115" spans="1:46" ht="35.25">
      <c r="A115" s="91"/>
      <c r="B115" s="833"/>
      <c r="G115" s="160"/>
      <c r="AR115" s="91"/>
      <c r="AS115" s="91"/>
      <c r="AT115" s="160"/>
    </row>
    <row r="116" spans="1:46">
      <c r="A116" s="91"/>
      <c r="B116" s="271"/>
      <c r="G116" s="160"/>
      <c r="AR116" s="91"/>
      <c r="AS116" s="91"/>
      <c r="AT116" s="160"/>
    </row>
    <row r="117" spans="1:46">
      <c r="A117" s="91"/>
      <c r="G117" s="160"/>
      <c r="AR117" s="91"/>
      <c r="AS117" s="91"/>
      <c r="AT117" s="160"/>
    </row>
    <row r="118" spans="1:46">
      <c r="A118" s="91"/>
      <c r="G118" s="160"/>
      <c r="AR118" s="91"/>
      <c r="AS118" s="91"/>
      <c r="AT118" s="160"/>
    </row>
    <row r="119" spans="1:46">
      <c r="A119" s="91"/>
      <c r="G119" s="160"/>
      <c r="AR119" s="91"/>
      <c r="AS119" s="91"/>
      <c r="AT119" s="160"/>
    </row>
    <row r="120" spans="1:46">
      <c r="G120" s="160"/>
      <c r="AR120" s="91"/>
      <c r="AS120" s="91"/>
      <c r="AT120" s="160"/>
    </row>
    <row r="121" spans="1:46">
      <c r="G121" s="160"/>
      <c r="AR121" s="91"/>
      <c r="AS121" s="91"/>
      <c r="AT121" s="160"/>
    </row>
    <row r="122" spans="1:46">
      <c r="G122" s="160"/>
      <c r="AR122" s="91"/>
      <c r="AS122" s="91"/>
      <c r="AT122" s="160"/>
    </row>
    <row r="123" spans="1:46">
      <c r="G123" s="160"/>
      <c r="AR123" s="91"/>
      <c r="AS123" s="91"/>
      <c r="AT123" s="160"/>
    </row>
    <row r="124" spans="1:46">
      <c r="G124" s="160"/>
      <c r="AR124" s="91"/>
      <c r="AS124" s="91"/>
      <c r="AT124" s="160"/>
    </row>
    <row r="125" spans="1:46">
      <c r="G125" s="160"/>
      <c r="AR125" s="91"/>
      <c r="AS125" s="91"/>
      <c r="AT125" s="160"/>
    </row>
    <row r="126" spans="1:46">
      <c r="G126" s="160"/>
      <c r="AR126" s="91"/>
      <c r="AS126" s="91"/>
      <c r="AT126" s="160"/>
    </row>
    <row r="127" spans="1:46">
      <c r="G127" s="160"/>
      <c r="AR127" s="91"/>
      <c r="AS127" s="91"/>
      <c r="AT127" s="160"/>
    </row>
    <row r="128" spans="1:46">
      <c r="G128" s="160"/>
      <c r="AR128" s="91"/>
      <c r="AS128" s="91"/>
      <c r="AT128" s="160"/>
    </row>
    <row r="129" spans="7:46">
      <c r="G129" s="160"/>
      <c r="AR129" s="91"/>
      <c r="AS129" s="91"/>
      <c r="AT129" s="160"/>
    </row>
    <row r="130" spans="7:46">
      <c r="G130" s="160"/>
      <c r="AR130" s="91"/>
      <c r="AS130" s="91"/>
      <c r="AT130" s="160"/>
    </row>
    <row r="131" spans="7:46">
      <c r="G131" s="160"/>
      <c r="AR131" s="91"/>
      <c r="AS131" s="91"/>
      <c r="AT131" s="160"/>
    </row>
    <row r="132" spans="7:46">
      <c r="G132" s="160"/>
      <c r="AR132" s="91"/>
      <c r="AS132" s="91"/>
      <c r="AT132" s="160"/>
    </row>
    <row r="133" spans="7:46">
      <c r="G133" s="160"/>
      <c r="AR133" s="91"/>
      <c r="AS133" s="91"/>
      <c r="AT133" s="160"/>
    </row>
    <row r="134" spans="7:46">
      <c r="G134" s="160"/>
      <c r="AR134" s="91"/>
      <c r="AS134" s="91"/>
      <c r="AT134" s="160"/>
    </row>
    <row r="135" spans="7:46">
      <c r="G135" s="160"/>
      <c r="AR135" s="91"/>
      <c r="AS135" s="91"/>
      <c r="AT135" s="160"/>
    </row>
    <row r="136" spans="7:46">
      <c r="G136" s="160"/>
      <c r="AR136" s="91"/>
      <c r="AS136" s="91"/>
      <c r="AT136" s="160"/>
    </row>
    <row r="137" spans="7:46">
      <c r="G137" s="160"/>
      <c r="AR137" s="91"/>
      <c r="AS137" s="91"/>
      <c r="AT137" s="160"/>
    </row>
    <row r="138" spans="7:46">
      <c r="G138" s="160"/>
      <c r="AR138" s="91"/>
      <c r="AS138" s="91"/>
      <c r="AT138" s="160"/>
    </row>
    <row r="139" spans="7:46">
      <c r="G139" s="160"/>
      <c r="AR139" s="91"/>
      <c r="AS139" s="91"/>
      <c r="AT139" s="160"/>
    </row>
    <row r="140" spans="7:46">
      <c r="G140" s="160"/>
      <c r="AR140" s="91"/>
      <c r="AS140" s="91"/>
      <c r="AT140" s="160"/>
    </row>
    <row r="141" spans="7:46">
      <c r="G141" s="160"/>
      <c r="AR141" s="91"/>
      <c r="AS141" s="91"/>
      <c r="AT141" s="160"/>
    </row>
    <row r="142" spans="7:46">
      <c r="G142" s="160"/>
      <c r="AR142" s="91"/>
      <c r="AS142" s="91"/>
      <c r="AT142" s="160"/>
    </row>
    <row r="143" spans="7:46">
      <c r="G143" s="160"/>
      <c r="AR143" s="91"/>
      <c r="AS143" s="91"/>
      <c r="AT143" s="160"/>
    </row>
    <row r="144" spans="7:46">
      <c r="G144" s="160"/>
      <c r="AR144" s="91"/>
      <c r="AS144" s="91"/>
      <c r="AT144" s="160"/>
    </row>
    <row r="145" spans="7:46">
      <c r="G145" s="160"/>
      <c r="AR145" s="91"/>
      <c r="AS145" s="91"/>
      <c r="AT145" s="160"/>
    </row>
    <row r="146" spans="7:46">
      <c r="G146" s="160"/>
      <c r="AR146" s="91"/>
      <c r="AS146" s="91"/>
      <c r="AT146" s="160"/>
    </row>
    <row r="147" spans="7:46">
      <c r="G147" s="160"/>
      <c r="AR147" s="91"/>
      <c r="AS147" s="91"/>
      <c r="AT147" s="160"/>
    </row>
    <row r="148" spans="7:46">
      <c r="G148" s="160"/>
      <c r="AR148" s="91"/>
      <c r="AS148" s="91"/>
      <c r="AT148" s="160"/>
    </row>
    <row r="149" spans="7:46">
      <c r="G149" s="160"/>
      <c r="AR149" s="91"/>
      <c r="AS149" s="91"/>
      <c r="AT149" s="160"/>
    </row>
    <row r="150" spans="7:46">
      <c r="G150" s="160"/>
      <c r="AR150" s="91"/>
      <c r="AS150" s="91"/>
      <c r="AT150" s="160"/>
    </row>
    <row r="151" spans="7:46">
      <c r="G151" s="160"/>
      <c r="AR151" s="91"/>
      <c r="AS151" s="91"/>
      <c r="AT151" s="160"/>
    </row>
    <row r="152" spans="7:46">
      <c r="G152" s="160"/>
      <c r="AR152" s="91"/>
      <c r="AS152" s="91"/>
      <c r="AT152" s="160"/>
    </row>
    <row r="153" spans="7:46">
      <c r="G153" s="160"/>
      <c r="AR153" s="91"/>
      <c r="AS153" s="91"/>
      <c r="AT153" s="160"/>
    </row>
    <row r="154" spans="7:46">
      <c r="G154" s="160"/>
      <c r="AR154" s="91"/>
      <c r="AS154" s="91"/>
      <c r="AT154" s="160"/>
    </row>
    <row r="155" spans="7:46">
      <c r="G155" s="160"/>
      <c r="AR155" s="91"/>
      <c r="AS155" s="91"/>
      <c r="AT155" s="160"/>
    </row>
    <row r="156" spans="7:46">
      <c r="G156" s="160"/>
      <c r="AR156" s="91"/>
      <c r="AS156" s="91"/>
      <c r="AT156" s="160"/>
    </row>
    <row r="157" spans="7:46">
      <c r="G157" s="160"/>
      <c r="AR157" s="91"/>
      <c r="AS157" s="91"/>
      <c r="AT157" s="160"/>
    </row>
    <row r="158" spans="7:46">
      <c r="G158" s="160"/>
      <c r="AR158" s="91"/>
      <c r="AS158" s="91"/>
      <c r="AT158" s="160"/>
    </row>
    <row r="159" spans="7:46">
      <c r="G159" s="160"/>
      <c r="AR159" s="91"/>
      <c r="AS159" s="91"/>
      <c r="AT159" s="160"/>
    </row>
    <row r="160" spans="7:46">
      <c r="G160" s="160"/>
      <c r="AR160" s="91"/>
      <c r="AS160" s="91"/>
      <c r="AT160" s="160"/>
    </row>
    <row r="161" spans="7:46">
      <c r="G161" s="160"/>
      <c r="AR161" s="91"/>
      <c r="AS161" s="91"/>
      <c r="AT161" s="160"/>
    </row>
    <row r="162" spans="7:46">
      <c r="G162" s="160"/>
      <c r="AR162" s="91"/>
      <c r="AS162" s="91"/>
      <c r="AT162" s="160"/>
    </row>
    <row r="163" spans="7:46">
      <c r="G163" s="160"/>
      <c r="AR163" s="91"/>
      <c r="AS163" s="91"/>
      <c r="AT163" s="160"/>
    </row>
    <row r="164" spans="7:46">
      <c r="G164" s="160"/>
      <c r="AR164" s="91"/>
      <c r="AS164" s="91"/>
      <c r="AT164" s="160"/>
    </row>
    <row r="165" spans="7:46">
      <c r="G165" s="160"/>
      <c r="AR165" s="91"/>
      <c r="AS165" s="91"/>
      <c r="AT165" s="160"/>
    </row>
    <row r="166" spans="7:46">
      <c r="G166" s="160"/>
      <c r="AR166" s="91"/>
      <c r="AS166" s="91"/>
      <c r="AT166" s="160"/>
    </row>
    <row r="167" spans="7:46">
      <c r="G167" s="160"/>
      <c r="AR167" s="91"/>
      <c r="AS167" s="91"/>
      <c r="AT167" s="160"/>
    </row>
    <row r="168" spans="7:46">
      <c r="G168" s="160"/>
      <c r="AR168" s="91"/>
      <c r="AS168" s="91"/>
      <c r="AT168" s="160"/>
    </row>
    <row r="169" spans="7:46">
      <c r="G169" s="160"/>
      <c r="AR169" s="91"/>
      <c r="AS169" s="91"/>
      <c r="AT169" s="160"/>
    </row>
    <row r="170" spans="7:46">
      <c r="G170" s="160"/>
      <c r="AR170" s="91"/>
      <c r="AS170" s="91"/>
      <c r="AT170" s="160"/>
    </row>
    <row r="171" spans="7:46">
      <c r="G171" s="160"/>
      <c r="AR171" s="91"/>
      <c r="AS171" s="91"/>
      <c r="AT171" s="160"/>
    </row>
    <row r="172" spans="7:46">
      <c r="G172" s="160"/>
      <c r="AR172" s="91"/>
      <c r="AS172" s="91"/>
      <c r="AT172" s="160"/>
    </row>
    <row r="173" spans="7:46">
      <c r="G173" s="160"/>
      <c r="AR173" s="91"/>
      <c r="AS173" s="91"/>
      <c r="AT173" s="160"/>
    </row>
    <row r="174" spans="7:46">
      <c r="G174" s="160"/>
      <c r="AR174" s="91"/>
      <c r="AS174" s="91"/>
      <c r="AT174" s="160"/>
    </row>
    <row r="175" spans="7:46">
      <c r="G175" s="160"/>
      <c r="AR175" s="91"/>
      <c r="AS175" s="91"/>
      <c r="AT175" s="160"/>
    </row>
    <row r="176" spans="7:46">
      <c r="G176" s="160"/>
      <c r="AR176" s="91"/>
      <c r="AS176" s="91"/>
      <c r="AT176" s="160"/>
    </row>
    <row r="177" spans="7:46">
      <c r="G177" s="160"/>
      <c r="AR177" s="91"/>
      <c r="AS177" s="91"/>
      <c r="AT177" s="160"/>
    </row>
    <row r="178" spans="7:46">
      <c r="G178" s="160"/>
      <c r="AR178" s="91"/>
      <c r="AS178" s="91"/>
      <c r="AT178" s="160"/>
    </row>
    <row r="179" spans="7:46">
      <c r="G179" s="160"/>
      <c r="AR179" s="91"/>
      <c r="AS179" s="91"/>
      <c r="AT179" s="160"/>
    </row>
    <row r="180" spans="7:46">
      <c r="G180" s="160"/>
      <c r="AR180" s="91"/>
      <c r="AS180" s="91"/>
      <c r="AT180" s="160"/>
    </row>
    <row r="181" spans="7:46">
      <c r="G181" s="160"/>
      <c r="AR181" s="91"/>
      <c r="AS181" s="91"/>
      <c r="AT181" s="160"/>
    </row>
    <row r="182" spans="7:46">
      <c r="G182" s="160"/>
      <c r="AR182" s="91"/>
      <c r="AS182" s="91"/>
      <c r="AT182" s="160"/>
    </row>
    <row r="183" spans="7:46">
      <c r="G183" s="160"/>
      <c r="AR183" s="91"/>
      <c r="AS183" s="91"/>
      <c r="AT183" s="160"/>
    </row>
    <row r="184" spans="7:46">
      <c r="G184" s="160"/>
      <c r="AR184" s="91"/>
      <c r="AS184" s="91"/>
      <c r="AT184" s="160"/>
    </row>
    <row r="185" spans="7:46">
      <c r="G185" s="160"/>
      <c r="AR185" s="91"/>
      <c r="AS185" s="91"/>
      <c r="AT185" s="160"/>
    </row>
    <row r="186" spans="7:46">
      <c r="G186" s="160"/>
      <c r="AR186" s="91"/>
      <c r="AS186" s="91"/>
      <c r="AT186" s="160"/>
    </row>
    <row r="187" spans="7:46">
      <c r="G187" s="160"/>
      <c r="AR187" s="91"/>
      <c r="AS187" s="91"/>
      <c r="AT187" s="160"/>
    </row>
    <row r="188" spans="7:46">
      <c r="G188" s="160"/>
    </row>
  </sheetData>
  <mergeCells count="33">
    <mergeCell ref="AR17:AT17"/>
    <mergeCell ref="W18:X18"/>
    <mergeCell ref="AI16:AK16"/>
    <mergeCell ref="AL16:AN16"/>
    <mergeCell ref="AO16:AQ16"/>
    <mergeCell ref="AD18:AE18"/>
    <mergeCell ref="W17:Z17"/>
    <mergeCell ref="AA17:AC17"/>
    <mergeCell ref="AD17:AH17"/>
    <mergeCell ref="AI17:AK17"/>
    <mergeCell ref="AL17:AN17"/>
    <mergeCell ref="AO17:AQ17"/>
    <mergeCell ref="BN14:BP14"/>
    <mergeCell ref="BQ14:BS14"/>
    <mergeCell ref="BT14:BV14"/>
    <mergeCell ref="H3:I3"/>
    <mergeCell ref="B13:G13"/>
    <mergeCell ref="AI15:AQ15"/>
    <mergeCell ref="M18:N18"/>
    <mergeCell ref="R18:S18"/>
    <mergeCell ref="L2:Q2"/>
    <mergeCell ref="L8:Q8"/>
    <mergeCell ref="B17:L17"/>
    <mergeCell ref="M17:Q17"/>
    <mergeCell ref="R17:V17"/>
    <mergeCell ref="H9:I9"/>
    <mergeCell ref="B3:G7"/>
    <mergeCell ref="Y2:AD2"/>
    <mergeCell ref="S2:X2"/>
    <mergeCell ref="AE2:AJ2"/>
    <mergeCell ref="B10:D10"/>
    <mergeCell ref="B11:D11"/>
    <mergeCell ref="B9:F9"/>
  </mergeCells>
  <phoneticPr fontId="3" type="noConversion"/>
  <pageMargins left="0.25" right="0.25" top="0.75" bottom="0.75" header="0.3" footer="0.3"/>
  <pageSetup paperSize="3" scale="31" fitToWidth="3" orientation="landscape" r:id="rId1"/>
  <colBreaks count="1" manualBreakCount="1">
    <brk id="26" max="108" man="1"/>
  </colBreaks>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37FB4-A945-4F0F-897D-27B6E1390D55}">
  <sheetPr codeName="Sheet16">
    <tabColor theme="8" tint="0.39997558519241921"/>
  </sheetPr>
  <dimension ref="A1:BH215"/>
  <sheetViews>
    <sheetView showOutlineSymbols="0" view="pageBreakPreview" topLeftCell="A30" zoomScale="46" zoomScaleNormal="34" zoomScaleSheetLayoutView="46" workbookViewId="0">
      <selection activeCell="W109" sqref="W109"/>
    </sheetView>
  </sheetViews>
  <sheetFormatPr defaultColWidth="9.1328125" defaultRowHeight="13.5"/>
  <cols>
    <col min="1" max="1" width="3.3984375" style="91" customWidth="1"/>
    <col min="2" max="2" width="15" style="91" customWidth="1"/>
    <col min="3" max="3" width="16.86328125" style="91" customWidth="1"/>
    <col min="4" max="4" width="20.59765625" style="91" customWidth="1"/>
    <col min="5" max="5" width="21.3984375" style="160" customWidth="1"/>
    <col min="6" max="6" width="24.59765625" style="91" customWidth="1"/>
    <col min="7" max="7" width="18.59765625" style="91" customWidth="1"/>
    <col min="8" max="8" width="12" style="223" customWidth="1"/>
    <col min="9" max="9" width="14.265625" style="160" customWidth="1"/>
    <col min="10" max="10" width="12.73046875" style="91" customWidth="1"/>
    <col min="11" max="11" width="13.1328125" style="91" customWidth="1"/>
    <col min="12" max="12" width="10.59765625" style="91" customWidth="1"/>
    <col min="13" max="13" width="11.73046875" style="91" customWidth="1"/>
    <col min="14" max="25" width="11.73046875" style="222" customWidth="1"/>
    <col min="26" max="54" width="11.73046875" style="91" customWidth="1"/>
    <col min="55" max="69" width="10.59765625" style="91" customWidth="1"/>
    <col min="70" max="73" width="11.59765625" style="91" customWidth="1"/>
    <col min="74" max="16384" width="9.1328125" style="91"/>
  </cols>
  <sheetData>
    <row r="1" spans="1:54" ht="25.15">
      <c r="A1" s="88"/>
      <c r="B1" s="1162" t="str">
        <f>'OR PTE Summary'!B1</f>
        <v>Emissions Detail Sheets for:</v>
      </c>
      <c r="C1" s="88"/>
      <c r="D1" s="88"/>
      <c r="E1" s="89"/>
      <c r="F1" s="1162" t="str">
        <f>'OR PTE Summary'!F1</f>
        <v>Intel Corp., source no. 34-2681, application 034907 received 7/7/2023</v>
      </c>
      <c r="G1" s="124"/>
      <c r="H1" s="1074"/>
      <c r="I1" s="89"/>
      <c r="J1" s="88"/>
      <c r="K1" s="88"/>
      <c r="L1" s="88"/>
      <c r="M1" s="88"/>
      <c r="N1" s="1020"/>
      <c r="O1" s="1020"/>
      <c r="P1" s="1020"/>
      <c r="Q1" s="1020"/>
      <c r="R1" s="1020"/>
      <c r="S1" s="1020"/>
      <c r="T1" s="1020"/>
      <c r="U1" s="1020"/>
      <c r="V1" s="1020"/>
      <c r="W1" s="1020"/>
      <c r="X1" s="1020"/>
      <c r="Y1" s="1020"/>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row>
    <row r="2" spans="1:54" ht="17.649999999999999">
      <c r="A2" s="88"/>
      <c r="B2" s="92" t="s">
        <v>2152</v>
      </c>
      <c r="C2" s="92"/>
      <c r="D2" s="92"/>
      <c r="E2" s="89"/>
      <c r="F2" s="88"/>
      <c r="G2" s="88"/>
      <c r="H2" s="1074"/>
      <c r="I2" s="89"/>
      <c r="J2" s="88"/>
      <c r="K2" s="88"/>
      <c r="L2" s="88"/>
      <c r="M2" s="88"/>
      <c r="N2" s="1020"/>
      <c r="O2" s="1020"/>
      <c r="P2" s="1020"/>
      <c r="Q2" s="1020"/>
      <c r="R2" s="1020"/>
      <c r="S2" s="1020"/>
      <c r="T2" s="1020"/>
      <c r="U2" s="1020"/>
      <c r="V2" s="1020"/>
      <c r="W2" s="1020"/>
      <c r="X2" s="1020"/>
      <c r="Y2" s="1020"/>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row>
    <row r="3" spans="1:54" ht="18" customHeight="1">
      <c r="A3" s="88"/>
      <c r="B3" s="1400" t="s">
        <v>2153</v>
      </c>
      <c r="C3" s="1400"/>
      <c r="D3" s="1400"/>
      <c r="E3" s="1400"/>
      <c r="F3" s="1400"/>
      <c r="G3" s="1400"/>
      <c r="H3" s="1074"/>
      <c r="I3" s="89"/>
      <c r="J3" s="88"/>
      <c r="K3" s="88"/>
      <c r="L3" s="88"/>
      <c r="M3" s="88"/>
      <c r="N3" s="1020"/>
      <c r="O3" s="1020"/>
      <c r="P3" s="1020"/>
      <c r="Q3" s="1020"/>
      <c r="R3" s="1020"/>
      <c r="S3" s="1020"/>
      <c r="T3" s="1020"/>
      <c r="U3" s="1020"/>
      <c r="V3" s="1020"/>
      <c r="W3" s="1020"/>
      <c r="X3" s="1020"/>
      <c r="Y3" s="1020"/>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row>
    <row r="4" spans="1:54" ht="18" customHeight="1">
      <c r="A4" s="88"/>
      <c r="B4" s="1400"/>
      <c r="C4" s="1400"/>
      <c r="D4" s="1400"/>
      <c r="E4" s="1400"/>
      <c r="F4" s="1400"/>
      <c r="G4" s="1400"/>
      <c r="H4" s="1074"/>
      <c r="I4" s="89"/>
      <c r="J4" s="88"/>
      <c r="K4" s="88"/>
      <c r="L4" s="88"/>
      <c r="M4" s="88"/>
      <c r="N4" s="1020"/>
      <c r="O4" s="1020"/>
      <c r="P4" s="1020"/>
      <c r="Q4" s="1020"/>
      <c r="R4" s="1020"/>
      <c r="S4" s="1020"/>
      <c r="T4" s="1020"/>
      <c r="U4" s="1020"/>
      <c r="V4" s="1020"/>
      <c r="W4" s="1020"/>
      <c r="X4" s="1020"/>
      <c r="Y4" s="1020"/>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row>
    <row r="5" spans="1:54" ht="18" customHeight="1">
      <c r="A5" s="88"/>
      <c r="B5" s="1400"/>
      <c r="C5" s="1400"/>
      <c r="D5" s="1400"/>
      <c r="E5" s="1400"/>
      <c r="F5" s="1400"/>
      <c r="G5" s="1400"/>
      <c r="H5" s="1074"/>
      <c r="I5" s="89"/>
      <c r="J5" s="88"/>
      <c r="K5" s="88"/>
      <c r="L5" s="88"/>
      <c r="M5" s="88"/>
      <c r="N5" s="1020"/>
      <c r="O5" s="1020"/>
      <c r="P5" s="1020"/>
      <c r="Q5" s="1020"/>
      <c r="R5" s="1020"/>
      <c r="S5" s="1020"/>
      <c r="T5" s="1020"/>
      <c r="U5" s="1020"/>
      <c r="V5" s="1020"/>
      <c r="W5" s="1020"/>
      <c r="X5" s="1020"/>
      <c r="Y5" s="1020"/>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row>
    <row r="6" spans="1:54" ht="13.5" customHeight="1">
      <c r="A6" s="88"/>
      <c r="B6" s="97" t="s">
        <v>743</v>
      </c>
      <c r="C6" s="88"/>
      <c r="D6" s="88"/>
      <c r="E6" s="89"/>
      <c r="F6" s="1074"/>
      <c r="G6" s="89"/>
      <c r="H6" s="88"/>
      <c r="I6" s="88"/>
      <c r="J6" s="88"/>
      <c r="K6" s="88"/>
      <c r="L6" s="1020"/>
      <c r="M6" s="1020"/>
      <c r="N6" s="1020"/>
      <c r="O6" s="1020"/>
      <c r="P6" s="1020"/>
      <c r="Q6" s="1020"/>
      <c r="R6" s="1020"/>
      <c r="S6" s="1020"/>
      <c r="T6" s="1020"/>
      <c r="U6" s="1020"/>
      <c r="V6" s="1020"/>
      <c r="W6" s="1020"/>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row>
    <row r="7" spans="1:54" ht="15">
      <c r="A7" s="88"/>
      <c r="B7" s="167" t="s">
        <v>158</v>
      </c>
      <c r="C7" s="168"/>
      <c r="D7" s="168"/>
      <c r="E7" s="169"/>
      <c r="F7" s="169"/>
      <c r="G7" s="171"/>
      <c r="H7" s="88"/>
      <c r="I7" s="88"/>
      <c r="J7" s="1020"/>
      <c r="K7" s="1020"/>
      <c r="L7" s="1020"/>
      <c r="M7" s="1020"/>
      <c r="N7" s="1020"/>
      <c r="O7" s="1020"/>
      <c r="P7" s="1020"/>
      <c r="Q7" s="1020"/>
      <c r="R7" s="1020"/>
      <c r="S7" s="1020"/>
      <c r="T7" s="1020"/>
      <c r="U7" s="1020"/>
      <c r="V7" s="1020"/>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row>
    <row r="8" spans="1:54" ht="13.9">
      <c r="A8" s="88"/>
      <c r="B8" s="293" t="s">
        <v>469</v>
      </c>
      <c r="C8" s="294"/>
      <c r="D8" s="294"/>
      <c r="E8" s="295"/>
      <c r="F8" s="296"/>
      <c r="G8" s="297"/>
      <c r="H8" s="97"/>
      <c r="I8" s="97"/>
      <c r="J8" s="97"/>
      <c r="K8" s="1020"/>
      <c r="L8" s="1020"/>
      <c r="M8" s="298"/>
      <c r="N8" s="1020"/>
      <c r="O8" s="1020"/>
      <c r="P8" s="1020"/>
      <c r="Q8" s="1020"/>
      <c r="R8" s="1020"/>
      <c r="S8" s="1020"/>
      <c r="T8" s="1020"/>
      <c r="U8" s="1020"/>
      <c r="V8" s="1020"/>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row>
    <row r="9" spans="1:54" ht="15">
      <c r="A9" s="88"/>
      <c r="B9" s="237" t="s">
        <v>350</v>
      </c>
      <c r="C9" s="125"/>
      <c r="D9" s="367"/>
      <c r="E9" s="88" t="s">
        <v>744</v>
      </c>
      <c r="F9" s="186">
        <v>0.18629999999999999</v>
      </c>
      <c r="G9" s="1115" t="s">
        <v>745</v>
      </c>
      <c r="H9" s="88"/>
      <c r="I9" s="88"/>
      <c r="J9" s="88"/>
      <c r="K9" s="1020"/>
      <c r="L9" s="1020"/>
      <c r="M9" s="33"/>
      <c r="N9" s="1020"/>
      <c r="O9" s="1020"/>
      <c r="P9" s="1020"/>
      <c r="Q9" s="1020"/>
      <c r="R9" s="1020"/>
      <c r="S9" s="1020"/>
      <c r="T9" s="1020"/>
      <c r="U9" s="1020"/>
      <c r="V9" s="1020"/>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row>
    <row r="10" spans="1:54" ht="15">
      <c r="A10" s="88"/>
      <c r="B10" s="237" t="s">
        <v>746</v>
      </c>
      <c r="C10" s="125"/>
      <c r="D10" s="367"/>
      <c r="E10" s="88" t="s">
        <v>744</v>
      </c>
      <c r="F10" s="186">
        <v>0.21740000000000001</v>
      </c>
      <c r="G10" s="1115" t="s">
        <v>745</v>
      </c>
      <c r="H10" s="88"/>
      <c r="I10" s="88"/>
      <c r="J10" s="88"/>
      <c r="K10" s="1020"/>
      <c r="L10" s="1020"/>
      <c r="M10" s="33"/>
      <c r="N10" s="1020"/>
      <c r="O10" s="1020"/>
      <c r="P10" s="1020"/>
      <c r="Q10" s="1020"/>
      <c r="R10" s="1020"/>
      <c r="S10" s="1020"/>
      <c r="T10" s="1020"/>
      <c r="U10" s="1020"/>
      <c r="V10" s="1020"/>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row>
    <row r="11" spans="1:54" ht="15">
      <c r="A11" s="88"/>
      <c r="B11" s="237" t="s">
        <v>369</v>
      </c>
      <c r="C11" s="125"/>
      <c r="D11" s="367"/>
      <c r="E11" s="88" t="s">
        <v>744</v>
      </c>
      <c r="F11" s="186">
        <v>1.5E-3</v>
      </c>
      <c r="G11" s="1115" t="s">
        <v>745</v>
      </c>
      <c r="H11" s="88"/>
      <c r="I11" s="88"/>
      <c r="J11" s="88"/>
      <c r="K11" s="1020"/>
      <c r="L11" s="1020"/>
      <c r="M11" s="33"/>
      <c r="N11" s="1020"/>
      <c r="O11" s="1020"/>
      <c r="P11" s="1020"/>
      <c r="Q11" s="1020"/>
      <c r="R11" s="1020"/>
      <c r="S11" s="1020"/>
      <c r="T11" s="1020"/>
      <c r="U11" s="1020"/>
      <c r="V11" s="1020"/>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row>
    <row r="12" spans="1:54" ht="15">
      <c r="A12" s="88"/>
      <c r="B12" s="237" t="s">
        <v>77</v>
      </c>
      <c r="C12" s="125"/>
      <c r="D12" s="367"/>
      <c r="E12" s="88" t="s">
        <v>744</v>
      </c>
      <c r="F12" s="186">
        <v>1.7261</v>
      </c>
      <c r="G12" s="1115" t="s">
        <v>745</v>
      </c>
      <c r="H12" s="88"/>
      <c r="I12" s="88"/>
      <c r="J12" s="88"/>
      <c r="K12" s="1020"/>
      <c r="L12" s="1020"/>
      <c r="M12" s="33"/>
      <c r="N12" s="1020"/>
      <c r="O12" s="1020"/>
      <c r="P12" s="1020"/>
      <c r="Q12" s="1020"/>
      <c r="R12" s="1020"/>
      <c r="S12" s="1020"/>
      <c r="T12" s="1020"/>
      <c r="U12" s="1020"/>
      <c r="V12" s="1020"/>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row>
    <row r="13" spans="1:54" ht="15">
      <c r="A13" s="88"/>
      <c r="B13" s="237" t="s">
        <v>371</v>
      </c>
      <c r="C13" s="125"/>
      <c r="D13" s="367"/>
      <c r="E13" s="88" t="s">
        <v>744</v>
      </c>
      <c r="F13" s="186">
        <v>1E-4</v>
      </c>
      <c r="G13" s="1115" t="s">
        <v>745</v>
      </c>
      <c r="H13" s="88"/>
      <c r="I13" s="88"/>
      <c r="J13" s="88"/>
      <c r="K13" s="1020"/>
      <c r="L13" s="1020"/>
      <c r="M13" s="33"/>
      <c r="N13" s="1020"/>
      <c r="O13" s="1020"/>
      <c r="P13" s="1020"/>
      <c r="Q13" s="1020"/>
      <c r="R13" s="1020"/>
      <c r="S13" s="1020"/>
      <c r="T13" s="1020"/>
      <c r="U13" s="1020"/>
      <c r="V13" s="1020"/>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row>
    <row r="14" spans="1:54" ht="15">
      <c r="A14" s="88"/>
      <c r="B14" s="237" t="s">
        <v>365</v>
      </c>
      <c r="C14" s="125"/>
      <c r="D14" s="367"/>
      <c r="E14" s="88" t="s">
        <v>744</v>
      </c>
      <c r="F14" s="186">
        <v>1.6000000000000001E-3</v>
      </c>
      <c r="G14" s="1115" t="s">
        <v>745</v>
      </c>
      <c r="H14" s="88"/>
      <c r="I14" s="88"/>
      <c r="J14" s="88"/>
      <c r="K14" s="1020"/>
      <c r="L14" s="1020"/>
      <c r="M14" s="33"/>
      <c r="N14" s="1020"/>
      <c r="O14" s="1020"/>
      <c r="P14" s="1020"/>
      <c r="Q14" s="1020"/>
      <c r="R14" s="1020"/>
      <c r="S14" s="1020"/>
      <c r="T14" s="1020"/>
      <c r="U14" s="1020"/>
      <c r="V14" s="1020"/>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row>
    <row r="15" spans="1:54" ht="15">
      <c r="A15" s="88"/>
      <c r="B15" s="237" t="s">
        <v>347</v>
      </c>
      <c r="C15" s="125"/>
      <c r="D15" s="367"/>
      <c r="E15" s="88" t="s">
        <v>744</v>
      </c>
      <c r="F15" s="186">
        <v>8.3000000000000001E-3</v>
      </c>
      <c r="G15" s="1115" t="s">
        <v>745</v>
      </c>
      <c r="H15" s="88"/>
      <c r="I15" s="88"/>
      <c r="J15" s="88"/>
      <c r="K15" s="1020"/>
      <c r="L15" s="1020"/>
      <c r="M15" s="33"/>
      <c r="N15" s="1020"/>
      <c r="O15" s="1020"/>
      <c r="P15" s="1020"/>
      <c r="Q15" s="1020"/>
      <c r="R15" s="1020"/>
      <c r="S15" s="1020"/>
      <c r="T15" s="1020"/>
      <c r="U15" s="1020"/>
      <c r="V15" s="1020"/>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row>
    <row r="16" spans="1:54" ht="15">
      <c r="A16" s="88"/>
      <c r="B16" s="237" t="s">
        <v>378</v>
      </c>
      <c r="C16" s="125"/>
      <c r="D16" s="367"/>
      <c r="E16" s="88" t="s">
        <v>744</v>
      </c>
      <c r="F16" s="186">
        <v>3.8999999999999998E-3</v>
      </c>
      <c r="G16" s="1115" t="s">
        <v>745</v>
      </c>
      <c r="H16" s="88"/>
      <c r="I16" s="88"/>
      <c r="J16" s="88"/>
      <c r="K16" s="1020"/>
      <c r="L16" s="1020"/>
      <c r="M16" s="33"/>
      <c r="N16" s="1020"/>
      <c r="O16" s="1020"/>
      <c r="P16" s="1020"/>
      <c r="Q16" s="1020"/>
      <c r="R16" s="1020"/>
      <c r="S16" s="1020"/>
      <c r="T16" s="1020"/>
      <c r="U16" s="1020"/>
      <c r="V16" s="1020"/>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row>
    <row r="17" spans="1:54" ht="15">
      <c r="A17" s="88"/>
      <c r="B17" s="237" t="s">
        <v>359</v>
      </c>
      <c r="C17" s="125"/>
      <c r="D17" s="367"/>
      <c r="E17" s="88" t="s">
        <v>744</v>
      </c>
      <c r="F17" s="186">
        <v>1.9699999999999999E-2</v>
      </c>
      <c r="G17" s="1115" t="s">
        <v>745</v>
      </c>
      <c r="H17" s="88"/>
      <c r="I17" s="88"/>
      <c r="J17" s="88"/>
      <c r="K17" s="1020"/>
      <c r="L17" s="1020"/>
      <c r="M17" s="33"/>
      <c r="N17" s="1020"/>
      <c r="O17" s="1020"/>
      <c r="P17" s="1020"/>
      <c r="Q17" s="1020"/>
      <c r="R17" s="1020"/>
      <c r="S17" s="1020"/>
      <c r="T17" s="1020"/>
      <c r="U17" s="1020"/>
      <c r="V17" s="1020"/>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row>
    <row r="18" spans="1:54" ht="15">
      <c r="A18" s="88"/>
      <c r="B18" s="237" t="s">
        <v>358</v>
      </c>
      <c r="C18" s="125"/>
      <c r="D18" s="367"/>
      <c r="E18" s="88" t="s">
        <v>744</v>
      </c>
      <c r="F18" s="186">
        <v>3.6200000000000003E-2</v>
      </c>
      <c r="G18" s="1115" t="s">
        <v>745</v>
      </c>
      <c r="H18" s="88"/>
      <c r="I18" s="88"/>
      <c r="J18" s="88"/>
      <c r="K18" s="1020"/>
      <c r="L18" s="1020"/>
      <c r="M18" s="33"/>
      <c r="N18" s="1020"/>
      <c r="O18" s="1020"/>
      <c r="P18" s="1020"/>
      <c r="Q18" s="1020"/>
      <c r="R18" s="1020"/>
      <c r="S18" s="1020"/>
      <c r="T18" s="1020"/>
      <c r="U18" s="1020"/>
      <c r="V18" s="1020"/>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row>
    <row r="19" spans="1:54" ht="15">
      <c r="A19" s="88"/>
      <c r="B19" s="237" t="s">
        <v>361</v>
      </c>
      <c r="C19" s="125"/>
      <c r="D19" s="367"/>
      <c r="E19" s="88" t="s">
        <v>744</v>
      </c>
      <c r="F19" s="186">
        <v>0.7833</v>
      </c>
      <c r="G19" s="1115" t="s">
        <v>745</v>
      </c>
      <c r="H19" s="88"/>
      <c r="I19" s="88"/>
      <c r="J19" s="88"/>
      <c r="K19" s="1020"/>
      <c r="L19" s="1020"/>
      <c r="M19" s="33"/>
      <c r="N19" s="1020"/>
      <c r="O19" s="1020"/>
      <c r="P19" s="1020"/>
      <c r="Q19" s="1020"/>
      <c r="R19" s="1020"/>
      <c r="S19" s="1020"/>
      <c r="T19" s="1020"/>
      <c r="U19" s="1020"/>
      <c r="V19" s="1020"/>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row>
    <row r="20" spans="1:54" ht="15">
      <c r="A20" s="88"/>
      <c r="B20" s="237" t="s">
        <v>364</v>
      </c>
      <c r="C20" s="125"/>
      <c r="D20" s="367"/>
      <c r="E20" s="88" t="s">
        <v>744</v>
      </c>
      <c r="F20" s="186">
        <v>3.39E-2</v>
      </c>
      <c r="G20" s="1115" t="s">
        <v>745</v>
      </c>
      <c r="H20" s="88"/>
      <c r="I20" s="88"/>
      <c r="J20" s="88"/>
      <c r="K20" s="1020"/>
      <c r="L20" s="300"/>
      <c r="M20" s="34"/>
      <c r="N20" s="1020"/>
      <c r="O20" s="1020"/>
      <c r="P20" s="1020"/>
      <c r="Q20" s="1020"/>
      <c r="R20" s="1020"/>
      <c r="S20" s="1020"/>
      <c r="T20" s="1020"/>
      <c r="U20" s="1020"/>
      <c r="V20" s="1020"/>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row>
    <row r="21" spans="1:54" ht="15">
      <c r="A21" s="88"/>
      <c r="B21" s="237" t="s">
        <v>372</v>
      </c>
      <c r="C21" s="125"/>
      <c r="D21" s="367"/>
      <c r="E21" s="88" t="s">
        <v>744</v>
      </c>
      <c r="F21" s="186">
        <v>1.09E-2</v>
      </c>
      <c r="G21" s="1115" t="s">
        <v>745</v>
      </c>
      <c r="H21" s="88"/>
      <c r="I21" s="88"/>
      <c r="J21" s="88"/>
      <c r="K21" s="1020"/>
      <c r="L21" s="1020"/>
      <c r="M21" s="33"/>
      <c r="N21" s="1020"/>
      <c r="O21" s="1020"/>
      <c r="P21" s="1020"/>
      <c r="Q21" s="1020"/>
      <c r="R21" s="1020"/>
      <c r="S21" s="1020"/>
      <c r="T21" s="1020"/>
      <c r="U21" s="1020"/>
      <c r="V21" s="1020"/>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row>
    <row r="22" spans="1:54" ht="15">
      <c r="A22" s="88"/>
      <c r="B22" s="1044" t="s">
        <v>354</v>
      </c>
      <c r="C22" s="1096"/>
      <c r="D22" s="1087"/>
      <c r="E22" s="88" t="s">
        <v>744</v>
      </c>
      <c r="F22" s="186">
        <v>2.69E-2</v>
      </c>
      <c r="G22" s="1115" t="s">
        <v>745</v>
      </c>
      <c r="H22" s="89"/>
      <c r="I22" s="89"/>
      <c r="J22" s="88"/>
      <c r="K22" s="1020"/>
      <c r="L22" s="1020"/>
      <c r="M22" s="33"/>
      <c r="N22" s="1020"/>
      <c r="O22" s="1020"/>
      <c r="P22" s="1020"/>
      <c r="Q22" s="1020"/>
      <c r="R22" s="1020"/>
      <c r="S22" s="1020"/>
      <c r="T22" s="1020"/>
      <c r="U22" s="1020"/>
      <c r="V22" s="1020"/>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row>
    <row r="23" spans="1:54" ht="15">
      <c r="A23" s="88"/>
      <c r="B23" s="237" t="s">
        <v>89</v>
      </c>
      <c r="C23" s="125"/>
      <c r="D23" s="367"/>
      <c r="E23" s="88" t="s">
        <v>744</v>
      </c>
      <c r="F23" s="186">
        <v>0.18629999999999999</v>
      </c>
      <c r="G23" s="1115" t="s">
        <v>745</v>
      </c>
      <c r="H23" s="88"/>
      <c r="I23" s="88"/>
      <c r="J23" s="88"/>
      <c r="K23" s="1020"/>
      <c r="L23" s="1020"/>
      <c r="M23" s="33"/>
      <c r="N23" s="1020"/>
      <c r="O23" s="1020"/>
      <c r="P23" s="1020"/>
      <c r="Q23" s="1020"/>
      <c r="R23" s="1020"/>
      <c r="S23" s="1020"/>
      <c r="T23" s="1020"/>
      <c r="U23" s="1020"/>
      <c r="V23" s="1020"/>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row>
    <row r="24" spans="1:54" ht="15">
      <c r="A24" s="88"/>
      <c r="B24" s="237" t="s">
        <v>374</v>
      </c>
      <c r="C24" s="125"/>
      <c r="D24" s="367"/>
      <c r="E24" s="88" t="s">
        <v>744</v>
      </c>
      <c r="F24" s="186">
        <v>3.0999999999999999E-3</v>
      </c>
      <c r="G24" s="1115" t="s">
        <v>745</v>
      </c>
      <c r="H24" s="88"/>
      <c r="I24" s="88"/>
      <c r="J24" s="88"/>
      <c r="K24" s="1020"/>
      <c r="L24" s="1020"/>
      <c r="M24" s="33"/>
      <c r="N24" s="1020"/>
      <c r="O24" s="1020"/>
      <c r="P24" s="1020"/>
      <c r="Q24" s="1020"/>
      <c r="R24" s="1020"/>
      <c r="S24" s="1020"/>
      <c r="T24" s="1020"/>
      <c r="U24" s="1020"/>
      <c r="V24" s="1020"/>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row>
    <row r="25" spans="1:54" ht="15">
      <c r="A25" s="88"/>
      <c r="B25" s="237" t="s">
        <v>376</v>
      </c>
      <c r="C25" s="125"/>
      <c r="D25" s="367"/>
      <c r="E25" s="88" t="s">
        <v>744</v>
      </c>
      <c r="F25" s="186">
        <v>2E-3</v>
      </c>
      <c r="G25" s="1115" t="s">
        <v>745</v>
      </c>
      <c r="H25" s="88"/>
      <c r="I25" s="88"/>
      <c r="J25" s="88"/>
      <c r="K25" s="1020"/>
      <c r="L25" s="1020"/>
      <c r="M25" s="33"/>
      <c r="N25" s="1020"/>
      <c r="O25" s="1020"/>
      <c r="P25" s="1020"/>
      <c r="Q25" s="1020"/>
      <c r="R25" s="1020"/>
      <c r="S25" s="1020"/>
      <c r="T25" s="1020"/>
      <c r="U25" s="1020"/>
      <c r="V25" s="1020"/>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row>
    <row r="26" spans="1:54" ht="15">
      <c r="A26" s="88"/>
      <c r="B26" s="237" t="s">
        <v>380</v>
      </c>
      <c r="C26" s="125"/>
      <c r="D26" s="367"/>
      <c r="E26" s="88" t="s">
        <v>744</v>
      </c>
      <c r="F26" s="186">
        <v>2.2000000000000001E-3</v>
      </c>
      <c r="G26" s="1115" t="s">
        <v>745</v>
      </c>
      <c r="H26" s="88"/>
      <c r="I26" s="88"/>
      <c r="J26" s="88"/>
      <c r="K26" s="1020"/>
      <c r="L26" s="1020"/>
      <c r="M26" s="33"/>
      <c r="N26" s="1020"/>
      <c r="O26" s="1020"/>
      <c r="P26" s="1020"/>
      <c r="Q26" s="1020"/>
      <c r="R26" s="1020"/>
      <c r="S26" s="1020"/>
      <c r="T26" s="1020"/>
      <c r="U26" s="1020"/>
      <c r="V26" s="1020"/>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row>
    <row r="27" spans="1:54" ht="15">
      <c r="A27" s="88"/>
      <c r="B27" s="237" t="s">
        <v>356</v>
      </c>
      <c r="C27" s="125"/>
      <c r="D27" s="367"/>
      <c r="E27" s="88" t="s">
        <v>744</v>
      </c>
      <c r="F27" s="186">
        <v>0.10539999999999999</v>
      </c>
      <c r="G27" s="1115" t="s">
        <v>745</v>
      </c>
      <c r="H27" s="88"/>
      <c r="I27" s="88"/>
      <c r="J27" s="88"/>
      <c r="K27" s="1020"/>
      <c r="L27" s="1020"/>
      <c r="M27" s="33"/>
      <c r="N27" s="1020"/>
      <c r="O27" s="1020"/>
      <c r="P27" s="1020"/>
      <c r="Q27" s="1020"/>
      <c r="R27" s="1020"/>
      <c r="S27" s="1020"/>
      <c r="T27" s="1020"/>
      <c r="U27" s="1020"/>
      <c r="V27" s="1020"/>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row>
    <row r="28" spans="1:54" ht="15">
      <c r="A28" s="88"/>
      <c r="B28" s="243" t="s">
        <v>382</v>
      </c>
      <c r="C28" s="373"/>
      <c r="D28" s="1246"/>
      <c r="E28" s="115" t="s">
        <v>744</v>
      </c>
      <c r="F28" s="301">
        <v>4.24E-2</v>
      </c>
      <c r="G28" s="1120" t="s">
        <v>745</v>
      </c>
      <c r="H28" s="88"/>
      <c r="I28" s="88"/>
      <c r="J28" s="88"/>
      <c r="K28" s="1020"/>
      <c r="L28" s="1020"/>
      <c r="M28" s="33"/>
      <c r="N28" s="1020"/>
      <c r="O28" s="1020"/>
      <c r="P28" s="1020"/>
      <c r="Q28" s="1020"/>
      <c r="R28" s="1020"/>
      <c r="S28" s="1020"/>
      <c r="T28" s="1020"/>
      <c r="U28" s="1020"/>
      <c r="V28" s="1020"/>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row>
    <row r="29" spans="1:54" ht="13.9">
      <c r="A29" s="88"/>
      <c r="B29" s="302"/>
      <c r="C29" s="302"/>
      <c r="D29" s="302"/>
      <c r="E29" s="303"/>
      <c r="F29" s="93"/>
      <c r="G29" s="93"/>
      <c r="H29" s="184"/>
      <c r="I29" s="273"/>
      <c r="J29" s="88"/>
      <c r="K29" s="88"/>
      <c r="L29" s="88"/>
      <c r="M29" s="88"/>
      <c r="N29" s="1020"/>
      <c r="O29" s="1020"/>
      <c r="P29" s="1020"/>
      <c r="Q29" s="1020"/>
      <c r="R29" s="1020"/>
      <c r="S29" s="1020"/>
      <c r="T29" s="1020"/>
      <c r="U29" s="1020"/>
      <c r="V29" s="1020"/>
      <c r="W29" s="1020"/>
      <c r="X29" s="1020"/>
      <c r="Y29" s="1020"/>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row>
    <row r="30" spans="1:54" ht="13.9">
      <c r="A30" s="88"/>
      <c r="B30" s="304" t="s">
        <v>473</v>
      </c>
      <c r="C30" s="88"/>
      <c r="D30" s="88"/>
      <c r="E30" s="89"/>
      <c r="F30" s="88"/>
      <c r="G30" s="88"/>
      <c r="H30" s="1074"/>
      <c r="I30" s="256" t="s">
        <v>747</v>
      </c>
      <c r="J30" s="88"/>
      <c r="K30" s="88"/>
      <c r="L30" s="88"/>
      <c r="M30" s="88"/>
      <c r="N30" s="1020"/>
      <c r="O30" s="1020"/>
      <c r="P30" s="1020"/>
      <c r="Q30" s="1020"/>
      <c r="R30" s="1020"/>
      <c r="S30" s="1020"/>
      <c r="T30" s="1020"/>
      <c r="U30" s="1020"/>
      <c r="V30" s="1020"/>
      <c r="W30" s="1020"/>
      <c r="X30" s="1020"/>
      <c r="Y30" s="1020"/>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row>
    <row r="31" spans="1:54" ht="13.9">
      <c r="A31" s="88"/>
      <c r="B31" s="88" t="s">
        <v>386</v>
      </c>
      <c r="C31" s="88"/>
      <c r="D31" s="88"/>
      <c r="E31" s="89"/>
      <c r="F31" s="88"/>
      <c r="G31" s="88"/>
      <c r="H31" s="1074"/>
      <c r="I31" s="1359" t="s">
        <v>482</v>
      </c>
      <c r="J31" s="1361"/>
      <c r="K31" s="88"/>
      <c r="L31" s="88"/>
      <c r="M31" s="88"/>
      <c r="N31" s="1020"/>
      <c r="O31" s="1020"/>
      <c r="P31" s="1020"/>
      <c r="Q31" s="1020"/>
      <c r="R31" s="1020"/>
      <c r="S31" s="1020"/>
      <c r="T31" s="1020"/>
      <c r="U31" s="1020"/>
      <c r="V31" s="1020"/>
      <c r="W31" s="1020"/>
      <c r="X31" s="1020"/>
      <c r="Y31" s="1020"/>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row>
    <row r="32" spans="1:54">
      <c r="A32" s="88"/>
      <c r="B32" s="88" t="s">
        <v>748</v>
      </c>
      <c r="C32" s="88"/>
      <c r="D32" s="88"/>
      <c r="E32" s="89"/>
      <c r="F32" s="88"/>
      <c r="G32" s="88"/>
      <c r="H32" s="1074"/>
      <c r="I32" s="305" t="s">
        <v>5</v>
      </c>
      <c r="J32" s="306">
        <v>0.85</v>
      </c>
      <c r="K32" s="88"/>
      <c r="L32" s="88"/>
      <c r="M32" s="88"/>
      <c r="N32" s="1020"/>
      <c r="O32" s="1020"/>
      <c r="P32" s="1020"/>
      <c r="Q32" s="1020"/>
      <c r="R32" s="1020"/>
      <c r="S32" s="1020"/>
      <c r="T32" s="1020"/>
      <c r="U32" s="1020"/>
      <c r="V32" s="1020"/>
      <c r="W32" s="1020"/>
      <c r="X32" s="1020"/>
      <c r="Y32" s="1020"/>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row>
    <row r="33" spans="1:60">
      <c r="A33" s="88"/>
      <c r="B33" s="88" t="s">
        <v>749</v>
      </c>
      <c r="C33" s="88"/>
      <c r="D33" s="88"/>
      <c r="E33" s="89"/>
      <c r="F33" s="88"/>
      <c r="G33" s="88"/>
      <c r="H33" s="1074"/>
      <c r="I33" s="1073" t="s">
        <v>4</v>
      </c>
      <c r="J33" s="307">
        <v>0.7</v>
      </c>
      <c r="K33" s="88"/>
      <c r="L33" s="88"/>
      <c r="M33" s="88"/>
      <c r="N33" s="1020"/>
      <c r="O33" s="1020"/>
      <c r="P33" s="1020"/>
      <c r="Q33" s="1020"/>
      <c r="R33" s="1020"/>
      <c r="S33" s="1020"/>
      <c r="T33" s="1020"/>
      <c r="U33" s="1020"/>
      <c r="V33" s="1020"/>
      <c r="W33" s="1020"/>
      <c r="X33" s="1020"/>
      <c r="Y33" s="1020"/>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row>
    <row r="34" spans="1:60" ht="13.9">
      <c r="A34" s="88"/>
      <c r="B34" s="218" t="s">
        <v>750</v>
      </c>
      <c r="C34" s="88"/>
      <c r="D34" s="88"/>
      <c r="E34" s="89"/>
      <c r="F34" s="88"/>
      <c r="G34" s="88"/>
      <c r="H34" s="1074"/>
      <c r="I34" s="1073" t="s">
        <v>3</v>
      </c>
      <c r="J34" s="307">
        <v>0.8</v>
      </c>
      <c r="K34" s="88"/>
      <c r="L34" s="88"/>
      <c r="M34" s="88"/>
      <c r="N34" s="1020"/>
      <c r="O34" s="1020"/>
      <c r="P34" s="1020"/>
      <c r="Q34" s="1020"/>
      <c r="R34" s="1020"/>
      <c r="S34" s="1020"/>
      <c r="T34" s="1020"/>
      <c r="U34" s="1020"/>
      <c r="V34" s="1020"/>
      <c r="W34" s="1020"/>
      <c r="X34" s="1020"/>
      <c r="Y34" s="1020"/>
      <c r="Z34" s="88"/>
      <c r="AA34" s="88"/>
      <c r="AB34" s="88"/>
      <c r="AC34" s="88"/>
      <c r="AD34" s="194"/>
      <c r="AE34" s="88"/>
      <c r="AF34" s="88"/>
      <c r="AG34" s="89"/>
      <c r="AH34" s="88"/>
      <c r="AI34" s="88"/>
      <c r="AJ34" s="194"/>
      <c r="AK34" s="88"/>
      <c r="AL34" s="89"/>
      <c r="AM34" s="88"/>
      <c r="AN34" s="88"/>
      <c r="AO34" s="88"/>
      <c r="AP34" s="88"/>
      <c r="AQ34" s="88"/>
      <c r="AR34" s="88"/>
      <c r="AS34" s="88"/>
      <c r="AT34" s="88"/>
      <c r="AU34" s="88"/>
      <c r="AV34" s="88"/>
      <c r="AW34" s="88"/>
      <c r="AX34" s="88"/>
      <c r="AY34" s="88"/>
      <c r="AZ34" s="88"/>
      <c r="BA34" s="88"/>
      <c r="BB34" s="88"/>
    </row>
    <row r="35" spans="1:60" ht="13.9">
      <c r="A35" s="88"/>
      <c r="B35" s="1359" t="s">
        <v>505</v>
      </c>
      <c r="C35" s="1360"/>
      <c r="D35" s="1360"/>
      <c r="E35" s="1360"/>
      <c r="F35" s="1360"/>
      <c r="G35" s="1361"/>
      <c r="H35" s="1074"/>
      <c r="I35" s="1075" t="s">
        <v>346</v>
      </c>
      <c r="J35" s="308">
        <v>0.7</v>
      </c>
      <c r="K35" s="88"/>
      <c r="L35" s="88"/>
      <c r="M35" s="88"/>
      <c r="N35" s="1020"/>
      <c r="O35" s="1020"/>
      <c r="P35" s="1020"/>
      <c r="Q35" s="1020"/>
      <c r="R35" s="1020"/>
      <c r="S35" s="1020"/>
      <c r="T35" s="1020"/>
      <c r="U35" s="1020"/>
      <c r="V35" s="1020"/>
      <c r="W35" s="1020"/>
      <c r="X35" s="1020"/>
      <c r="Y35" s="1020"/>
      <c r="Z35" s="88"/>
      <c r="AA35" s="88"/>
      <c r="AB35" s="88"/>
      <c r="AC35" s="88"/>
      <c r="AD35" s="194"/>
      <c r="AE35" s="88"/>
      <c r="AF35" s="88"/>
      <c r="AG35" s="89"/>
      <c r="AH35" s="88"/>
      <c r="AI35" s="88"/>
      <c r="AJ35" s="194"/>
      <c r="AK35" s="88"/>
      <c r="AL35" s="89"/>
      <c r="AM35" s="88"/>
      <c r="AN35" s="88"/>
      <c r="AO35" s="88"/>
      <c r="AP35" s="88"/>
      <c r="AQ35" s="88"/>
      <c r="AR35" s="88"/>
      <c r="AS35" s="88"/>
      <c r="AT35" s="88"/>
      <c r="AU35" s="88"/>
      <c r="AV35" s="88"/>
      <c r="AW35" s="88"/>
      <c r="AX35" s="88"/>
      <c r="AY35" s="88"/>
      <c r="AZ35" s="88"/>
      <c r="BA35" s="88"/>
      <c r="BB35" s="88"/>
    </row>
    <row r="36" spans="1:60">
      <c r="A36" s="88"/>
      <c r="B36" s="110"/>
      <c r="C36" s="88"/>
      <c r="D36" s="1074" t="s">
        <v>18</v>
      </c>
      <c r="E36" s="1074">
        <v>25</v>
      </c>
      <c r="F36" s="1114" t="s">
        <v>751</v>
      </c>
      <c r="G36" s="112"/>
      <c r="H36" s="1074"/>
      <c r="I36" s="89"/>
      <c r="J36" s="88"/>
      <c r="K36" s="88"/>
      <c r="L36" s="88"/>
      <c r="M36" s="88"/>
      <c r="N36" s="1020"/>
      <c r="O36" s="1020"/>
      <c r="P36" s="1020"/>
      <c r="Q36" s="1020"/>
      <c r="R36" s="1020"/>
      <c r="S36" s="1020"/>
      <c r="T36" s="1020"/>
      <c r="U36" s="1020"/>
      <c r="V36" s="1020"/>
      <c r="W36" s="1020"/>
      <c r="X36" s="1020"/>
      <c r="Y36" s="1020"/>
      <c r="Z36" s="88"/>
      <c r="AA36" s="88"/>
      <c r="AB36" s="88"/>
      <c r="AC36" s="88"/>
      <c r="AD36" s="194"/>
      <c r="AE36" s="88"/>
      <c r="AF36" s="88"/>
      <c r="AG36" s="89"/>
      <c r="AH36" s="88"/>
      <c r="AI36" s="88"/>
      <c r="AJ36" s="194"/>
      <c r="AK36" s="88"/>
      <c r="AL36" s="89"/>
      <c r="AM36" s="88"/>
      <c r="AN36" s="88"/>
      <c r="AO36" s="88"/>
      <c r="AP36" s="88"/>
      <c r="AQ36" s="88"/>
      <c r="AR36" s="88"/>
      <c r="AS36" s="88"/>
      <c r="AT36" s="88"/>
      <c r="AU36" s="88"/>
      <c r="AV36" s="88"/>
      <c r="AW36" s="88"/>
      <c r="AX36" s="88"/>
      <c r="AY36" s="88"/>
      <c r="AZ36" s="88"/>
      <c r="BA36" s="88"/>
      <c r="BB36" s="88"/>
    </row>
    <row r="37" spans="1:60">
      <c r="A37" s="88"/>
      <c r="B37" s="114"/>
      <c r="C37" s="115"/>
      <c r="D37" s="1076" t="s">
        <v>512</v>
      </c>
      <c r="E37" s="1076">
        <v>50</v>
      </c>
      <c r="F37" s="1119" t="s">
        <v>751</v>
      </c>
      <c r="G37" s="117"/>
      <c r="H37" s="1074"/>
      <c r="I37" s="89"/>
      <c r="J37" s="88"/>
      <c r="K37" s="88"/>
      <c r="L37" s="88"/>
      <c r="M37" s="88"/>
      <c r="N37" s="1020"/>
      <c r="O37" s="1020"/>
      <c r="P37" s="1020"/>
      <c r="Q37" s="1020"/>
      <c r="R37" s="1020"/>
      <c r="S37" s="1020"/>
      <c r="T37" s="1020"/>
      <c r="U37" s="1020"/>
      <c r="V37" s="1020"/>
      <c r="W37" s="1020"/>
      <c r="X37" s="1020"/>
      <c r="Y37" s="1020"/>
      <c r="Z37" s="88"/>
      <c r="AA37" s="88"/>
      <c r="AB37" s="88"/>
      <c r="AC37" s="88"/>
      <c r="AD37" s="196"/>
      <c r="AE37" s="88"/>
      <c r="AF37" s="197"/>
      <c r="AG37" s="198"/>
      <c r="AH37" s="197"/>
      <c r="AI37" s="88"/>
      <c r="AJ37" s="194"/>
      <c r="AK37" s="88"/>
      <c r="AL37" s="89"/>
      <c r="AM37" s="88"/>
      <c r="AN37" s="88"/>
      <c r="AO37" s="88"/>
      <c r="AP37" s="88"/>
      <c r="AQ37" s="88"/>
      <c r="AR37" s="88"/>
      <c r="AS37" s="88"/>
      <c r="AT37" s="88"/>
      <c r="AU37" s="88"/>
      <c r="AV37" s="88"/>
      <c r="AW37" s="88"/>
      <c r="AX37" s="88"/>
      <c r="AY37" s="88"/>
      <c r="AZ37" s="88"/>
      <c r="BA37" s="88"/>
      <c r="BB37" s="88"/>
    </row>
    <row r="38" spans="1:60">
      <c r="A38" s="88"/>
      <c r="B38" s="1074"/>
      <c r="C38" s="1074"/>
      <c r="D38" s="89"/>
      <c r="E38" s="88"/>
      <c r="F38" s="88"/>
      <c r="G38" s="1074"/>
      <c r="H38" s="89"/>
      <c r="I38" s="88"/>
      <c r="J38" s="88"/>
      <c r="K38" s="88"/>
      <c r="L38" s="197"/>
      <c r="M38" s="1540"/>
      <c r="N38" s="1540"/>
      <c r="O38" s="1540"/>
      <c r="P38" s="1540"/>
      <c r="Q38" s="1540"/>
      <c r="R38" s="1540"/>
      <c r="S38" s="1540"/>
      <c r="T38" s="1540"/>
      <c r="U38" s="1540"/>
      <c r="V38" s="1540"/>
      <c r="W38" s="1540"/>
      <c r="X38" s="1540"/>
      <c r="Y38" s="1540"/>
      <c r="Z38" s="1540"/>
      <c r="AA38" s="1540"/>
      <c r="AB38" s="1540"/>
      <c r="AC38" s="1540"/>
      <c r="AD38" s="1540"/>
      <c r="AE38" s="1540"/>
      <c r="AF38" s="1540"/>
      <c r="AG38" s="1540"/>
      <c r="AH38" s="1540"/>
      <c r="AI38" s="1540"/>
      <c r="AJ38" s="1540"/>
      <c r="AK38" s="1540"/>
      <c r="AL38" s="1540"/>
      <c r="AM38" s="1540"/>
      <c r="AN38" s="1540"/>
      <c r="AO38" s="1540"/>
      <c r="AP38" s="1540"/>
      <c r="AQ38" s="1540"/>
      <c r="AR38" s="1540"/>
      <c r="AS38" s="1540"/>
      <c r="AT38" s="1540"/>
      <c r="AU38" s="1540"/>
      <c r="AV38" s="1540"/>
      <c r="AW38" s="1540"/>
      <c r="AX38" s="1540"/>
      <c r="AY38" s="1540"/>
      <c r="AZ38" s="1540"/>
      <c r="BA38" s="88"/>
      <c r="BB38" s="88"/>
    </row>
    <row r="39" spans="1:60" s="200" customFormat="1" ht="28.5" customHeight="1">
      <c r="A39" s="199"/>
      <c r="B39" s="1377" t="s">
        <v>183</v>
      </c>
      <c r="C39" s="1378"/>
      <c r="D39" s="1378"/>
      <c r="E39" s="1378"/>
      <c r="F39" s="1378"/>
      <c r="G39" s="1378"/>
      <c r="H39" s="1378"/>
      <c r="I39" s="1378"/>
      <c r="J39" s="1378"/>
      <c r="K39" s="1378"/>
      <c r="L39" s="1379"/>
      <c r="M39" s="1451" t="s">
        <v>350</v>
      </c>
      <c r="N39" s="1452"/>
      <c r="O39" s="1451" t="s">
        <v>746</v>
      </c>
      <c r="P39" s="1452"/>
      <c r="Q39" s="1451" t="s">
        <v>369</v>
      </c>
      <c r="R39" s="1452"/>
      <c r="S39" s="1451" t="s">
        <v>77</v>
      </c>
      <c r="T39" s="1452"/>
      <c r="U39" s="1451" t="s">
        <v>371</v>
      </c>
      <c r="V39" s="1452"/>
      <c r="W39" s="1451" t="s">
        <v>365</v>
      </c>
      <c r="X39" s="1452"/>
      <c r="Y39" s="1451" t="s">
        <v>347</v>
      </c>
      <c r="Z39" s="1452"/>
      <c r="AA39" s="1451" t="s">
        <v>378</v>
      </c>
      <c r="AB39" s="1452"/>
      <c r="AC39" s="1451" t="s">
        <v>359</v>
      </c>
      <c r="AD39" s="1452"/>
      <c r="AE39" s="1451" t="s">
        <v>358</v>
      </c>
      <c r="AF39" s="1452"/>
      <c r="AG39" s="1451" t="s">
        <v>361</v>
      </c>
      <c r="AH39" s="1452"/>
      <c r="AI39" s="1451" t="s">
        <v>364</v>
      </c>
      <c r="AJ39" s="1452"/>
      <c r="AK39" s="1451" t="s">
        <v>372</v>
      </c>
      <c r="AL39" s="1452"/>
      <c r="AM39" s="1451" t="s">
        <v>354</v>
      </c>
      <c r="AN39" s="1452"/>
      <c r="AO39" s="1451" t="s">
        <v>89</v>
      </c>
      <c r="AP39" s="1452"/>
      <c r="AQ39" s="1451" t="s">
        <v>374</v>
      </c>
      <c r="AR39" s="1452"/>
      <c r="AS39" s="1451" t="s">
        <v>376</v>
      </c>
      <c r="AT39" s="1452"/>
      <c r="AU39" s="1451" t="s">
        <v>380</v>
      </c>
      <c r="AV39" s="1452"/>
      <c r="AW39" s="1451" t="s">
        <v>356</v>
      </c>
      <c r="AX39" s="1452"/>
      <c r="AY39" s="1451" t="s">
        <v>382</v>
      </c>
      <c r="AZ39" s="1452"/>
      <c r="BA39" s="1451" t="s">
        <v>11</v>
      </c>
      <c r="BB39" s="1452"/>
      <c r="BC39" s="1542"/>
      <c r="BD39" s="1543"/>
      <c r="BE39" s="1541"/>
      <c r="BF39" s="1541"/>
      <c r="BG39" s="1541"/>
      <c r="BH39" s="1541"/>
    </row>
    <row r="40" spans="1:60" s="222" customFormat="1" ht="54">
      <c r="A40" s="1020"/>
      <c r="B40" s="1069" t="s">
        <v>191</v>
      </c>
      <c r="C40" s="1070" t="s">
        <v>192</v>
      </c>
      <c r="D40" s="1070" t="s">
        <v>193</v>
      </c>
      <c r="E40" s="1070" t="s">
        <v>194</v>
      </c>
      <c r="F40" s="1070" t="s">
        <v>195</v>
      </c>
      <c r="G40" s="309" t="s">
        <v>196</v>
      </c>
      <c r="H40" s="1070" t="s">
        <v>197</v>
      </c>
      <c r="I40" s="1111" t="s">
        <v>526</v>
      </c>
      <c r="J40" s="1111" t="s">
        <v>752</v>
      </c>
      <c r="K40" s="1070" t="s">
        <v>528</v>
      </c>
      <c r="L40" s="1070" t="s">
        <v>529</v>
      </c>
      <c r="M40" s="201" t="s">
        <v>201</v>
      </c>
      <c r="N40" s="202" t="s">
        <v>202</v>
      </c>
      <c r="O40" s="201" t="s">
        <v>201</v>
      </c>
      <c r="P40" s="202" t="s">
        <v>202</v>
      </c>
      <c r="Q40" s="201" t="s">
        <v>201</v>
      </c>
      <c r="R40" s="202" t="s">
        <v>202</v>
      </c>
      <c r="S40" s="201" t="s">
        <v>201</v>
      </c>
      <c r="T40" s="202" t="s">
        <v>202</v>
      </c>
      <c r="U40" s="201" t="s">
        <v>201</v>
      </c>
      <c r="V40" s="202" t="s">
        <v>202</v>
      </c>
      <c r="W40" s="201" t="s">
        <v>201</v>
      </c>
      <c r="X40" s="202" t="s">
        <v>202</v>
      </c>
      <c r="Y40" s="201" t="s">
        <v>201</v>
      </c>
      <c r="Z40" s="202" t="s">
        <v>202</v>
      </c>
      <c r="AA40" s="201" t="s">
        <v>201</v>
      </c>
      <c r="AB40" s="202" t="s">
        <v>202</v>
      </c>
      <c r="AC40" s="201" t="s">
        <v>201</v>
      </c>
      <c r="AD40" s="202" t="s">
        <v>202</v>
      </c>
      <c r="AE40" s="201" t="s">
        <v>201</v>
      </c>
      <c r="AF40" s="202" t="s">
        <v>202</v>
      </c>
      <c r="AG40" s="201" t="s">
        <v>201</v>
      </c>
      <c r="AH40" s="202" t="s">
        <v>202</v>
      </c>
      <c r="AI40" s="201" t="s">
        <v>201</v>
      </c>
      <c r="AJ40" s="202" t="s">
        <v>202</v>
      </c>
      <c r="AK40" s="201" t="s">
        <v>201</v>
      </c>
      <c r="AL40" s="202" t="s">
        <v>202</v>
      </c>
      <c r="AM40" s="201" t="s">
        <v>201</v>
      </c>
      <c r="AN40" s="202" t="s">
        <v>202</v>
      </c>
      <c r="AO40" s="201" t="s">
        <v>201</v>
      </c>
      <c r="AP40" s="202" t="s">
        <v>202</v>
      </c>
      <c r="AQ40" s="201" t="s">
        <v>201</v>
      </c>
      <c r="AR40" s="202" t="s">
        <v>202</v>
      </c>
      <c r="AS40" s="201" t="s">
        <v>201</v>
      </c>
      <c r="AT40" s="202" t="s">
        <v>202</v>
      </c>
      <c r="AU40" s="201" t="s">
        <v>201</v>
      </c>
      <c r="AV40" s="202" t="s">
        <v>202</v>
      </c>
      <c r="AW40" s="201" t="s">
        <v>201</v>
      </c>
      <c r="AX40" s="202" t="s">
        <v>202</v>
      </c>
      <c r="AY40" s="201" t="s">
        <v>201</v>
      </c>
      <c r="AZ40" s="202" t="s">
        <v>202</v>
      </c>
      <c r="BA40" s="201" t="s">
        <v>201</v>
      </c>
      <c r="BB40" s="202" t="s">
        <v>202</v>
      </c>
      <c r="BC40" s="1062"/>
      <c r="BD40" s="1062"/>
      <c r="BE40" s="1061"/>
      <c r="BF40" s="1061"/>
      <c r="BG40" s="1061"/>
      <c r="BH40" s="1061"/>
    </row>
    <row r="41" spans="1:60" ht="13.9">
      <c r="A41" s="88"/>
      <c r="B41" s="1090" t="s">
        <v>541</v>
      </c>
      <c r="C41" s="1099" t="s">
        <v>206</v>
      </c>
      <c r="D41" s="1099" t="s">
        <v>220</v>
      </c>
      <c r="E41" s="1099" t="s">
        <v>542</v>
      </c>
      <c r="F41" s="1099" t="s">
        <v>543</v>
      </c>
      <c r="G41" s="322">
        <v>1996</v>
      </c>
      <c r="H41" s="1099" t="s">
        <v>544</v>
      </c>
      <c r="I41" s="427">
        <v>1500</v>
      </c>
      <c r="J41" s="427">
        <v>2155</v>
      </c>
      <c r="K41" s="311">
        <v>113.51</v>
      </c>
      <c r="L41" s="1099" t="s">
        <v>38</v>
      </c>
      <c r="M41" s="211">
        <v>2.1146913E-2</v>
      </c>
      <c r="N41" s="212">
        <v>2.6433641250000003E-4</v>
      </c>
      <c r="O41" s="211">
        <v>2.4677074E-2</v>
      </c>
      <c r="P41" s="212">
        <v>3.0846342500000001E-4</v>
      </c>
      <c r="Q41" s="211">
        <v>1.7026500000000001E-4</v>
      </c>
      <c r="R41" s="212">
        <v>2.1283125E-6</v>
      </c>
      <c r="S41" s="211">
        <v>0.195929611</v>
      </c>
      <c r="T41" s="212">
        <v>2.4491201375E-3</v>
      </c>
      <c r="U41" s="211">
        <v>1.1351000000000002E-5</v>
      </c>
      <c r="V41" s="212">
        <v>1.4188750000000002E-7</v>
      </c>
      <c r="W41" s="211">
        <v>1.8161600000000003E-4</v>
      </c>
      <c r="X41" s="212">
        <v>2.2702000000000003E-6</v>
      </c>
      <c r="Y41" s="211">
        <v>9.4213299999999995E-4</v>
      </c>
      <c r="Z41" s="212">
        <v>1.1776662499999999E-5</v>
      </c>
      <c r="AA41" s="211">
        <v>4.4268900000000002E-4</v>
      </c>
      <c r="AB41" s="212">
        <v>5.5336124999999999E-6</v>
      </c>
      <c r="AC41" s="211">
        <v>2.236147E-3</v>
      </c>
      <c r="AD41" s="212">
        <v>2.7951837500000002E-5</v>
      </c>
      <c r="AE41" s="211">
        <v>4.109062000000001E-3</v>
      </c>
      <c r="AF41" s="212">
        <v>5.1363275000000015E-5</v>
      </c>
      <c r="AG41" s="211">
        <v>8.8912383000000011E-2</v>
      </c>
      <c r="AH41" s="212">
        <v>1.1114047875000002E-3</v>
      </c>
      <c r="AI41" s="211">
        <v>3.847989E-3</v>
      </c>
      <c r="AJ41" s="212">
        <v>4.8099862499999997E-5</v>
      </c>
      <c r="AK41" s="211">
        <v>1.2372590000000001E-3</v>
      </c>
      <c r="AL41" s="212">
        <v>1.5465737500000003E-5</v>
      </c>
      <c r="AM41" s="211">
        <v>3.0534190000000004E-3</v>
      </c>
      <c r="AN41" s="212">
        <v>3.816773750000001E-5</v>
      </c>
      <c r="AO41" s="211">
        <v>2.1146913E-2</v>
      </c>
      <c r="AP41" s="212">
        <v>2.6433641250000003E-4</v>
      </c>
      <c r="AQ41" s="211">
        <v>3.5188100000000001E-4</v>
      </c>
      <c r="AR41" s="212">
        <v>4.3985125000000004E-6</v>
      </c>
      <c r="AS41" s="211">
        <v>2.2702000000000003E-4</v>
      </c>
      <c r="AT41" s="212">
        <v>2.8377500000000005E-6</v>
      </c>
      <c r="AU41" s="211">
        <v>2.4972200000000002E-4</v>
      </c>
      <c r="AV41" s="212">
        <v>3.1215250000000006E-6</v>
      </c>
      <c r="AW41" s="211">
        <v>1.1963953999999999E-2</v>
      </c>
      <c r="AX41" s="212">
        <v>1.49549425E-4</v>
      </c>
      <c r="AY41" s="211">
        <v>4.8128240000000003E-3</v>
      </c>
      <c r="AZ41" s="212">
        <v>6.0160300000000001E-5</v>
      </c>
      <c r="BA41" s="211">
        <v>0.38565022500000001</v>
      </c>
      <c r="BB41" s="212">
        <v>4.8206278125000005E-3</v>
      </c>
      <c r="BC41" s="221"/>
      <c r="BD41" s="221"/>
      <c r="BE41" s="560"/>
      <c r="BF41" s="560"/>
      <c r="BG41" s="312"/>
      <c r="BH41" s="312"/>
    </row>
    <row r="42" spans="1:60" ht="13.9">
      <c r="A42" s="88"/>
      <c r="B42" s="1110" t="s">
        <v>541</v>
      </c>
      <c r="C42" s="1099" t="s">
        <v>206</v>
      </c>
      <c r="D42" s="1099" t="s">
        <v>220</v>
      </c>
      <c r="E42" s="1099" t="s">
        <v>542</v>
      </c>
      <c r="F42" s="1099" t="s">
        <v>546</v>
      </c>
      <c r="G42" s="322">
        <v>1996</v>
      </c>
      <c r="H42" s="1099" t="s">
        <v>547</v>
      </c>
      <c r="I42" s="427">
        <v>1500</v>
      </c>
      <c r="J42" s="427">
        <v>2155</v>
      </c>
      <c r="K42" s="311">
        <v>113.51</v>
      </c>
      <c r="L42" s="1099" t="s">
        <v>38</v>
      </c>
      <c r="M42" s="211">
        <v>2.1146913E-2</v>
      </c>
      <c r="N42" s="212">
        <v>2.6433641250000003E-4</v>
      </c>
      <c r="O42" s="211">
        <v>2.4677074E-2</v>
      </c>
      <c r="P42" s="212">
        <v>3.0846342500000001E-4</v>
      </c>
      <c r="Q42" s="211">
        <v>1.7026500000000001E-4</v>
      </c>
      <c r="R42" s="212">
        <v>2.1283125E-6</v>
      </c>
      <c r="S42" s="211">
        <v>0.195929611</v>
      </c>
      <c r="T42" s="212">
        <v>2.4491201375E-3</v>
      </c>
      <c r="U42" s="211">
        <v>1.1351000000000002E-5</v>
      </c>
      <c r="V42" s="212">
        <v>1.4188750000000002E-7</v>
      </c>
      <c r="W42" s="211">
        <v>1.8161600000000003E-4</v>
      </c>
      <c r="X42" s="212">
        <v>2.2702000000000003E-6</v>
      </c>
      <c r="Y42" s="211">
        <v>9.4213299999999995E-4</v>
      </c>
      <c r="Z42" s="212">
        <v>1.1776662499999999E-5</v>
      </c>
      <c r="AA42" s="211">
        <v>4.4268900000000002E-4</v>
      </c>
      <c r="AB42" s="212">
        <v>5.5336124999999999E-6</v>
      </c>
      <c r="AC42" s="211">
        <v>2.236147E-3</v>
      </c>
      <c r="AD42" s="212">
        <v>2.7951837500000002E-5</v>
      </c>
      <c r="AE42" s="211">
        <v>4.109062000000001E-3</v>
      </c>
      <c r="AF42" s="212">
        <v>5.1363275000000015E-5</v>
      </c>
      <c r="AG42" s="211">
        <v>8.8912383000000011E-2</v>
      </c>
      <c r="AH42" s="212">
        <v>1.1114047875000002E-3</v>
      </c>
      <c r="AI42" s="211">
        <v>3.847989E-3</v>
      </c>
      <c r="AJ42" s="212">
        <v>4.8099862499999997E-5</v>
      </c>
      <c r="AK42" s="211">
        <v>1.2372590000000001E-3</v>
      </c>
      <c r="AL42" s="212">
        <v>1.5465737500000003E-5</v>
      </c>
      <c r="AM42" s="211">
        <v>3.0534190000000004E-3</v>
      </c>
      <c r="AN42" s="212">
        <v>3.816773750000001E-5</v>
      </c>
      <c r="AO42" s="211">
        <v>2.1146913E-2</v>
      </c>
      <c r="AP42" s="212">
        <v>2.6433641250000003E-4</v>
      </c>
      <c r="AQ42" s="211">
        <v>3.5188100000000001E-4</v>
      </c>
      <c r="AR42" s="212">
        <v>4.3985125000000004E-6</v>
      </c>
      <c r="AS42" s="211">
        <v>2.2702000000000003E-4</v>
      </c>
      <c r="AT42" s="212">
        <v>2.8377500000000005E-6</v>
      </c>
      <c r="AU42" s="211">
        <v>2.4972200000000002E-4</v>
      </c>
      <c r="AV42" s="212">
        <v>3.1215250000000006E-6</v>
      </c>
      <c r="AW42" s="211">
        <v>1.1963953999999999E-2</v>
      </c>
      <c r="AX42" s="212">
        <v>1.49549425E-4</v>
      </c>
      <c r="AY42" s="211">
        <v>4.8128240000000003E-3</v>
      </c>
      <c r="AZ42" s="212">
        <v>6.0160300000000001E-5</v>
      </c>
      <c r="BA42" s="211">
        <v>0.38565022500000001</v>
      </c>
      <c r="BB42" s="212">
        <v>4.8206278125000005E-3</v>
      </c>
      <c r="BC42" s="221"/>
      <c r="BD42" s="221"/>
      <c r="BE42" s="560"/>
      <c r="BF42" s="560"/>
      <c r="BG42" s="312"/>
      <c r="BH42" s="312"/>
    </row>
    <row r="43" spans="1:60" ht="13.9">
      <c r="A43" s="88"/>
      <c r="B43" s="1110" t="s">
        <v>541</v>
      </c>
      <c r="C43" s="1099" t="s">
        <v>206</v>
      </c>
      <c r="D43" s="1099" t="s">
        <v>220</v>
      </c>
      <c r="E43" s="1099" t="s">
        <v>542</v>
      </c>
      <c r="F43" s="1099" t="s">
        <v>548</v>
      </c>
      <c r="G43" s="322">
        <v>1996</v>
      </c>
      <c r="H43" s="1099" t="s">
        <v>549</v>
      </c>
      <c r="I43" s="427">
        <v>1500</v>
      </c>
      <c r="J43" s="427">
        <v>2155</v>
      </c>
      <c r="K43" s="311">
        <v>113.51</v>
      </c>
      <c r="L43" s="1099" t="s">
        <v>38</v>
      </c>
      <c r="M43" s="211">
        <v>2.1146913E-2</v>
      </c>
      <c r="N43" s="212">
        <v>2.6433641250000003E-4</v>
      </c>
      <c r="O43" s="211">
        <v>2.4677074E-2</v>
      </c>
      <c r="P43" s="212">
        <v>3.0846342500000001E-4</v>
      </c>
      <c r="Q43" s="211">
        <v>1.7026500000000001E-4</v>
      </c>
      <c r="R43" s="212">
        <v>2.1283125E-6</v>
      </c>
      <c r="S43" s="211">
        <v>0.195929611</v>
      </c>
      <c r="T43" s="212">
        <v>2.4491201375E-3</v>
      </c>
      <c r="U43" s="211">
        <v>1.1351000000000002E-5</v>
      </c>
      <c r="V43" s="212">
        <v>1.4188750000000002E-7</v>
      </c>
      <c r="W43" s="211">
        <v>1.8161600000000003E-4</v>
      </c>
      <c r="X43" s="212">
        <v>2.2702000000000003E-6</v>
      </c>
      <c r="Y43" s="211">
        <v>9.4213299999999995E-4</v>
      </c>
      <c r="Z43" s="212">
        <v>1.1776662499999999E-5</v>
      </c>
      <c r="AA43" s="211">
        <v>4.4268900000000002E-4</v>
      </c>
      <c r="AB43" s="212">
        <v>5.5336124999999999E-6</v>
      </c>
      <c r="AC43" s="211">
        <v>2.236147E-3</v>
      </c>
      <c r="AD43" s="212">
        <v>2.7951837500000002E-5</v>
      </c>
      <c r="AE43" s="211">
        <v>4.109062000000001E-3</v>
      </c>
      <c r="AF43" s="212">
        <v>5.1363275000000015E-5</v>
      </c>
      <c r="AG43" s="211">
        <v>8.8912383000000011E-2</v>
      </c>
      <c r="AH43" s="212">
        <v>1.1114047875000002E-3</v>
      </c>
      <c r="AI43" s="211">
        <v>3.847989E-3</v>
      </c>
      <c r="AJ43" s="212">
        <v>4.8099862499999997E-5</v>
      </c>
      <c r="AK43" s="211">
        <v>1.2372590000000001E-3</v>
      </c>
      <c r="AL43" s="212">
        <v>1.5465737500000003E-5</v>
      </c>
      <c r="AM43" s="211">
        <v>3.0534190000000004E-3</v>
      </c>
      <c r="AN43" s="212">
        <v>3.816773750000001E-5</v>
      </c>
      <c r="AO43" s="211">
        <v>2.1146913E-2</v>
      </c>
      <c r="AP43" s="212">
        <v>2.6433641250000003E-4</v>
      </c>
      <c r="AQ43" s="211">
        <v>3.5188100000000001E-4</v>
      </c>
      <c r="AR43" s="212">
        <v>4.3985125000000004E-6</v>
      </c>
      <c r="AS43" s="211">
        <v>2.2702000000000003E-4</v>
      </c>
      <c r="AT43" s="212">
        <v>2.8377500000000005E-6</v>
      </c>
      <c r="AU43" s="211">
        <v>2.4972200000000002E-4</v>
      </c>
      <c r="AV43" s="212">
        <v>3.1215250000000006E-6</v>
      </c>
      <c r="AW43" s="211">
        <v>1.1963953999999999E-2</v>
      </c>
      <c r="AX43" s="212">
        <v>1.49549425E-4</v>
      </c>
      <c r="AY43" s="211">
        <v>4.8128240000000003E-3</v>
      </c>
      <c r="AZ43" s="212">
        <v>6.0160300000000001E-5</v>
      </c>
      <c r="BA43" s="211">
        <v>0.38565022500000001</v>
      </c>
      <c r="BB43" s="212">
        <v>4.8206278125000005E-3</v>
      </c>
      <c r="BC43" s="221"/>
      <c r="BD43" s="221"/>
      <c r="BE43" s="560"/>
      <c r="BF43" s="560"/>
      <c r="BG43" s="312"/>
      <c r="BH43" s="312"/>
    </row>
    <row r="44" spans="1:60" ht="13.9">
      <c r="A44" s="88"/>
      <c r="B44" s="1110" t="s">
        <v>541</v>
      </c>
      <c r="C44" s="1099" t="s">
        <v>206</v>
      </c>
      <c r="D44" s="1099" t="s">
        <v>220</v>
      </c>
      <c r="E44" s="1099" t="s">
        <v>542</v>
      </c>
      <c r="F44" s="1099" t="s">
        <v>550</v>
      </c>
      <c r="G44" s="322">
        <v>1996</v>
      </c>
      <c r="H44" s="1099" t="s">
        <v>551</v>
      </c>
      <c r="I44" s="427">
        <v>1500</v>
      </c>
      <c r="J44" s="427">
        <v>2155</v>
      </c>
      <c r="K44" s="311">
        <v>113.51</v>
      </c>
      <c r="L44" s="1099" t="s">
        <v>38</v>
      </c>
      <c r="M44" s="211">
        <v>2.1146913E-2</v>
      </c>
      <c r="N44" s="212">
        <v>2.6433641250000003E-4</v>
      </c>
      <c r="O44" s="211">
        <v>2.4677074E-2</v>
      </c>
      <c r="P44" s="212">
        <v>3.0846342500000001E-4</v>
      </c>
      <c r="Q44" s="211">
        <v>1.7026500000000001E-4</v>
      </c>
      <c r="R44" s="212">
        <v>2.1283125E-6</v>
      </c>
      <c r="S44" s="211">
        <v>0.195929611</v>
      </c>
      <c r="T44" s="212">
        <v>2.4491201375E-3</v>
      </c>
      <c r="U44" s="211">
        <v>1.1351000000000002E-5</v>
      </c>
      <c r="V44" s="212">
        <v>1.4188750000000002E-7</v>
      </c>
      <c r="W44" s="211">
        <v>1.8161600000000003E-4</v>
      </c>
      <c r="X44" s="212">
        <v>2.2702000000000003E-6</v>
      </c>
      <c r="Y44" s="211">
        <v>9.4213299999999995E-4</v>
      </c>
      <c r="Z44" s="212">
        <v>1.1776662499999999E-5</v>
      </c>
      <c r="AA44" s="211">
        <v>4.4268900000000002E-4</v>
      </c>
      <c r="AB44" s="212">
        <v>5.5336124999999999E-6</v>
      </c>
      <c r="AC44" s="211">
        <v>2.236147E-3</v>
      </c>
      <c r="AD44" s="212">
        <v>2.7951837500000002E-5</v>
      </c>
      <c r="AE44" s="211">
        <v>4.109062000000001E-3</v>
      </c>
      <c r="AF44" s="212">
        <v>5.1363275000000015E-5</v>
      </c>
      <c r="AG44" s="211">
        <v>8.8912383000000011E-2</v>
      </c>
      <c r="AH44" s="212">
        <v>1.1114047875000002E-3</v>
      </c>
      <c r="AI44" s="211">
        <v>3.847989E-3</v>
      </c>
      <c r="AJ44" s="212">
        <v>4.8099862499999997E-5</v>
      </c>
      <c r="AK44" s="211">
        <v>1.2372590000000001E-3</v>
      </c>
      <c r="AL44" s="212">
        <v>1.5465737500000003E-5</v>
      </c>
      <c r="AM44" s="211">
        <v>3.0534190000000004E-3</v>
      </c>
      <c r="AN44" s="212">
        <v>3.816773750000001E-5</v>
      </c>
      <c r="AO44" s="211">
        <v>2.1146913E-2</v>
      </c>
      <c r="AP44" s="212">
        <v>2.6433641250000003E-4</v>
      </c>
      <c r="AQ44" s="211">
        <v>3.5188100000000001E-4</v>
      </c>
      <c r="AR44" s="212">
        <v>4.3985125000000004E-6</v>
      </c>
      <c r="AS44" s="211">
        <v>2.2702000000000003E-4</v>
      </c>
      <c r="AT44" s="212">
        <v>2.8377500000000005E-6</v>
      </c>
      <c r="AU44" s="211">
        <v>2.4972200000000002E-4</v>
      </c>
      <c r="AV44" s="212">
        <v>3.1215250000000006E-6</v>
      </c>
      <c r="AW44" s="211">
        <v>1.1963953999999999E-2</v>
      </c>
      <c r="AX44" s="212">
        <v>1.49549425E-4</v>
      </c>
      <c r="AY44" s="211">
        <v>4.8128240000000003E-3</v>
      </c>
      <c r="AZ44" s="212">
        <v>6.0160300000000001E-5</v>
      </c>
      <c r="BA44" s="211">
        <v>0.38565022500000001</v>
      </c>
      <c r="BB44" s="212">
        <v>4.8206278125000005E-3</v>
      </c>
      <c r="BC44" s="221"/>
      <c r="BD44" s="221"/>
      <c r="BE44" s="560"/>
      <c r="BF44" s="560"/>
      <c r="BG44" s="312"/>
      <c r="BH44" s="312"/>
    </row>
    <row r="45" spans="1:60" ht="13.9">
      <c r="A45" s="88"/>
      <c r="B45" s="1110" t="s">
        <v>541</v>
      </c>
      <c r="C45" s="213" t="s">
        <v>206</v>
      </c>
      <c r="D45" s="213" t="s">
        <v>552</v>
      </c>
      <c r="E45" s="213" t="s">
        <v>542</v>
      </c>
      <c r="F45" s="213" t="s">
        <v>553</v>
      </c>
      <c r="G45" s="69">
        <v>1998</v>
      </c>
      <c r="H45" s="213" t="s">
        <v>554</v>
      </c>
      <c r="I45" s="958">
        <v>1252</v>
      </c>
      <c r="J45" s="958">
        <v>1764</v>
      </c>
      <c r="K45" s="313">
        <v>89.71</v>
      </c>
      <c r="L45" s="213" t="s">
        <v>38</v>
      </c>
      <c r="M45" s="211">
        <v>1.6712972999999999E-2</v>
      </c>
      <c r="N45" s="212">
        <v>2.0891216250000001E-4</v>
      </c>
      <c r="O45" s="211">
        <v>1.9502953999999999E-2</v>
      </c>
      <c r="P45" s="212">
        <v>2.4378692499999998E-4</v>
      </c>
      <c r="Q45" s="211">
        <v>1.3456499999999998E-4</v>
      </c>
      <c r="R45" s="212">
        <v>1.6820624999999997E-6</v>
      </c>
      <c r="S45" s="211">
        <v>0.15484843099999998</v>
      </c>
      <c r="T45" s="212">
        <v>1.9356053874999997E-3</v>
      </c>
      <c r="U45" s="211">
        <v>8.9709999999999993E-6</v>
      </c>
      <c r="V45" s="212">
        <v>1.1213749999999999E-7</v>
      </c>
      <c r="W45" s="211">
        <v>1.4353599999999999E-4</v>
      </c>
      <c r="X45" s="212">
        <v>1.7941999999999999E-6</v>
      </c>
      <c r="Y45" s="211">
        <v>7.4459299999999999E-4</v>
      </c>
      <c r="Z45" s="212">
        <v>9.3074125000000009E-6</v>
      </c>
      <c r="AA45" s="211">
        <v>3.4986899999999999E-4</v>
      </c>
      <c r="AB45" s="212">
        <v>4.3733625000000003E-6</v>
      </c>
      <c r="AC45" s="211">
        <v>1.7672869999999998E-3</v>
      </c>
      <c r="AD45" s="212">
        <v>2.2091087499999998E-5</v>
      </c>
      <c r="AE45" s="211">
        <v>3.2475019999999998E-3</v>
      </c>
      <c r="AF45" s="212">
        <v>4.0593774999999996E-5</v>
      </c>
      <c r="AG45" s="211">
        <v>7.0269842999999999E-2</v>
      </c>
      <c r="AH45" s="212">
        <v>8.7837303749999996E-4</v>
      </c>
      <c r="AI45" s="211">
        <v>3.0411689999999994E-3</v>
      </c>
      <c r="AJ45" s="212">
        <v>3.8014612499999991E-5</v>
      </c>
      <c r="AK45" s="211">
        <v>9.7783899999999988E-4</v>
      </c>
      <c r="AL45" s="212">
        <v>1.2222987499999999E-5</v>
      </c>
      <c r="AM45" s="211">
        <v>2.4131989999999996E-3</v>
      </c>
      <c r="AN45" s="212">
        <v>3.0164987499999992E-5</v>
      </c>
      <c r="AO45" s="211">
        <v>1.6712972999999999E-2</v>
      </c>
      <c r="AP45" s="212">
        <v>2.0891216250000001E-4</v>
      </c>
      <c r="AQ45" s="211">
        <v>2.78101E-4</v>
      </c>
      <c r="AR45" s="212">
        <v>3.4762625E-6</v>
      </c>
      <c r="AS45" s="211">
        <v>1.7941999999999999E-4</v>
      </c>
      <c r="AT45" s="212">
        <v>2.2427499999999998E-6</v>
      </c>
      <c r="AU45" s="211">
        <v>1.97362E-4</v>
      </c>
      <c r="AV45" s="212">
        <v>2.4670249999999999E-6</v>
      </c>
      <c r="AW45" s="211">
        <v>9.4554339999999987E-3</v>
      </c>
      <c r="AX45" s="212">
        <v>1.1819292499999997E-4</v>
      </c>
      <c r="AY45" s="211">
        <v>3.8037039999999998E-3</v>
      </c>
      <c r="AZ45" s="212">
        <v>4.7546300000000002E-5</v>
      </c>
      <c r="BA45" s="211">
        <v>0.3047897249999999</v>
      </c>
      <c r="BB45" s="212">
        <v>3.8098715624999987E-3</v>
      </c>
      <c r="BC45" s="221"/>
      <c r="BD45" s="221"/>
      <c r="BE45" s="560"/>
      <c r="BF45" s="560"/>
      <c r="BG45" s="312"/>
      <c r="BH45" s="312"/>
    </row>
    <row r="46" spans="1:60" ht="13.9">
      <c r="A46" s="88"/>
      <c r="B46" s="1110" t="s">
        <v>541</v>
      </c>
      <c r="C46" s="213" t="s">
        <v>206</v>
      </c>
      <c r="D46" s="213" t="s">
        <v>552</v>
      </c>
      <c r="E46" s="213" t="s">
        <v>542</v>
      </c>
      <c r="F46" s="213" t="s">
        <v>555</v>
      </c>
      <c r="G46" s="69">
        <v>1998</v>
      </c>
      <c r="H46" s="213" t="s">
        <v>556</v>
      </c>
      <c r="I46" s="958">
        <v>1252</v>
      </c>
      <c r="J46" s="958">
        <v>1764</v>
      </c>
      <c r="K46" s="313">
        <v>89.71</v>
      </c>
      <c r="L46" s="213" t="s">
        <v>38</v>
      </c>
      <c r="M46" s="211">
        <v>1.6712972999999999E-2</v>
      </c>
      <c r="N46" s="212">
        <v>2.0891216250000001E-4</v>
      </c>
      <c r="O46" s="211">
        <v>1.9502953999999999E-2</v>
      </c>
      <c r="P46" s="212">
        <v>2.4378692499999998E-4</v>
      </c>
      <c r="Q46" s="211">
        <v>1.3456499999999998E-4</v>
      </c>
      <c r="R46" s="212">
        <v>1.6820624999999997E-6</v>
      </c>
      <c r="S46" s="211">
        <v>0.15484843099999998</v>
      </c>
      <c r="T46" s="212">
        <v>1.9356053874999997E-3</v>
      </c>
      <c r="U46" s="211">
        <v>8.9709999999999993E-6</v>
      </c>
      <c r="V46" s="212">
        <v>1.1213749999999999E-7</v>
      </c>
      <c r="W46" s="211">
        <v>1.4353599999999999E-4</v>
      </c>
      <c r="X46" s="212">
        <v>1.7941999999999999E-6</v>
      </c>
      <c r="Y46" s="211">
        <v>7.4459299999999999E-4</v>
      </c>
      <c r="Z46" s="212">
        <v>9.3074125000000009E-6</v>
      </c>
      <c r="AA46" s="211">
        <v>3.4986899999999999E-4</v>
      </c>
      <c r="AB46" s="212">
        <v>4.3733625000000003E-6</v>
      </c>
      <c r="AC46" s="211">
        <v>1.7672869999999998E-3</v>
      </c>
      <c r="AD46" s="212">
        <v>2.2091087499999998E-5</v>
      </c>
      <c r="AE46" s="211">
        <v>3.2475019999999998E-3</v>
      </c>
      <c r="AF46" s="212">
        <v>4.0593774999999996E-5</v>
      </c>
      <c r="AG46" s="211">
        <v>7.0269842999999999E-2</v>
      </c>
      <c r="AH46" s="212">
        <v>8.7837303749999996E-4</v>
      </c>
      <c r="AI46" s="211">
        <v>3.0411689999999994E-3</v>
      </c>
      <c r="AJ46" s="212">
        <v>3.8014612499999991E-5</v>
      </c>
      <c r="AK46" s="211">
        <v>9.7783899999999988E-4</v>
      </c>
      <c r="AL46" s="212">
        <v>1.2222987499999999E-5</v>
      </c>
      <c r="AM46" s="211">
        <v>2.4131989999999996E-3</v>
      </c>
      <c r="AN46" s="212">
        <v>3.0164987499999992E-5</v>
      </c>
      <c r="AO46" s="211">
        <v>1.6712972999999999E-2</v>
      </c>
      <c r="AP46" s="212">
        <v>2.0891216250000001E-4</v>
      </c>
      <c r="AQ46" s="211">
        <v>2.78101E-4</v>
      </c>
      <c r="AR46" s="212">
        <v>3.4762625E-6</v>
      </c>
      <c r="AS46" s="211">
        <v>1.7941999999999999E-4</v>
      </c>
      <c r="AT46" s="212">
        <v>2.2427499999999998E-6</v>
      </c>
      <c r="AU46" s="211">
        <v>1.97362E-4</v>
      </c>
      <c r="AV46" s="212">
        <v>2.4670249999999999E-6</v>
      </c>
      <c r="AW46" s="211">
        <v>9.4554339999999987E-3</v>
      </c>
      <c r="AX46" s="212">
        <v>1.1819292499999997E-4</v>
      </c>
      <c r="AY46" s="211">
        <v>3.8037039999999998E-3</v>
      </c>
      <c r="AZ46" s="212">
        <v>4.7546300000000002E-5</v>
      </c>
      <c r="BA46" s="211">
        <v>0.3047897249999999</v>
      </c>
      <c r="BB46" s="212">
        <v>3.8098715624999987E-3</v>
      </c>
      <c r="BC46" s="221"/>
      <c r="BD46" s="221"/>
      <c r="BE46" s="560"/>
      <c r="BF46" s="560"/>
      <c r="BG46" s="312"/>
      <c r="BH46" s="312"/>
    </row>
    <row r="47" spans="1:60" ht="13.9">
      <c r="A47" s="88"/>
      <c r="B47" s="1110" t="s">
        <v>541</v>
      </c>
      <c r="C47" s="213" t="s">
        <v>206</v>
      </c>
      <c r="D47" s="213" t="s">
        <v>552</v>
      </c>
      <c r="E47" s="213" t="s">
        <v>542</v>
      </c>
      <c r="F47" s="213" t="s">
        <v>557</v>
      </c>
      <c r="G47" s="69">
        <v>1998</v>
      </c>
      <c r="H47" s="213" t="s">
        <v>558</v>
      </c>
      <c r="I47" s="958">
        <v>1252</v>
      </c>
      <c r="J47" s="958">
        <v>1764</v>
      </c>
      <c r="K47" s="313">
        <v>89.71</v>
      </c>
      <c r="L47" s="213" t="s">
        <v>38</v>
      </c>
      <c r="M47" s="211">
        <v>1.6712972999999999E-2</v>
      </c>
      <c r="N47" s="212">
        <v>2.0891216250000001E-4</v>
      </c>
      <c r="O47" s="211">
        <v>1.9502953999999999E-2</v>
      </c>
      <c r="P47" s="212">
        <v>2.4378692499999998E-4</v>
      </c>
      <c r="Q47" s="211">
        <v>1.3456499999999998E-4</v>
      </c>
      <c r="R47" s="212">
        <v>1.6820624999999997E-6</v>
      </c>
      <c r="S47" s="211">
        <v>0.15484843099999998</v>
      </c>
      <c r="T47" s="212">
        <v>1.9356053874999997E-3</v>
      </c>
      <c r="U47" s="211">
        <v>8.9709999999999993E-6</v>
      </c>
      <c r="V47" s="212">
        <v>1.1213749999999999E-7</v>
      </c>
      <c r="W47" s="211">
        <v>1.4353599999999999E-4</v>
      </c>
      <c r="X47" s="212">
        <v>1.7941999999999999E-6</v>
      </c>
      <c r="Y47" s="211">
        <v>7.4459299999999999E-4</v>
      </c>
      <c r="Z47" s="212">
        <v>9.3074125000000009E-6</v>
      </c>
      <c r="AA47" s="211">
        <v>3.4986899999999999E-4</v>
      </c>
      <c r="AB47" s="212">
        <v>4.3733625000000003E-6</v>
      </c>
      <c r="AC47" s="211">
        <v>1.7672869999999998E-3</v>
      </c>
      <c r="AD47" s="212">
        <v>2.2091087499999998E-5</v>
      </c>
      <c r="AE47" s="211">
        <v>3.2475019999999998E-3</v>
      </c>
      <c r="AF47" s="212">
        <v>4.0593774999999996E-5</v>
      </c>
      <c r="AG47" s="211">
        <v>7.0269842999999999E-2</v>
      </c>
      <c r="AH47" s="212">
        <v>8.7837303749999996E-4</v>
      </c>
      <c r="AI47" s="211">
        <v>3.0411689999999994E-3</v>
      </c>
      <c r="AJ47" s="212">
        <v>3.8014612499999991E-5</v>
      </c>
      <c r="AK47" s="211">
        <v>9.7783899999999988E-4</v>
      </c>
      <c r="AL47" s="212">
        <v>1.2222987499999999E-5</v>
      </c>
      <c r="AM47" s="211">
        <v>2.4131989999999996E-3</v>
      </c>
      <c r="AN47" s="212">
        <v>3.0164987499999992E-5</v>
      </c>
      <c r="AO47" s="211">
        <v>1.6712972999999999E-2</v>
      </c>
      <c r="AP47" s="212">
        <v>2.0891216250000001E-4</v>
      </c>
      <c r="AQ47" s="211">
        <v>2.78101E-4</v>
      </c>
      <c r="AR47" s="212">
        <v>3.4762625E-6</v>
      </c>
      <c r="AS47" s="211">
        <v>1.7941999999999999E-4</v>
      </c>
      <c r="AT47" s="212">
        <v>2.2427499999999998E-6</v>
      </c>
      <c r="AU47" s="211">
        <v>1.97362E-4</v>
      </c>
      <c r="AV47" s="212">
        <v>2.4670249999999999E-6</v>
      </c>
      <c r="AW47" s="211">
        <v>9.4554339999999987E-3</v>
      </c>
      <c r="AX47" s="212">
        <v>1.1819292499999997E-4</v>
      </c>
      <c r="AY47" s="211">
        <v>3.8037039999999998E-3</v>
      </c>
      <c r="AZ47" s="212">
        <v>4.7546300000000002E-5</v>
      </c>
      <c r="BA47" s="211">
        <v>0.3047897249999999</v>
      </c>
      <c r="BB47" s="212">
        <v>3.8098715624999987E-3</v>
      </c>
      <c r="BC47" s="221"/>
      <c r="BD47" s="221"/>
      <c r="BE47" s="560"/>
      <c r="BF47" s="560"/>
      <c r="BG47" s="312"/>
      <c r="BH47" s="312"/>
    </row>
    <row r="48" spans="1:60" ht="13.9">
      <c r="A48" s="88"/>
      <c r="B48" s="1110" t="s">
        <v>541</v>
      </c>
      <c r="C48" s="213" t="s">
        <v>206</v>
      </c>
      <c r="D48" s="213" t="s">
        <v>552</v>
      </c>
      <c r="E48" s="213" t="s">
        <v>542</v>
      </c>
      <c r="F48" s="213" t="s">
        <v>559</v>
      </c>
      <c r="G48" s="69">
        <v>1998</v>
      </c>
      <c r="H48" s="213" t="s">
        <v>560</v>
      </c>
      <c r="I48" s="958">
        <v>1600</v>
      </c>
      <c r="J48" s="958">
        <v>2561</v>
      </c>
      <c r="K48" s="313">
        <v>129.38</v>
      </c>
      <c r="L48" s="213" t="s">
        <v>38</v>
      </c>
      <c r="M48" s="211">
        <v>2.4103493999999996E-2</v>
      </c>
      <c r="N48" s="212">
        <v>3.0129367499999991E-4</v>
      </c>
      <c r="O48" s="211">
        <v>2.8127211999999999E-2</v>
      </c>
      <c r="P48" s="212">
        <v>3.5159014999999998E-4</v>
      </c>
      <c r="Q48" s="211">
        <v>1.9406999999999999E-4</v>
      </c>
      <c r="R48" s="212">
        <v>2.4258749999999999E-6</v>
      </c>
      <c r="S48" s="211">
        <v>0.22332281799999998</v>
      </c>
      <c r="T48" s="212">
        <v>2.7915352249999995E-3</v>
      </c>
      <c r="U48" s="211">
        <v>1.2938E-5</v>
      </c>
      <c r="V48" s="212">
        <v>1.6172500000000003E-7</v>
      </c>
      <c r="W48" s="211">
        <v>2.0700800000000001E-4</v>
      </c>
      <c r="X48" s="212">
        <v>2.5876000000000004E-6</v>
      </c>
      <c r="Y48" s="211">
        <v>1.073854E-3</v>
      </c>
      <c r="Z48" s="212">
        <v>1.3423174999999999E-5</v>
      </c>
      <c r="AA48" s="211">
        <v>5.0458199999999995E-4</v>
      </c>
      <c r="AB48" s="212">
        <v>6.3072749999999997E-6</v>
      </c>
      <c r="AC48" s="211">
        <v>2.5487859999999999E-3</v>
      </c>
      <c r="AD48" s="212">
        <v>3.1859825000000005E-5</v>
      </c>
      <c r="AE48" s="211">
        <v>4.6835560000000002E-3</v>
      </c>
      <c r="AF48" s="212">
        <v>5.8544450000000005E-5</v>
      </c>
      <c r="AG48" s="211">
        <v>0.101343354</v>
      </c>
      <c r="AH48" s="212">
        <v>1.266791925E-3</v>
      </c>
      <c r="AI48" s="211">
        <v>4.3859819999999992E-3</v>
      </c>
      <c r="AJ48" s="212">
        <v>5.4824774999999996E-5</v>
      </c>
      <c r="AK48" s="211">
        <v>1.4102419999999999E-3</v>
      </c>
      <c r="AL48" s="212">
        <v>1.7628025E-5</v>
      </c>
      <c r="AM48" s="211">
        <v>3.4803220000000001E-3</v>
      </c>
      <c r="AN48" s="212">
        <v>4.3504025000000004E-5</v>
      </c>
      <c r="AO48" s="211">
        <v>2.4103493999999996E-2</v>
      </c>
      <c r="AP48" s="212">
        <v>3.0129367499999991E-4</v>
      </c>
      <c r="AQ48" s="211">
        <v>4.0107799999999997E-4</v>
      </c>
      <c r="AR48" s="212">
        <v>5.0134749999999995E-6</v>
      </c>
      <c r="AS48" s="211">
        <v>2.5875999999999997E-4</v>
      </c>
      <c r="AT48" s="212">
        <v>3.2344999999999997E-6</v>
      </c>
      <c r="AU48" s="211">
        <v>2.84636E-4</v>
      </c>
      <c r="AV48" s="212">
        <v>3.55795E-6</v>
      </c>
      <c r="AW48" s="211">
        <v>1.3636651999999997E-2</v>
      </c>
      <c r="AX48" s="212">
        <v>1.7045814999999998E-4</v>
      </c>
      <c r="AY48" s="211">
        <v>5.4857119999999994E-3</v>
      </c>
      <c r="AZ48" s="212">
        <v>6.8571399999999992E-5</v>
      </c>
      <c r="BA48" s="211">
        <v>0.43956854999999995</v>
      </c>
      <c r="BB48" s="212">
        <v>5.4946068749999995E-3</v>
      </c>
      <c r="BC48" s="221"/>
      <c r="BD48" s="221"/>
      <c r="BE48" s="560"/>
      <c r="BF48" s="560"/>
      <c r="BG48" s="312"/>
      <c r="BH48" s="312"/>
    </row>
    <row r="49" spans="1:60" ht="13.9">
      <c r="A49" s="88"/>
      <c r="B49" s="1110" t="s">
        <v>541</v>
      </c>
      <c r="C49" s="213" t="s">
        <v>206</v>
      </c>
      <c r="D49" s="213" t="s">
        <v>552</v>
      </c>
      <c r="E49" s="213" t="s">
        <v>542</v>
      </c>
      <c r="F49" s="213" t="s">
        <v>562</v>
      </c>
      <c r="G49" s="69">
        <v>1998</v>
      </c>
      <c r="H49" s="213" t="s">
        <v>563</v>
      </c>
      <c r="I49" s="958">
        <v>1600</v>
      </c>
      <c r="J49" s="958">
        <v>2561</v>
      </c>
      <c r="K49" s="313">
        <v>129.38</v>
      </c>
      <c r="L49" s="213" t="s">
        <v>38</v>
      </c>
      <c r="M49" s="211">
        <v>2.4103493999999996E-2</v>
      </c>
      <c r="N49" s="212">
        <v>3.0129367499999991E-4</v>
      </c>
      <c r="O49" s="211">
        <v>2.8127211999999999E-2</v>
      </c>
      <c r="P49" s="212">
        <v>3.5159014999999998E-4</v>
      </c>
      <c r="Q49" s="211">
        <v>1.9406999999999999E-4</v>
      </c>
      <c r="R49" s="212">
        <v>2.4258749999999999E-6</v>
      </c>
      <c r="S49" s="211">
        <v>0.22332281799999998</v>
      </c>
      <c r="T49" s="212">
        <v>2.7915352249999995E-3</v>
      </c>
      <c r="U49" s="211">
        <v>1.2938E-5</v>
      </c>
      <c r="V49" s="212">
        <v>1.6172500000000003E-7</v>
      </c>
      <c r="W49" s="211">
        <v>2.0700800000000001E-4</v>
      </c>
      <c r="X49" s="212">
        <v>2.5876000000000004E-6</v>
      </c>
      <c r="Y49" s="211">
        <v>1.073854E-3</v>
      </c>
      <c r="Z49" s="212">
        <v>1.3423174999999999E-5</v>
      </c>
      <c r="AA49" s="211">
        <v>5.0458199999999995E-4</v>
      </c>
      <c r="AB49" s="212">
        <v>6.3072749999999997E-6</v>
      </c>
      <c r="AC49" s="211">
        <v>2.5487859999999999E-3</v>
      </c>
      <c r="AD49" s="212">
        <v>3.1859825000000005E-5</v>
      </c>
      <c r="AE49" s="211">
        <v>4.6835560000000002E-3</v>
      </c>
      <c r="AF49" s="212">
        <v>5.8544450000000005E-5</v>
      </c>
      <c r="AG49" s="211">
        <v>0.101343354</v>
      </c>
      <c r="AH49" s="212">
        <v>1.266791925E-3</v>
      </c>
      <c r="AI49" s="211">
        <v>4.3859819999999992E-3</v>
      </c>
      <c r="AJ49" s="212">
        <v>5.4824774999999996E-5</v>
      </c>
      <c r="AK49" s="211">
        <v>1.4102419999999999E-3</v>
      </c>
      <c r="AL49" s="212">
        <v>1.7628025E-5</v>
      </c>
      <c r="AM49" s="211">
        <v>3.4803220000000001E-3</v>
      </c>
      <c r="AN49" s="212">
        <v>4.3504025000000004E-5</v>
      </c>
      <c r="AO49" s="211">
        <v>2.4103493999999996E-2</v>
      </c>
      <c r="AP49" s="212">
        <v>3.0129367499999991E-4</v>
      </c>
      <c r="AQ49" s="211">
        <v>4.0107799999999997E-4</v>
      </c>
      <c r="AR49" s="212">
        <v>5.0134749999999995E-6</v>
      </c>
      <c r="AS49" s="211">
        <v>2.5875999999999997E-4</v>
      </c>
      <c r="AT49" s="212">
        <v>3.2344999999999997E-6</v>
      </c>
      <c r="AU49" s="211">
        <v>2.84636E-4</v>
      </c>
      <c r="AV49" s="212">
        <v>3.55795E-6</v>
      </c>
      <c r="AW49" s="211">
        <v>1.3636651999999997E-2</v>
      </c>
      <c r="AX49" s="212">
        <v>1.7045814999999998E-4</v>
      </c>
      <c r="AY49" s="211">
        <v>5.4857119999999994E-3</v>
      </c>
      <c r="AZ49" s="212">
        <v>6.8571399999999992E-5</v>
      </c>
      <c r="BA49" s="211">
        <v>0.43956854999999995</v>
      </c>
      <c r="BB49" s="212">
        <v>5.4946068749999995E-3</v>
      </c>
      <c r="BC49" s="221"/>
      <c r="BD49" s="221"/>
      <c r="BE49" s="560"/>
      <c r="BF49" s="560"/>
      <c r="BG49" s="312"/>
      <c r="BH49" s="312"/>
    </row>
    <row r="50" spans="1:60" ht="13.9">
      <c r="A50" s="88"/>
      <c r="B50" s="1110" t="s">
        <v>541</v>
      </c>
      <c r="C50" s="213" t="s">
        <v>206</v>
      </c>
      <c r="D50" s="213" t="s">
        <v>564</v>
      </c>
      <c r="E50" s="213" t="s">
        <v>542</v>
      </c>
      <c r="F50" s="213" t="s">
        <v>565</v>
      </c>
      <c r="G50" s="69">
        <v>1998</v>
      </c>
      <c r="H50" s="213" t="s">
        <v>566</v>
      </c>
      <c r="I50" s="958">
        <v>2000</v>
      </c>
      <c r="J50" s="958">
        <v>2876</v>
      </c>
      <c r="K50" s="313">
        <v>137.5</v>
      </c>
      <c r="L50" s="213" t="s">
        <v>38</v>
      </c>
      <c r="M50" s="211">
        <v>2.561625E-2</v>
      </c>
      <c r="N50" s="212">
        <v>3.2020312499999996E-4</v>
      </c>
      <c r="O50" s="211">
        <v>2.9892500000000002E-2</v>
      </c>
      <c r="P50" s="212">
        <v>3.7365625000000002E-4</v>
      </c>
      <c r="Q50" s="211">
        <v>2.0625000000000003E-4</v>
      </c>
      <c r="R50" s="212">
        <v>2.578125E-6</v>
      </c>
      <c r="S50" s="211">
        <v>0.23733875000000001</v>
      </c>
      <c r="T50" s="212">
        <v>2.9667343750000002E-3</v>
      </c>
      <c r="U50" s="211">
        <v>1.375E-5</v>
      </c>
      <c r="V50" s="212">
        <v>1.7187500000000002E-7</v>
      </c>
      <c r="W50" s="211">
        <v>2.2000000000000001E-4</v>
      </c>
      <c r="X50" s="212">
        <v>2.7500000000000004E-6</v>
      </c>
      <c r="Y50" s="211">
        <v>1.1412500000000001E-3</v>
      </c>
      <c r="Z50" s="212">
        <v>1.4265625000000003E-5</v>
      </c>
      <c r="AA50" s="211">
        <v>5.3625000000000005E-4</v>
      </c>
      <c r="AB50" s="212">
        <v>6.7031250000000011E-6</v>
      </c>
      <c r="AC50" s="211">
        <v>2.7087499999999998E-3</v>
      </c>
      <c r="AD50" s="212">
        <v>3.3859374999999995E-5</v>
      </c>
      <c r="AE50" s="211">
        <v>4.9775000000000002E-3</v>
      </c>
      <c r="AF50" s="212">
        <v>6.2218750000000005E-5</v>
      </c>
      <c r="AG50" s="211">
        <v>0.10770375</v>
      </c>
      <c r="AH50" s="212">
        <v>1.3462968750000001E-3</v>
      </c>
      <c r="AI50" s="211">
        <v>4.6612499999999996E-3</v>
      </c>
      <c r="AJ50" s="212">
        <v>5.8265624999999995E-5</v>
      </c>
      <c r="AK50" s="211">
        <v>1.4987500000000001E-3</v>
      </c>
      <c r="AL50" s="212">
        <v>1.8734375E-5</v>
      </c>
      <c r="AM50" s="211">
        <v>3.6987499999999998E-3</v>
      </c>
      <c r="AN50" s="212">
        <v>4.6234374999999997E-5</v>
      </c>
      <c r="AO50" s="211">
        <v>2.561625E-2</v>
      </c>
      <c r="AP50" s="212">
        <v>3.2020312499999996E-4</v>
      </c>
      <c r="AQ50" s="211">
        <v>4.2624999999999998E-4</v>
      </c>
      <c r="AR50" s="212">
        <v>5.3281249999999999E-6</v>
      </c>
      <c r="AS50" s="211">
        <v>2.7500000000000002E-4</v>
      </c>
      <c r="AT50" s="212">
        <v>3.4375000000000001E-6</v>
      </c>
      <c r="AU50" s="211">
        <v>3.0249999999999998E-4</v>
      </c>
      <c r="AV50" s="212">
        <v>3.78125E-6</v>
      </c>
      <c r="AW50" s="211">
        <v>1.44925E-2</v>
      </c>
      <c r="AX50" s="212">
        <v>1.8115625E-4</v>
      </c>
      <c r="AY50" s="211">
        <v>5.8300000000000001E-3</v>
      </c>
      <c r="AZ50" s="212">
        <v>7.2874999999999996E-5</v>
      </c>
      <c r="BA50" s="211">
        <v>0.46715625</v>
      </c>
      <c r="BB50" s="212">
        <v>5.8394531250000005E-3</v>
      </c>
      <c r="BC50" s="221"/>
      <c r="BD50" s="221"/>
      <c r="BE50" s="560"/>
      <c r="BF50" s="560"/>
      <c r="BG50" s="312"/>
      <c r="BH50" s="312"/>
    </row>
    <row r="51" spans="1:60" ht="13.9">
      <c r="A51" s="88"/>
      <c r="B51" s="1110" t="s">
        <v>541</v>
      </c>
      <c r="C51" s="213" t="s">
        <v>206</v>
      </c>
      <c r="D51" s="213" t="s">
        <v>264</v>
      </c>
      <c r="E51" s="213" t="s">
        <v>542</v>
      </c>
      <c r="F51" s="213" t="s">
        <v>568</v>
      </c>
      <c r="G51" s="69">
        <v>2000</v>
      </c>
      <c r="H51" s="213" t="s">
        <v>569</v>
      </c>
      <c r="I51" s="958">
        <v>2000</v>
      </c>
      <c r="J51" s="958">
        <v>2848</v>
      </c>
      <c r="K51" s="313">
        <v>145.4</v>
      </c>
      <c r="L51" s="213" t="s">
        <v>38</v>
      </c>
      <c r="M51" s="211">
        <v>2.7088020000000001E-2</v>
      </c>
      <c r="N51" s="212">
        <v>3.3860024999999997E-4</v>
      </c>
      <c r="O51" s="211">
        <v>3.1609959999999999E-2</v>
      </c>
      <c r="P51" s="212">
        <v>3.9512450000000001E-4</v>
      </c>
      <c r="Q51" s="211">
        <v>2.1810000000000002E-4</v>
      </c>
      <c r="R51" s="212">
        <v>2.7262500000000004E-6</v>
      </c>
      <c r="S51" s="211">
        <v>0.25097493999999998</v>
      </c>
      <c r="T51" s="212">
        <v>3.1371867499999997E-3</v>
      </c>
      <c r="U51" s="211">
        <v>1.4540000000000001E-5</v>
      </c>
      <c r="V51" s="212">
        <v>1.8175000000000002E-7</v>
      </c>
      <c r="W51" s="211">
        <v>2.3264000000000002E-4</v>
      </c>
      <c r="X51" s="212">
        <v>2.9080000000000004E-6</v>
      </c>
      <c r="Y51" s="211">
        <v>1.2068199999999999E-3</v>
      </c>
      <c r="Z51" s="212">
        <v>1.5085249999999999E-5</v>
      </c>
      <c r="AA51" s="211">
        <v>5.6705999999999998E-4</v>
      </c>
      <c r="AB51" s="212">
        <v>7.0882500000000003E-6</v>
      </c>
      <c r="AC51" s="211">
        <v>2.8643800000000001E-3</v>
      </c>
      <c r="AD51" s="212">
        <v>3.5804750000000003E-5</v>
      </c>
      <c r="AE51" s="211">
        <v>5.2634800000000001E-3</v>
      </c>
      <c r="AF51" s="212">
        <v>6.5793500000000006E-5</v>
      </c>
      <c r="AG51" s="211">
        <v>0.11389182</v>
      </c>
      <c r="AH51" s="212">
        <v>1.4236477499999999E-3</v>
      </c>
      <c r="AI51" s="211">
        <v>4.9290599999999999E-3</v>
      </c>
      <c r="AJ51" s="212">
        <v>6.1613249999999998E-5</v>
      </c>
      <c r="AK51" s="211">
        <v>1.5848600000000002E-3</v>
      </c>
      <c r="AL51" s="212">
        <v>1.9810750000000003E-5</v>
      </c>
      <c r="AM51" s="211">
        <v>3.9112600000000006E-3</v>
      </c>
      <c r="AN51" s="212">
        <v>4.8890750000000013E-5</v>
      </c>
      <c r="AO51" s="211">
        <v>2.7088020000000001E-2</v>
      </c>
      <c r="AP51" s="212">
        <v>3.3860024999999997E-4</v>
      </c>
      <c r="AQ51" s="211">
        <v>4.5074000000000004E-4</v>
      </c>
      <c r="AR51" s="212">
        <v>5.6342500000000003E-6</v>
      </c>
      <c r="AS51" s="211">
        <v>2.9080000000000002E-4</v>
      </c>
      <c r="AT51" s="212">
        <v>3.6350000000000003E-6</v>
      </c>
      <c r="AU51" s="211">
        <v>3.1988000000000003E-4</v>
      </c>
      <c r="AV51" s="212">
        <v>3.9984999999999999E-6</v>
      </c>
      <c r="AW51" s="211">
        <v>1.5325160000000001E-2</v>
      </c>
      <c r="AX51" s="212">
        <v>1.9156450000000001E-4</v>
      </c>
      <c r="AY51" s="211">
        <v>6.1649600000000006E-3</v>
      </c>
      <c r="AZ51" s="212">
        <v>7.7062000000000002E-5</v>
      </c>
      <c r="BA51" s="211">
        <v>0.49399650000000001</v>
      </c>
      <c r="BB51" s="212">
        <v>6.1749562499999987E-3</v>
      </c>
      <c r="BC51" s="221"/>
      <c r="BD51" s="221"/>
      <c r="BE51" s="560"/>
      <c r="BF51" s="560"/>
      <c r="BG51" s="312"/>
      <c r="BH51" s="312"/>
    </row>
    <row r="52" spans="1:60" ht="13.9">
      <c r="A52" s="88"/>
      <c r="B52" s="1110" t="s">
        <v>541</v>
      </c>
      <c r="C52" s="213" t="s">
        <v>206</v>
      </c>
      <c r="D52" s="213" t="s">
        <v>264</v>
      </c>
      <c r="E52" s="213" t="s">
        <v>542</v>
      </c>
      <c r="F52" s="213" t="s">
        <v>570</v>
      </c>
      <c r="G52" s="69" t="s">
        <v>218</v>
      </c>
      <c r="H52" s="213" t="s">
        <v>571</v>
      </c>
      <c r="I52" s="958">
        <v>2000</v>
      </c>
      <c r="J52" s="958">
        <v>2848</v>
      </c>
      <c r="K52" s="313">
        <v>145.4</v>
      </c>
      <c r="L52" s="213" t="s">
        <v>38</v>
      </c>
      <c r="M52" s="211">
        <v>2.7088020000000001E-2</v>
      </c>
      <c r="N52" s="212">
        <v>3.3860024999999997E-4</v>
      </c>
      <c r="O52" s="211">
        <v>3.1609959999999999E-2</v>
      </c>
      <c r="P52" s="212">
        <v>3.9512450000000001E-4</v>
      </c>
      <c r="Q52" s="211">
        <v>2.1810000000000002E-4</v>
      </c>
      <c r="R52" s="212">
        <v>2.7262500000000004E-6</v>
      </c>
      <c r="S52" s="211">
        <v>0.25097493999999998</v>
      </c>
      <c r="T52" s="212">
        <v>3.1371867499999997E-3</v>
      </c>
      <c r="U52" s="211">
        <v>1.4540000000000001E-5</v>
      </c>
      <c r="V52" s="212">
        <v>1.8175000000000002E-7</v>
      </c>
      <c r="W52" s="211">
        <v>2.3264000000000002E-4</v>
      </c>
      <c r="X52" s="212">
        <v>2.9080000000000004E-6</v>
      </c>
      <c r="Y52" s="211">
        <v>1.2068199999999999E-3</v>
      </c>
      <c r="Z52" s="212">
        <v>1.5085249999999999E-5</v>
      </c>
      <c r="AA52" s="211">
        <v>5.6705999999999998E-4</v>
      </c>
      <c r="AB52" s="212">
        <v>7.0882500000000003E-6</v>
      </c>
      <c r="AC52" s="211">
        <v>2.8643800000000001E-3</v>
      </c>
      <c r="AD52" s="212">
        <v>3.5804750000000003E-5</v>
      </c>
      <c r="AE52" s="211">
        <v>5.2634800000000001E-3</v>
      </c>
      <c r="AF52" s="212">
        <v>6.5793500000000006E-5</v>
      </c>
      <c r="AG52" s="211">
        <v>0.11389182</v>
      </c>
      <c r="AH52" s="212">
        <v>1.4236477499999999E-3</v>
      </c>
      <c r="AI52" s="211">
        <v>4.9290599999999999E-3</v>
      </c>
      <c r="AJ52" s="212">
        <v>6.1613249999999998E-5</v>
      </c>
      <c r="AK52" s="211">
        <v>1.5848600000000002E-3</v>
      </c>
      <c r="AL52" s="212">
        <v>1.9810750000000003E-5</v>
      </c>
      <c r="AM52" s="211">
        <v>3.9112600000000006E-3</v>
      </c>
      <c r="AN52" s="212">
        <v>4.8890750000000013E-5</v>
      </c>
      <c r="AO52" s="211">
        <v>2.7088020000000001E-2</v>
      </c>
      <c r="AP52" s="212">
        <v>3.3860024999999997E-4</v>
      </c>
      <c r="AQ52" s="211">
        <v>4.5074000000000004E-4</v>
      </c>
      <c r="AR52" s="212">
        <v>5.6342500000000003E-6</v>
      </c>
      <c r="AS52" s="211">
        <v>2.9080000000000002E-4</v>
      </c>
      <c r="AT52" s="212">
        <v>3.6350000000000003E-6</v>
      </c>
      <c r="AU52" s="211">
        <v>3.1988000000000003E-4</v>
      </c>
      <c r="AV52" s="212">
        <v>3.9984999999999999E-6</v>
      </c>
      <c r="AW52" s="211">
        <v>1.5325160000000001E-2</v>
      </c>
      <c r="AX52" s="212">
        <v>1.9156450000000001E-4</v>
      </c>
      <c r="AY52" s="211">
        <v>6.1649600000000006E-3</v>
      </c>
      <c r="AZ52" s="212">
        <v>7.7062000000000002E-5</v>
      </c>
      <c r="BA52" s="211">
        <v>0.49399650000000001</v>
      </c>
      <c r="BB52" s="212">
        <v>6.1749562499999987E-3</v>
      </c>
      <c r="BC52" s="221"/>
      <c r="BD52" s="221"/>
      <c r="BE52" s="560"/>
      <c r="BF52" s="560"/>
      <c r="BG52" s="312"/>
      <c r="BH52" s="312"/>
    </row>
    <row r="53" spans="1:60" ht="13.9">
      <c r="A53" s="88"/>
      <c r="B53" s="1110" t="s">
        <v>541</v>
      </c>
      <c r="C53" s="213" t="s">
        <v>206</v>
      </c>
      <c r="D53" s="213" t="s">
        <v>572</v>
      </c>
      <c r="E53" s="213" t="s">
        <v>542</v>
      </c>
      <c r="F53" s="213" t="s">
        <v>573</v>
      </c>
      <c r="G53" s="69">
        <v>2002</v>
      </c>
      <c r="H53" s="213" t="s">
        <v>574</v>
      </c>
      <c r="I53" s="958">
        <v>2000</v>
      </c>
      <c r="J53" s="958">
        <v>2885</v>
      </c>
      <c r="K53" s="313">
        <v>147.46</v>
      </c>
      <c r="L53" s="213" t="s">
        <v>38</v>
      </c>
      <c r="M53" s="211">
        <v>2.7471797999999999E-2</v>
      </c>
      <c r="N53" s="212">
        <v>3.43397475E-4</v>
      </c>
      <c r="O53" s="211">
        <v>3.2057804000000002E-2</v>
      </c>
      <c r="P53" s="212">
        <v>4.0072255000000003E-4</v>
      </c>
      <c r="Q53" s="211">
        <v>2.2119000000000002E-4</v>
      </c>
      <c r="R53" s="212">
        <v>2.7648749999999999E-6</v>
      </c>
      <c r="S53" s="211">
        <v>0.254530706</v>
      </c>
      <c r="T53" s="212">
        <v>3.1816338249999999E-3</v>
      </c>
      <c r="U53" s="211">
        <v>1.4746000000000002E-5</v>
      </c>
      <c r="V53" s="212">
        <v>1.8432500000000003E-7</v>
      </c>
      <c r="W53" s="211">
        <v>2.3593600000000004E-4</v>
      </c>
      <c r="X53" s="212">
        <v>2.9492000000000005E-6</v>
      </c>
      <c r="Y53" s="211">
        <v>1.2239180000000001E-3</v>
      </c>
      <c r="Z53" s="212">
        <v>1.5298975000000002E-5</v>
      </c>
      <c r="AA53" s="211">
        <v>5.7509399999999995E-4</v>
      </c>
      <c r="AB53" s="212">
        <v>7.1886749999999994E-6</v>
      </c>
      <c r="AC53" s="211">
        <v>2.9049619999999996E-3</v>
      </c>
      <c r="AD53" s="212">
        <v>3.6312024999999996E-5</v>
      </c>
      <c r="AE53" s="211">
        <v>5.3380520000000011E-3</v>
      </c>
      <c r="AF53" s="212">
        <v>6.6725650000000014E-5</v>
      </c>
      <c r="AG53" s="211">
        <v>0.11550541800000001</v>
      </c>
      <c r="AH53" s="212">
        <v>1.4438177250000002E-3</v>
      </c>
      <c r="AI53" s="211">
        <v>4.9988940000000003E-3</v>
      </c>
      <c r="AJ53" s="212">
        <v>6.2486175000000003E-5</v>
      </c>
      <c r="AK53" s="211">
        <v>1.6073140000000001E-3</v>
      </c>
      <c r="AL53" s="212">
        <v>2.0091425000000001E-5</v>
      </c>
      <c r="AM53" s="211">
        <v>3.9666739999999999E-3</v>
      </c>
      <c r="AN53" s="212">
        <v>4.9583424999999999E-5</v>
      </c>
      <c r="AO53" s="211">
        <v>2.7471797999999999E-2</v>
      </c>
      <c r="AP53" s="212">
        <v>3.43397475E-4</v>
      </c>
      <c r="AQ53" s="211">
        <v>4.5712600000000003E-4</v>
      </c>
      <c r="AR53" s="212">
        <v>5.7140750000000009E-6</v>
      </c>
      <c r="AS53" s="211">
        <v>2.9492E-4</v>
      </c>
      <c r="AT53" s="212">
        <v>3.6865000000000002E-6</v>
      </c>
      <c r="AU53" s="211">
        <v>3.2441200000000005E-4</v>
      </c>
      <c r="AV53" s="212">
        <v>4.0551500000000005E-6</v>
      </c>
      <c r="AW53" s="211">
        <v>1.5542284E-2</v>
      </c>
      <c r="AX53" s="212">
        <v>1.9427854999999998E-4</v>
      </c>
      <c r="AY53" s="211">
        <v>6.2523040000000002E-3</v>
      </c>
      <c r="AZ53" s="212">
        <v>7.8153799999999997E-5</v>
      </c>
      <c r="BA53" s="211">
        <v>0.50099534999999995</v>
      </c>
      <c r="BB53" s="212">
        <v>6.2624418750000018E-3</v>
      </c>
      <c r="BC53" s="221"/>
      <c r="BD53" s="221"/>
      <c r="BE53" s="560"/>
      <c r="BF53" s="560"/>
      <c r="BG53" s="312"/>
      <c r="BH53" s="312"/>
    </row>
    <row r="54" spans="1:60" ht="13.9">
      <c r="A54" s="88"/>
      <c r="B54" s="1110" t="s">
        <v>541</v>
      </c>
      <c r="C54" s="213" t="s">
        <v>206</v>
      </c>
      <c r="D54" s="213" t="s">
        <v>572</v>
      </c>
      <c r="E54" s="213" t="s">
        <v>542</v>
      </c>
      <c r="F54" s="213" t="s">
        <v>575</v>
      </c>
      <c r="G54" s="69">
        <v>2002</v>
      </c>
      <c r="H54" s="213" t="s">
        <v>576</v>
      </c>
      <c r="I54" s="958">
        <v>2000</v>
      </c>
      <c r="J54" s="958">
        <v>2885</v>
      </c>
      <c r="K54" s="313">
        <v>147.46</v>
      </c>
      <c r="L54" s="213" t="s">
        <v>38</v>
      </c>
      <c r="M54" s="211">
        <v>2.7471797999999999E-2</v>
      </c>
      <c r="N54" s="212">
        <v>3.43397475E-4</v>
      </c>
      <c r="O54" s="211">
        <v>3.2057804000000002E-2</v>
      </c>
      <c r="P54" s="212">
        <v>4.0072255000000003E-4</v>
      </c>
      <c r="Q54" s="211">
        <v>2.2119000000000002E-4</v>
      </c>
      <c r="R54" s="212">
        <v>2.7648749999999999E-6</v>
      </c>
      <c r="S54" s="211">
        <v>0.254530706</v>
      </c>
      <c r="T54" s="212">
        <v>3.1816338249999999E-3</v>
      </c>
      <c r="U54" s="211">
        <v>1.4746000000000002E-5</v>
      </c>
      <c r="V54" s="212">
        <v>1.8432500000000003E-7</v>
      </c>
      <c r="W54" s="211">
        <v>2.3593600000000004E-4</v>
      </c>
      <c r="X54" s="212">
        <v>2.9492000000000005E-6</v>
      </c>
      <c r="Y54" s="211">
        <v>1.2239180000000001E-3</v>
      </c>
      <c r="Z54" s="212">
        <v>1.5298975000000002E-5</v>
      </c>
      <c r="AA54" s="211">
        <v>5.7509399999999995E-4</v>
      </c>
      <c r="AB54" s="212">
        <v>7.1886749999999994E-6</v>
      </c>
      <c r="AC54" s="211">
        <v>2.9049619999999996E-3</v>
      </c>
      <c r="AD54" s="212">
        <v>3.6312024999999996E-5</v>
      </c>
      <c r="AE54" s="211">
        <v>5.3380520000000011E-3</v>
      </c>
      <c r="AF54" s="212">
        <v>6.6725650000000014E-5</v>
      </c>
      <c r="AG54" s="211">
        <v>0.11550541800000001</v>
      </c>
      <c r="AH54" s="212">
        <v>1.4438177250000002E-3</v>
      </c>
      <c r="AI54" s="211">
        <v>4.9988940000000003E-3</v>
      </c>
      <c r="AJ54" s="212">
        <v>6.2486175000000003E-5</v>
      </c>
      <c r="AK54" s="211">
        <v>1.6073140000000001E-3</v>
      </c>
      <c r="AL54" s="212">
        <v>2.0091425000000001E-5</v>
      </c>
      <c r="AM54" s="211">
        <v>3.9666739999999999E-3</v>
      </c>
      <c r="AN54" s="212">
        <v>4.9583424999999999E-5</v>
      </c>
      <c r="AO54" s="211">
        <v>2.7471797999999999E-2</v>
      </c>
      <c r="AP54" s="212">
        <v>3.43397475E-4</v>
      </c>
      <c r="AQ54" s="211">
        <v>4.5712600000000003E-4</v>
      </c>
      <c r="AR54" s="212">
        <v>5.7140750000000009E-6</v>
      </c>
      <c r="AS54" s="211">
        <v>2.9492E-4</v>
      </c>
      <c r="AT54" s="212">
        <v>3.6865000000000002E-6</v>
      </c>
      <c r="AU54" s="211">
        <v>3.2441200000000005E-4</v>
      </c>
      <c r="AV54" s="212">
        <v>4.0551500000000005E-6</v>
      </c>
      <c r="AW54" s="211">
        <v>1.5542284E-2</v>
      </c>
      <c r="AX54" s="212">
        <v>1.9427854999999998E-4</v>
      </c>
      <c r="AY54" s="211">
        <v>6.2523040000000002E-3</v>
      </c>
      <c r="AZ54" s="212">
        <v>7.8153799999999997E-5</v>
      </c>
      <c r="BA54" s="211">
        <v>0.50099534999999995</v>
      </c>
      <c r="BB54" s="212">
        <v>6.2624418750000018E-3</v>
      </c>
      <c r="BC54" s="221"/>
      <c r="BD54" s="221"/>
      <c r="BE54" s="560"/>
      <c r="BF54" s="560"/>
      <c r="BG54" s="312"/>
      <c r="BH54" s="312"/>
    </row>
    <row r="55" spans="1:60" ht="13.9">
      <c r="A55" s="88"/>
      <c r="B55" s="1110" t="s">
        <v>541</v>
      </c>
      <c r="C55" s="213" t="s">
        <v>206</v>
      </c>
      <c r="D55" s="213" t="s">
        <v>572</v>
      </c>
      <c r="E55" s="213" t="s">
        <v>542</v>
      </c>
      <c r="F55" s="213" t="s">
        <v>577</v>
      </c>
      <c r="G55" s="69">
        <v>2002</v>
      </c>
      <c r="H55" s="213" t="s">
        <v>578</v>
      </c>
      <c r="I55" s="958">
        <v>2000</v>
      </c>
      <c r="J55" s="958">
        <v>2885</v>
      </c>
      <c r="K55" s="313">
        <v>147.46</v>
      </c>
      <c r="L55" s="213" t="s">
        <v>38</v>
      </c>
      <c r="M55" s="211">
        <v>2.7471797999999999E-2</v>
      </c>
      <c r="N55" s="212">
        <v>3.43397475E-4</v>
      </c>
      <c r="O55" s="211">
        <v>3.2057804000000002E-2</v>
      </c>
      <c r="P55" s="212">
        <v>4.0072255000000003E-4</v>
      </c>
      <c r="Q55" s="211">
        <v>2.2119000000000002E-4</v>
      </c>
      <c r="R55" s="212">
        <v>2.7648749999999999E-6</v>
      </c>
      <c r="S55" s="211">
        <v>0.254530706</v>
      </c>
      <c r="T55" s="212">
        <v>3.1816338249999999E-3</v>
      </c>
      <c r="U55" s="211">
        <v>1.4746000000000002E-5</v>
      </c>
      <c r="V55" s="212">
        <v>1.8432500000000003E-7</v>
      </c>
      <c r="W55" s="211">
        <v>2.3593600000000004E-4</v>
      </c>
      <c r="X55" s="212">
        <v>2.9492000000000005E-6</v>
      </c>
      <c r="Y55" s="211">
        <v>1.2239180000000001E-3</v>
      </c>
      <c r="Z55" s="212">
        <v>1.5298975000000002E-5</v>
      </c>
      <c r="AA55" s="211">
        <v>5.7509399999999995E-4</v>
      </c>
      <c r="AB55" s="212">
        <v>7.1886749999999994E-6</v>
      </c>
      <c r="AC55" s="211">
        <v>2.9049619999999996E-3</v>
      </c>
      <c r="AD55" s="212">
        <v>3.6312024999999996E-5</v>
      </c>
      <c r="AE55" s="211">
        <v>5.3380520000000011E-3</v>
      </c>
      <c r="AF55" s="212">
        <v>6.6725650000000014E-5</v>
      </c>
      <c r="AG55" s="211">
        <v>0.11550541800000001</v>
      </c>
      <c r="AH55" s="212">
        <v>1.4438177250000002E-3</v>
      </c>
      <c r="AI55" s="211">
        <v>4.9988940000000003E-3</v>
      </c>
      <c r="AJ55" s="212">
        <v>6.2486175000000003E-5</v>
      </c>
      <c r="AK55" s="211">
        <v>1.6073140000000001E-3</v>
      </c>
      <c r="AL55" s="212">
        <v>2.0091425000000001E-5</v>
      </c>
      <c r="AM55" s="211">
        <v>3.9666739999999999E-3</v>
      </c>
      <c r="AN55" s="212">
        <v>4.9583424999999999E-5</v>
      </c>
      <c r="AO55" s="211">
        <v>2.7471797999999999E-2</v>
      </c>
      <c r="AP55" s="212">
        <v>3.43397475E-4</v>
      </c>
      <c r="AQ55" s="211">
        <v>4.5712600000000003E-4</v>
      </c>
      <c r="AR55" s="212">
        <v>5.7140750000000009E-6</v>
      </c>
      <c r="AS55" s="211">
        <v>2.9492E-4</v>
      </c>
      <c r="AT55" s="212">
        <v>3.6865000000000002E-6</v>
      </c>
      <c r="AU55" s="211">
        <v>3.2441200000000005E-4</v>
      </c>
      <c r="AV55" s="212">
        <v>4.0551500000000005E-6</v>
      </c>
      <c r="AW55" s="211">
        <v>1.5542284E-2</v>
      </c>
      <c r="AX55" s="212">
        <v>1.9427854999999998E-4</v>
      </c>
      <c r="AY55" s="211">
        <v>6.2523040000000002E-3</v>
      </c>
      <c r="AZ55" s="212">
        <v>7.8153799999999997E-5</v>
      </c>
      <c r="BA55" s="211">
        <v>0.50099534999999995</v>
      </c>
      <c r="BB55" s="212">
        <v>6.2624418750000018E-3</v>
      </c>
      <c r="BC55" s="221"/>
      <c r="BD55" s="221"/>
      <c r="BE55" s="560"/>
      <c r="BF55" s="560"/>
      <c r="BG55" s="312"/>
      <c r="BH55" s="312"/>
    </row>
    <row r="56" spans="1:60" ht="13.9">
      <c r="A56" s="88"/>
      <c r="B56" s="1110" t="s">
        <v>541</v>
      </c>
      <c r="C56" s="213" t="s">
        <v>206</v>
      </c>
      <c r="D56" s="213" t="s">
        <v>572</v>
      </c>
      <c r="E56" s="213" t="s">
        <v>542</v>
      </c>
      <c r="F56" s="213" t="s">
        <v>579</v>
      </c>
      <c r="G56" s="69">
        <v>2002</v>
      </c>
      <c r="H56" s="213" t="s">
        <v>580</v>
      </c>
      <c r="I56" s="958">
        <v>2000</v>
      </c>
      <c r="J56" s="958">
        <v>2885</v>
      </c>
      <c r="K56" s="313">
        <v>147.46</v>
      </c>
      <c r="L56" s="213" t="s">
        <v>38</v>
      </c>
      <c r="M56" s="211">
        <v>2.7471797999999999E-2</v>
      </c>
      <c r="N56" s="212">
        <v>3.43397475E-4</v>
      </c>
      <c r="O56" s="211">
        <v>3.2057804000000002E-2</v>
      </c>
      <c r="P56" s="212">
        <v>4.0072255000000003E-4</v>
      </c>
      <c r="Q56" s="211">
        <v>2.2119000000000002E-4</v>
      </c>
      <c r="R56" s="212">
        <v>2.7648749999999999E-6</v>
      </c>
      <c r="S56" s="211">
        <v>0.254530706</v>
      </c>
      <c r="T56" s="212">
        <v>3.1816338249999999E-3</v>
      </c>
      <c r="U56" s="211">
        <v>1.4746000000000002E-5</v>
      </c>
      <c r="V56" s="212">
        <v>1.8432500000000003E-7</v>
      </c>
      <c r="W56" s="211">
        <v>2.3593600000000004E-4</v>
      </c>
      <c r="X56" s="212">
        <v>2.9492000000000005E-6</v>
      </c>
      <c r="Y56" s="211">
        <v>1.2239180000000001E-3</v>
      </c>
      <c r="Z56" s="212">
        <v>1.5298975000000002E-5</v>
      </c>
      <c r="AA56" s="211">
        <v>5.7509399999999995E-4</v>
      </c>
      <c r="AB56" s="212">
        <v>7.1886749999999994E-6</v>
      </c>
      <c r="AC56" s="211">
        <v>2.9049619999999996E-3</v>
      </c>
      <c r="AD56" s="212">
        <v>3.6312024999999996E-5</v>
      </c>
      <c r="AE56" s="211">
        <v>5.3380520000000011E-3</v>
      </c>
      <c r="AF56" s="212">
        <v>6.6725650000000014E-5</v>
      </c>
      <c r="AG56" s="211">
        <v>0.11550541800000001</v>
      </c>
      <c r="AH56" s="212">
        <v>1.4438177250000002E-3</v>
      </c>
      <c r="AI56" s="211">
        <v>4.9988940000000003E-3</v>
      </c>
      <c r="AJ56" s="212">
        <v>6.2486175000000003E-5</v>
      </c>
      <c r="AK56" s="211">
        <v>1.6073140000000001E-3</v>
      </c>
      <c r="AL56" s="212">
        <v>2.0091425000000001E-5</v>
      </c>
      <c r="AM56" s="211">
        <v>3.9666739999999999E-3</v>
      </c>
      <c r="AN56" s="212">
        <v>4.9583424999999999E-5</v>
      </c>
      <c r="AO56" s="211">
        <v>2.7471797999999999E-2</v>
      </c>
      <c r="AP56" s="212">
        <v>3.43397475E-4</v>
      </c>
      <c r="AQ56" s="211">
        <v>4.5712600000000003E-4</v>
      </c>
      <c r="AR56" s="212">
        <v>5.7140750000000009E-6</v>
      </c>
      <c r="AS56" s="211">
        <v>2.9492E-4</v>
      </c>
      <c r="AT56" s="212">
        <v>3.6865000000000002E-6</v>
      </c>
      <c r="AU56" s="211">
        <v>3.2441200000000005E-4</v>
      </c>
      <c r="AV56" s="212">
        <v>4.0551500000000005E-6</v>
      </c>
      <c r="AW56" s="211">
        <v>1.5542284E-2</v>
      </c>
      <c r="AX56" s="212">
        <v>1.9427854999999998E-4</v>
      </c>
      <c r="AY56" s="211">
        <v>6.2523040000000002E-3</v>
      </c>
      <c r="AZ56" s="212">
        <v>7.8153799999999997E-5</v>
      </c>
      <c r="BA56" s="211">
        <v>0.50099534999999995</v>
      </c>
      <c r="BB56" s="212">
        <v>6.2624418750000018E-3</v>
      </c>
      <c r="BC56" s="221"/>
      <c r="BD56" s="221"/>
      <c r="BE56" s="560"/>
      <c r="BF56" s="560"/>
      <c r="BG56" s="312"/>
      <c r="BH56" s="312"/>
    </row>
    <row r="57" spans="1:60" ht="13.9">
      <c r="A57" s="88"/>
      <c r="B57" s="1110" t="s">
        <v>541</v>
      </c>
      <c r="C57" s="213" t="s">
        <v>206</v>
      </c>
      <c r="D57" s="213" t="s">
        <v>572</v>
      </c>
      <c r="E57" s="213" t="s">
        <v>542</v>
      </c>
      <c r="F57" s="213" t="s">
        <v>581</v>
      </c>
      <c r="G57" s="69">
        <v>2002</v>
      </c>
      <c r="H57" s="213" t="s">
        <v>582</v>
      </c>
      <c r="I57" s="958">
        <v>2000</v>
      </c>
      <c r="J57" s="958">
        <v>2885</v>
      </c>
      <c r="K57" s="313">
        <v>147.46</v>
      </c>
      <c r="L57" s="213" t="s">
        <v>38</v>
      </c>
      <c r="M57" s="211">
        <v>2.7471797999999999E-2</v>
      </c>
      <c r="N57" s="212">
        <v>3.43397475E-4</v>
      </c>
      <c r="O57" s="211">
        <v>3.2057804000000002E-2</v>
      </c>
      <c r="P57" s="212">
        <v>4.0072255000000003E-4</v>
      </c>
      <c r="Q57" s="211">
        <v>2.2119000000000002E-4</v>
      </c>
      <c r="R57" s="212">
        <v>2.7648749999999999E-6</v>
      </c>
      <c r="S57" s="211">
        <v>0.254530706</v>
      </c>
      <c r="T57" s="212">
        <v>3.1816338249999999E-3</v>
      </c>
      <c r="U57" s="211">
        <v>1.4746000000000002E-5</v>
      </c>
      <c r="V57" s="212">
        <v>1.8432500000000003E-7</v>
      </c>
      <c r="W57" s="211">
        <v>2.3593600000000004E-4</v>
      </c>
      <c r="X57" s="212">
        <v>2.9492000000000005E-6</v>
      </c>
      <c r="Y57" s="211">
        <v>1.2239180000000001E-3</v>
      </c>
      <c r="Z57" s="212">
        <v>1.5298975000000002E-5</v>
      </c>
      <c r="AA57" s="211">
        <v>5.7509399999999995E-4</v>
      </c>
      <c r="AB57" s="212">
        <v>7.1886749999999994E-6</v>
      </c>
      <c r="AC57" s="211">
        <v>2.9049619999999996E-3</v>
      </c>
      <c r="AD57" s="212">
        <v>3.6312024999999996E-5</v>
      </c>
      <c r="AE57" s="211">
        <v>5.3380520000000011E-3</v>
      </c>
      <c r="AF57" s="212">
        <v>6.6725650000000014E-5</v>
      </c>
      <c r="AG57" s="211">
        <v>0.11550541800000001</v>
      </c>
      <c r="AH57" s="212">
        <v>1.4438177250000002E-3</v>
      </c>
      <c r="AI57" s="211">
        <v>4.9988940000000003E-3</v>
      </c>
      <c r="AJ57" s="212">
        <v>6.2486175000000003E-5</v>
      </c>
      <c r="AK57" s="211">
        <v>1.6073140000000001E-3</v>
      </c>
      <c r="AL57" s="212">
        <v>2.0091425000000001E-5</v>
      </c>
      <c r="AM57" s="211">
        <v>3.9666739999999999E-3</v>
      </c>
      <c r="AN57" s="212">
        <v>4.9583424999999999E-5</v>
      </c>
      <c r="AO57" s="211">
        <v>2.7471797999999999E-2</v>
      </c>
      <c r="AP57" s="212">
        <v>3.43397475E-4</v>
      </c>
      <c r="AQ57" s="211">
        <v>4.5712600000000003E-4</v>
      </c>
      <c r="AR57" s="212">
        <v>5.7140750000000009E-6</v>
      </c>
      <c r="AS57" s="211">
        <v>2.9492E-4</v>
      </c>
      <c r="AT57" s="212">
        <v>3.6865000000000002E-6</v>
      </c>
      <c r="AU57" s="211">
        <v>3.2441200000000005E-4</v>
      </c>
      <c r="AV57" s="212">
        <v>4.0551500000000005E-6</v>
      </c>
      <c r="AW57" s="211">
        <v>1.5542284E-2</v>
      </c>
      <c r="AX57" s="212">
        <v>1.9427854999999998E-4</v>
      </c>
      <c r="AY57" s="211">
        <v>6.2523040000000002E-3</v>
      </c>
      <c r="AZ57" s="212">
        <v>7.8153799999999997E-5</v>
      </c>
      <c r="BA57" s="211">
        <v>0.50099534999999995</v>
      </c>
      <c r="BB57" s="212">
        <v>6.2624418750000018E-3</v>
      </c>
      <c r="BC57" s="221"/>
      <c r="BD57" s="221"/>
      <c r="BE57" s="560"/>
      <c r="BF57" s="560"/>
      <c r="BG57" s="312"/>
      <c r="BH57" s="312"/>
    </row>
    <row r="58" spans="1:60" ht="13.9">
      <c r="A58" s="88"/>
      <c r="B58" s="1110" t="s">
        <v>541</v>
      </c>
      <c r="C58" s="213" t="s">
        <v>206</v>
      </c>
      <c r="D58" s="213" t="s">
        <v>572</v>
      </c>
      <c r="E58" s="213" t="s">
        <v>542</v>
      </c>
      <c r="F58" s="213" t="s">
        <v>583</v>
      </c>
      <c r="G58" s="69">
        <v>2002</v>
      </c>
      <c r="H58" s="213" t="s">
        <v>584</v>
      </c>
      <c r="I58" s="958">
        <v>2000</v>
      </c>
      <c r="J58" s="958">
        <v>2885</v>
      </c>
      <c r="K58" s="313">
        <v>147.46</v>
      </c>
      <c r="L58" s="213" t="s">
        <v>38</v>
      </c>
      <c r="M58" s="211">
        <v>2.7471797999999999E-2</v>
      </c>
      <c r="N58" s="212">
        <v>3.43397475E-4</v>
      </c>
      <c r="O58" s="211">
        <v>3.2057804000000002E-2</v>
      </c>
      <c r="P58" s="212">
        <v>4.0072255000000003E-4</v>
      </c>
      <c r="Q58" s="211">
        <v>2.2119000000000002E-4</v>
      </c>
      <c r="R58" s="212">
        <v>2.7648749999999999E-6</v>
      </c>
      <c r="S58" s="211">
        <v>0.254530706</v>
      </c>
      <c r="T58" s="212">
        <v>3.1816338249999999E-3</v>
      </c>
      <c r="U58" s="211">
        <v>1.4746000000000002E-5</v>
      </c>
      <c r="V58" s="212">
        <v>1.8432500000000003E-7</v>
      </c>
      <c r="W58" s="211">
        <v>2.3593600000000004E-4</v>
      </c>
      <c r="X58" s="212">
        <v>2.9492000000000005E-6</v>
      </c>
      <c r="Y58" s="211">
        <v>1.2239180000000001E-3</v>
      </c>
      <c r="Z58" s="212">
        <v>1.5298975000000002E-5</v>
      </c>
      <c r="AA58" s="211">
        <v>5.7509399999999995E-4</v>
      </c>
      <c r="AB58" s="212">
        <v>7.1886749999999994E-6</v>
      </c>
      <c r="AC58" s="211">
        <v>2.9049619999999996E-3</v>
      </c>
      <c r="AD58" s="212">
        <v>3.6312024999999996E-5</v>
      </c>
      <c r="AE58" s="211">
        <v>5.3380520000000011E-3</v>
      </c>
      <c r="AF58" s="212">
        <v>6.6725650000000014E-5</v>
      </c>
      <c r="AG58" s="211">
        <v>0.11550541800000001</v>
      </c>
      <c r="AH58" s="212">
        <v>1.4438177250000002E-3</v>
      </c>
      <c r="AI58" s="211">
        <v>4.9988940000000003E-3</v>
      </c>
      <c r="AJ58" s="212">
        <v>6.2486175000000003E-5</v>
      </c>
      <c r="AK58" s="211">
        <v>1.6073140000000001E-3</v>
      </c>
      <c r="AL58" s="212">
        <v>2.0091425000000001E-5</v>
      </c>
      <c r="AM58" s="211">
        <v>3.9666739999999999E-3</v>
      </c>
      <c r="AN58" s="212">
        <v>4.9583424999999999E-5</v>
      </c>
      <c r="AO58" s="211">
        <v>2.7471797999999999E-2</v>
      </c>
      <c r="AP58" s="212">
        <v>3.43397475E-4</v>
      </c>
      <c r="AQ58" s="211">
        <v>4.5712600000000003E-4</v>
      </c>
      <c r="AR58" s="212">
        <v>5.7140750000000009E-6</v>
      </c>
      <c r="AS58" s="211">
        <v>2.9492E-4</v>
      </c>
      <c r="AT58" s="212">
        <v>3.6865000000000002E-6</v>
      </c>
      <c r="AU58" s="211">
        <v>3.2441200000000005E-4</v>
      </c>
      <c r="AV58" s="212">
        <v>4.0551500000000005E-6</v>
      </c>
      <c r="AW58" s="211">
        <v>1.5542284E-2</v>
      </c>
      <c r="AX58" s="212">
        <v>1.9427854999999998E-4</v>
      </c>
      <c r="AY58" s="211">
        <v>6.2523040000000002E-3</v>
      </c>
      <c r="AZ58" s="212">
        <v>7.8153799999999997E-5</v>
      </c>
      <c r="BA58" s="211">
        <v>0.50099534999999995</v>
      </c>
      <c r="BB58" s="212">
        <v>6.2624418750000018E-3</v>
      </c>
      <c r="BC58" s="221"/>
      <c r="BD58" s="221"/>
      <c r="BE58" s="560"/>
      <c r="BF58" s="560"/>
      <c r="BG58" s="312"/>
      <c r="BH58" s="312"/>
    </row>
    <row r="59" spans="1:60" ht="13.9">
      <c r="A59" s="88"/>
      <c r="B59" s="1110" t="s">
        <v>541</v>
      </c>
      <c r="C59" s="213" t="s">
        <v>206</v>
      </c>
      <c r="D59" s="213" t="s">
        <v>572</v>
      </c>
      <c r="E59" s="213" t="s">
        <v>542</v>
      </c>
      <c r="F59" s="213" t="s">
        <v>585</v>
      </c>
      <c r="G59" s="69" t="s">
        <v>218</v>
      </c>
      <c r="H59" s="213" t="s">
        <v>586</v>
      </c>
      <c r="I59" s="958">
        <v>2000</v>
      </c>
      <c r="J59" s="958">
        <v>2885</v>
      </c>
      <c r="K59" s="313">
        <v>147.46</v>
      </c>
      <c r="L59" s="213" t="s">
        <v>38</v>
      </c>
      <c r="M59" s="211">
        <v>2.7471797999999999E-2</v>
      </c>
      <c r="N59" s="212">
        <v>3.43397475E-4</v>
      </c>
      <c r="O59" s="211">
        <v>3.2057804000000002E-2</v>
      </c>
      <c r="P59" s="212">
        <v>4.0072255000000003E-4</v>
      </c>
      <c r="Q59" s="211">
        <v>2.2119000000000002E-4</v>
      </c>
      <c r="R59" s="212">
        <v>2.7648749999999999E-6</v>
      </c>
      <c r="S59" s="211">
        <v>0.254530706</v>
      </c>
      <c r="T59" s="212">
        <v>3.1816338249999999E-3</v>
      </c>
      <c r="U59" s="211">
        <v>1.4746000000000002E-5</v>
      </c>
      <c r="V59" s="212">
        <v>1.8432500000000003E-7</v>
      </c>
      <c r="W59" s="211">
        <v>2.3593600000000004E-4</v>
      </c>
      <c r="X59" s="212">
        <v>2.9492000000000005E-6</v>
      </c>
      <c r="Y59" s="211">
        <v>1.2239180000000001E-3</v>
      </c>
      <c r="Z59" s="212">
        <v>1.5298975000000002E-5</v>
      </c>
      <c r="AA59" s="211">
        <v>5.7509399999999995E-4</v>
      </c>
      <c r="AB59" s="212">
        <v>7.1886749999999994E-6</v>
      </c>
      <c r="AC59" s="211">
        <v>2.9049619999999996E-3</v>
      </c>
      <c r="AD59" s="212">
        <v>3.6312024999999996E-5</v>
      </c>
      <c r="AE59" s="211">
        <v>5.3380520000000011E-3</v>
      </c>
      <c r="AF59" s="212">
        <v>6.6725650000000014E-5</v>
      </c>
      <c r="AG59" s="211">
        <v>0.11550541800000001</v>
      </c>
      <c r="AH59" s="212">
        <v>1.4438177250000002E-3</v>
      </c>
      <c r="AI59" s="211">
        <v>4.9988940000000003E-3</v>
      </c>
      <c r="AJ59" s="212">
        <v>6.2486175000000003E-5</v>
      </c>
      <c r="AK59" s="211">
        <v>1.6073140000000001E-3</v>
      </c>
      <c r="AL59" s="212">
        <v>2.0091425000000001E-5</v>
      </c>
      <c r="AM59" s="211">
        <v>3.9666739999999999E-3</v>
      </c>
      <c r="AN59" s="212">
        <v>4.9583424999999999E-5</v>
      </c>
      <c r="AO59" s="211">
        <v>2.7471797999999999E-2</v>
      </c>
      <c r="AP59" s="212">
        <v>3.43397475E-4</v>
      </c>
      <c r="AQ59" s="211">
        <v>4.5712600000000003E-4</v>
      </c>
      <c r="AR59" s="212">
        <v>5.7140750000000009E-6</v>
      </c>
      <c r="AS59" s="211">
        <v>2.9492E-4</v>
      </c>
      <c r="AT59" s="212">
        <v>3.6865000000000002E-6</v>
      </c>
      <c r="AU59" s="211">
        <v>3.2441200000000005E-4</v>
      </c>
      <c r="AV59" s="212">
        <v>4.0551500000000005E-6</v>
      </c>
      <c r="AW59" s="211">
        <v>1.5542284E-2</v>
      </c>
      <c r="AX59" s="212">
        <v>1.9427854999999998E-4</v>
      </c>
      <c r="AY59" s="211">
        <v>6.2523040000000002E-3</v>
      </c>
      <c r="AZ59" s="212">
        <v>7.8153799999999997E-5</v>
      </c>
      <c r="BA59" s="211">
        <v>0.50099534999999995</v>
      </c>
      <c r="BB59" s="212">
        <v>6.2624418750000018E-3</v>
      </c>
      <c r="BC59" s="221"/>
      <c r="BD59" s="221"/>
      <c r="BE59" s="560"/>
      <c r="BF59" s="560"/>
      <c r="BG59" s="312"/>
      <c r="BH59" s="312"/>
    </row>
    <row r="60" spans="1:60" ht="13.9">
      <c r="A60" s="88"/>
      <c r="B60" s="1110" t="s">
        <v>541</v>
      </c>
      <c r="C60" s="213" t="s">
        <v>206</v>
      </c>
      <c r="D60" s="213" t="s">
        <v>303</v>
      </c>
      <c r="E60" s="213" t="s">
        <v>542</v>
      </c>
      <c r="F60" s="213" t="s">
        <v>587</v>
      </c>
      <c r="G60" s="69">
        <v>2005</v>
      </c>
      <c r="H60" s="213" t="s">
        <v>588</v>
      </c>
      <c r="I60" s="958">
        <v>300</v>
      </c>
      <c r="J60" s="958">
        <v>449</v>
      </c>
      <c r="K60" s="313">
        <v>26.6</v>
      </c>
      <c r="L60" s="213" t="s">
        <v>38</v>
      </c>
      <c r="M60" s="211">
        <v>4.9555800000000002E-3</v>
      </c>
      <c r="N60" s="212">
        <v>6.194475E-5</v>
      </c>
      <c r="O60" s="211">
        <v>5.78284E-3</v>
      </c>
      <c r="P60" s="212">
        <v>7.2285499999999998E-5</v>
      </c>
      <c r="Q60" s="211">
        <v>3.9900000000000008E-5</v>
      </c>
      <c r="R60" s="212">
        <v>4.987500000000001E-7</v>
      </c>
      <c r="S60" s="211">
        <v>4.5914259999999998E-2</v>
      </c>
      <c r="T60" s="212">
        <v>5.7392825E-4</v>
      </c>
      <c r="U60" s="211">
        <v>2.6600000000000004E-6</v>
      </c>
      <c r="V60" s="212">
        <v>3.3250000000000003E-8</v>
      </c>
      <c r="W60" s="211">
        <v>4.2560000000000006E-5</v>
      </c>
      <c r="X60" s="212">
        <v>5.3200000000000005E-7</v>
      </c>
      <c r="Y60" s="211">
        <v>2.2078000000000001E-4</v>
      </c>
      <c r="Z60" s="212">
        <v>2.7597500000000001E-6</v>
      </c>
      <c r="AA60" s="211">
        <v>1.0373999999999999E-4</v>
      </c>
      <c r="AB60" s="212">
        <v>1.2967499999999999E-6</v>
      </c>
      <c r="AC60" s="211">
        <v>5.2402000000000004E-4</v>
      </c>
      <c r="AD60" s="212">
        <v>6.5502500000000005E-6</v>
      </c>
      <c r="AE60" s="211">
        <v>9.6292000000000014E-4</v>
      </c>
      <c r="AF60" s="212">
        <v>1.2036500000000002E-5</v>
      </c>
      <c r="AG60" s="211">
        <v>2.0835779999999998E-2</v>
      </c>
      <c r="AH60" s="212">
        <v>2.6044724999999994E-4</v>
      </c>
      <c r="AI60" s="211">
        <v>9.0173999999999994E-4</v>
      </c>
      <c r="AJ60" s="212">
        <v>1.1271749999999999E-5</v>
      </c>
      <c r="AK60" s="211">
        <v>2.8994000000000003E-4</v>
      </c>
      <c r="AL60" s="212">
        <v>3.6242500000000005E-6</v>
      </c>
      <c r="AM60" s="211">
        <v>7.1554000000000008E-4</v>
      </c>
      <c r="AN60" s="212">
        <v>8.9442500000000017E-6</v>
      </c>
      <c r="AO60" s="211">
        <v>4.9555800000000002E-3</v>
      </c>
      <c r="AP60" s="212">
        <v>6.194475E-5</v>
      </c>
      <c r="AQ60" s="211">
        <v>8.2460000000000007E-5</v>
      </c>
      <c r="AR60" s="212">
        <v>1.03075E-6</v>
      </c>
      <c r="AS60" s="211">
        <v>5.3200000000000006E-5</v>
      </c>
      <c r="AT60" s="212">
        <v>6.6500000000000009E-7</v>
      </c>
      <c r="AU60" s="211">
        <v>5.8520000000000009E-5</v>
      </c>
      <c r="AV60" s="212">
        <v>7.3150000000000011E-7</v>
      </c>
      <c r="AW60" s="211">
        <v>2.80364E-3</v>
      </c>
      <c r="AX60" s="212">
        <v>3.5045500000000002E-5</v>
      </c>
      <c r="AY60" s="211">
        <v>1.1278400000000002E-3</v>
      </c>
      <c r="AZ60" s="212">
        <v>1.4098000000000003E-5</v>
      </c>
      <c r="BA60" s="211">
        <v>9.0373500000000009E-2</v>
      </c>
      <c r="BB60" s="212">
        <v>1.1296687499999997E-3</v>
      </c>
      <c r="BC60" s="221"/>
      <c r="BD60" s="221"/>
      <c r="BE60" s="560"/>
      <c r="BF60" s="560"/>
      <c r="BG60" s="312"/>
      <c r="BH60" s="312"/>
    </row>
    <row r="61" spans="1:60" ht="13.9">
      <c r="A61" s="88"/>
      <c r="B61" s="1110" t="s">
        <v>541</v>
      </c>
      <c r="C61" s="213" t="s">
        <v>206</v>
      </c>
      <c r="D61" s="213" t="s">
        <v>310</v>
      </c>
      <c r="E61" s="213" t="s">
        <v>542</v>
      </c>
      <c r="F61" s="213" t="s">
        <v>589</v>
      </c>
      <c r="G61" s="69">
        <v>2005</v>
      </c>
      <c r="H61" s="213" t="s">
        <v>590</v>
      </c>
      <c r="I61" s="958">
        <v>300</v>
      </c>
      <c r="J61" s="958">
        <v>449</v>
      </c>
      <c r="K61" s="313">
        <v>26.6</v>
      </c>
      <c r="L61" s="213" t="s">
        <v>38</v>
      </c>
      <c r="M61" s="211">
        <v>4.9555800000000002E-3</v>
      </c>
      <c r="N61" s="212">
        <v>6.194475E-5</v>
      </c>
      <c r="O61" s="211">
        <v>5.78284E-3</v>
      </c>
      <c r="P61" s="212">
        <v>7.2285499999999998E-5</v>
      </c>
      <c r="Q61" s="211">
        <v>3.9900000000000008E-5</v>
      </c>
      <c r="R61" s="212">
        <v>4.987500000000001E-7</v>
      </c>
      <c r="S61" s="211">
        <v>4.5914259999999998E-2</v>
      </c>
      <c r="T61" s="212">
        <v>5.7392825E-4</v>
      </c>
      <c r="U61" s="211">
        <v>2.6600000000000004E-6</v>
      </c>
      <c r="V61" s="212">
        <v>3.3250000000000003E-8</v>
      </c>
      <c r="W61" s="211">
        <v>4.2560000000000006E-5</v>
      </c>
      <c r="X61" s="212">
        <v>5.3200000000000005E-7</v>
      </c>
      <c r="Y61" s="211">
        <v>2.2078000000000001E-4</v>
      </c>
      <c r="Z61" s="212">
        <v>2.7597500000000001E-6</v>
      </c>
      <c r="AA61" s="211">
        <v>1.0373999999999999E-4</v>
      </c>
      <c r="AB61" s="212">
        <v>1.2967499999999999E-6</v>
      </c>
      <c r="AC61" s="211">
        <v>5.2402000000000004E-4</v>
      </c>
      <c r="AD61" s="212">
        <v>6.5502500000000005E-6</v>
      </c>
      <c r="AE61" s="211">
        <v>9.6292000000000014E-4</v>
      </c>
      <c r="AF61" s="212">
        <v>1.2036500000000002E-5</v>
      </c>
      <c r="AG61" s="211">
        <v>2.0835779999999998E-2</v>
      </c>
      <c r="AH61" s="212">
        <v>2.6044724999999994E-4</v>
      </c>
      <c r="AI61" s="211">
        <v>9.0173999999999994E-4</v>
      </c>
      <c r="AJ61" s="212">
        <v>1.1271749999999999E-5</v>
      </c>
      <c r="AK61" s="211">
        <v>2.8994000000000003E-4</v>
      </c>
      <c r="AL61" s="212">
        <v>3.6242500000000005E-6</v>
      </c>
      <c r="AM61" s="211">
        <v>7.1554000000000008E-4</v>
      </c>
      <c r="AN61" s="212">
        <v>8.9442500000000017E-6</v>
      </c>
      <c r="AO61" s="211">
        <v>4.9555800000000002E-3</v>
      </c>
      <c r="AP61" s="212">
        <v>6.194475E-5</v>
      </c>
      <c r="AQ61" s="211">
        <v>8.2460000000000007E-5</v>
      </c>
      <c r="AR61" s="212">
        <v>1.03075E-6</v>
      </c>
      <c r="AS61" s="211">
        <v>5.3200000000000006E-5</v>
      </c>
      <c r="AT61" s="212">
        <v>6.6500000000000009E-7</v>
      </c>
      <c r="AU61" s="211">
        <v>5.8520000000000009E-5</v>
      </c>
      <c r="AV61" s="212">
        <v>7.3150000000000011E-7</v>
      </c>
      <c r="AW61" s="211">
        <v>2.80364E-3</v>
      </c>
      <c r="AX61" s="212">
        <v>3.5045500000000002E-5</v>
      </c>
      <c r="AY61" s="211">
        <v>1.1278400000000002E-3</v>
      </c>
      <c r="AZ61" s="212">
        <v>1.4098000000000003E-5</v>
      </c>
      <c r="BA61" s="211">
        <v>9.0373500000000009E-2</v>
      </c>
      <c r="BB61" s="212">
        <v>1.1296687499999997E-3</v>
      </c>
      <c r="BC61" s="221"/>
      <c r="BD61" s="221"/>
      <c r="BE61" s="560"/>
      <c r="BF61" s="560"/>
      <c r="BG61" s="312"/>
      <c r="BH61" s="312"/>
    </row>
    <row r="62" spans="1:60" ht="13.9">
      <c r="A62" s="88"/>
      <c r="B62" s="1110" t="s">
        <v>541</v>
      </c>
      <c r="C62" s="213" t="s">
        <v>206</v>
      </c>
      <c r="D62" s="213" t="s">
        <v>310</v>
      </c>
      <c r="E62" s="213" t="s">
        <v>542</v>
      </c>
      <c r="F62" s="213" t="s">
        <v>591</v>
      </c>
      <c r="G62" s="69" t="s">
        <v>218</v>
      </c>
      <c r="H62" s="213" t="s">
        <v>592</v>
      </c>
      <c r="I62" s="958">
        <v>2000</v>
      </c>
      <c r="J62" s="958">
        <v>2885</v>
      </c>
      <c r="K62" s="313">
        <v>26.6</v>
      </c>
      <c r="L62" s="213" t="s">
        <v>38</v>
      </c>
      <c r="M62" s="211">
        <v>4.9555800000000002E-3</v>
      </c>
      <c r="N62" s="212">
        <v>6.194475E-5</v>
      </c>
      <c r="O62" s="211">
        <v>5.78284E-3</v>
      </c>
      <c r="P62" s="212">
        <v>7.2285499999999998E-5</v>
      </c>
      <c r="Q62" s="211">
        <v>3.9900000000000008E-5</v>
      </c>
      <c r="R62" s="212">
        <v>4.987500000000001E-7</v>
      </c>
      <c r="S62" s="211">
        <v>4.5914259999999998E-2</v>
      </c>
      <c r="T62" s="212">
        <v>5.7392825E-4</v>
      </c>
      <c r="U62" s="211">
        <v>2.6600000000000004E-6</v>
      </c>
      <c r="V62" s="212">
        <v>3.3250000000000003E-8</v>
      </c>
      <c r="W62" s="211">
        <v>4.2560000000000006E-5</v>
      </c>
      <c r="X62" s="212">
        <v>5.3200000000000005E-7</v>
      </c>
      <c r="Y62" s="211">
        <v>2.2078000000000001E-4</v>
      </c>
      <c r="Z62" s="212">
        <v>2.7597500000000001E-6</v>
      </c>
      <c r="AA62" s="211">
        <v>1.0373999999999999E-4</v>
      </c>
      <c r="AB62" s="212">
        <v>1.2967499999999999E-6</v>
      </c>
      <c r="AC62" s="211">
        <v>5.2402000000000004E-4</v>
      </c>
      <c r="AD62" s="212">
        <v>6.5502500000000005E-6</v>
      </c>
      <c r="AE62" s="211">
        <v>9.6292000000000014E-4</v>
      </c>
      <c r="AF62" s="212">
        <v>1.2036500000000002E-5</v>
      </c>
      <c r="AG62" s="211">
        <v>2.0835779999999998E-2</v>
      </c>
      <c r="AH62" s="212">
        <v>2.6044724999999994E-4</v>
      </c>
      <c r="AI62" s="211">
        <v>9.0173999999999994E-4</v>
      </c>
      <c r="AJ62" s="212">
        <v>1.1271749999999999E-5</v>
      </c>
      <c r="AK62" s="211">
        <v>2.8994000000000003E-4</v>
      </c>
      <c r="AL62" s="212">
        <v>3.6242500000000005E-6</v>
      </c>
      <c r="AM62" s="211">
        <v>7.1554000000000008E-4</v>
      </c>
      <c r="AN62" s="212">
        <v>8.9442500000000017E-6</v>
      </c>
      <c r="AO62" s="211">
        <v>4.9555800000000002E-3</v>
      </c>
      <c r="AP62" s="212">
        <v>6.194475E-5</v>
      </c>
      <c r="AQ62" s="211">
        <v>8.2460000000000007E-5</v>
      </c>
      <c r="AR62" s="212">
        <v>1.03075E-6</v>
      </c>
      <c r="AS62" s="211">
        <v>5.3200000000000006E-5</v>
      </c>
      <c r="AT62" s="212">
        <v>6.6500000000000009E-7</v>
      </c>
      <c r="AU62" s="211">
        <v>5.8520000000000009E-5</v>
      </c>
      <c r="AV62" s="212">
        <v>7.3150000000000011E-7</v>
      </c>
      <c r="AW62" s="211">
        <v>2.80364E-3</v>
      </c>
      <c r="AX62" s="212">
        <v>3.5045500000000002E-5</v>
      </c>
      <c r="AY62" s="211">
        <v>1.1278400000000002E-3</v>
      </c>
      <c r="AZ62" s="212">
        <v>1.4098000000000003E-5</v>
      </c>
      <c r="BA62" s="211">
        <v>9.0373500000000009E-2</v>
      </c>
      <c r="BB62" s="212">
        <v>1.1296687499999997E-3</v>
      </c>
      <c r="BC62" s="221"/>
      <c r="BD62" s="221"/>
      <c r="BE62" s="560"/>
      <c r="BF62" s="560"/>
      <c r="BG62" s="312"/>
      <c r="BH62" s="312"/>
    </row>
    <row r="63" spans="1:60" ht="13.9">
      <c r="A63" s="88"/>
      <c r="B63" s="1110" t="s">
        <v>541</v>
      </c>
      <c r="C63" s="213" t="s">
        <v>206</v>
      </c>
      <c r="D63" s="213" t="s">
        <v>593</v>
      </c>
      <c r="E63" s="213" t="s">
        <v>542</v>
      </c>
      <c r="F63" s="213" t="s">
        <v>594</v>
      </c>
      <c r="G63" s="69">
        <v>2012</v>
      </c>
      <c r="H63" s="213" t="s">
        <v>595</v>
      </c>
      <c r="I63" s="958">
        <v>2500</v>
      </c>
      <c r="J63" s="958">
        <v>3632</v>
      </c>
      <c r="K63" s="313">
        <v>176</v>
      </c>
      <c r="L63" s="213" t="s">
        <v>38</v>
      </c>
      <c r="M63" s="211">
        <v>3.27888E-2</v>
      </c>
      <c r="N63" s="212">
        <v>4.0986000000000001E-4</v>
      </c>
      <c r="O63" s="211">
        <v>3.8262400000000002E-2</v>
      </c>
      <c r="P63" s="212">
        <v>4.7828000000000004E-4</v>
      </c>
      <c r="Q63" s="211">
        <v>2.6400000000000002E-4</v>
      </c>
      <c r="R63" s="212">
        <v>3.3000000000000006E-6</v>
      </c>
      <c r="S63" s="211">
        <v>0.3037936</v>
      </c>
      <c r="T63" s="212">
        <v>3.7974199999999997E-3</v>
      </c>
      <c r="U63" s="211">
        <v>1.7600000000000001E-5</v>
      </c>
      <c r="V63" s="212">
        <v>2.2000000000000001E-7</v>
      </c>
      <c r="W63" s="211">
        <v>2.8160000000000001E-4</v>
      </c>
      <c r="X63" s="212">
        <v>3.5200000000000002E-6</v>
      </c>
      <c r="Y63" s="211">
        <v>1.4608000000000002E-3</v>
      </c>
      <c r="Z63" s="212">
        <v>1.8260000000000001E-5</v>
      </c>
      <c r="AA63" s="211">
        <v>6.8639999999999999E-4</v>
      </c>
      <c r="AB63" s="212">
        <v>8.5799999999999992E-6</v>
      </c>
      <c r="AC63" s="211">
        <v>3.4671999999999997E-3</v>
      </c>
      <c r="AD63" s="212">
        <v>4.3339999999999995E-5</v>
      </c>
      <c r="AE63" s="211">
        <v>6.3712000000000005E-3</v>
      </c>
      <c r="AF63" s="212">
        <v>7.9640000000000003E-5</v>
      </c>
      <c r="AG63" s="211">
        <v>0.13786080000000001</v>
      </c>
      <c r="AH63" s="212">
        <v>1.7232600000000001E-3</v>
      </c>
      <c r="AI63" s="211">
        <v>5.9664000000000002E-3</v>
      </c>
      <c r="AJ63" s="212">
        <v>7.4580000000000008E-5</v>
      </c>
      <c r="AK63" s="211">
        <v>1.9184E-3</v>
      </c>
      <c r="AL63" s="212">
        <v>2.3980000000000001E-5</v>
      </c>
      <c r="AM63" s="211">
        <v>4.7343999999999997E-3</v>
      </c>
      <c r="AN63" s="212">
        <v>5.9179999999999999E-5</v>
      </c>
      <c r="AO63" s="211">
        <v>3.27888E-2</v>
      </c>
      <c r="AP63" s="212">
        <v>4.0986000000000001E-4</v>
      </c>
      <c r="AQ63" s="211">
        <v>5.4559999999999993E-4</v>
      </c>
      <c r="AR63" s="212">
        <v>6.8199999999999991E-6</v>
      </c>
      <c r="AS63" s="211">
        <v>3.5199999999999999E-4</v>
      </c>
      <c r="AT63" s="212">
        <v>4.4000000000000002E-6</v>
      </c>
      <c r="AU63" s="211">
        <v>3.8720000000000003E-4</v>
      </c>
      <c r="AV63" s="212">
        <v>4.8400000000000002E-6</v>
      </c>
      <c r="AW63" s="211">
        <v>1.8550399999999998E-2</v>
      </c>
      <c r="AX63" s="212">
        <v>2.3187999999999998E-4</v>
      </c>
      <c r="AY63" s="211">
        <v>7.4624000000000001E-3</v>
      </c>
      <c r="AZ63" s="212">
        <v>9.3280000000000001E-5</v>
      </c>
      <c r="BA63" s="211">
        <v>0.59796000000000005</v>
      </c>
      <c r="BB63" s="212">
        <v>7.4745000000000002E-3</v>
      </c>
      <c r="BC63" s="221"/>
      <c r="BD63" s="221"/>
      <c r="BE63" s="560"/>
      <c r="BF63" s="560"/>
      <c r="BG63" s="312"/>
      <c r="BH63" s="312"/>
    </row>
    <row r="64" spans="1:60" ht="13.9">
      <c r="A64" s="88"/>
      <c r="B64" s="1110" t="s">
        <v>541</v>
      </c>
      <c r="C64" s="213" t="s">
        <v>206</v>
      </c>
      <c r="D64" s="213" t="s">
        <v>593</v>
      </c>
      <c r="E64" s="213" t="s">
        <v>542</v>
      </c>
      <c r="F64" s="213" t="s">
        <v>596</v>
      </c>
      <c r="G64" s="69">
        <v>2013</v>
      </c>
      <c r="H64" s="213" t="s">
        <v>597</v>
      </c>
      <c r="I64" s="958">
        <v>2500</v>
      </c>
      <c r="J64" s="958">
        <v>3632</v>
      </c>
      <c r="K64" s="313">
        <v>172.1</v>
      </c>
      <c r="L64" s="213" t="s">
        <v>38</v>
      </c>
      <c r="M64" s="211">
        <v>3.2062229999999997E-2</v>
      </c>
      <c r="N64" s="212">
        <v>4.0077787499999997E-4</v>
      </c>
      <c r="O64" s="211">
        <v>3.7414540000000003E-2</v>
      </c>
      <c r="P64" s="212">
        <v>4.6768175000000005E-4</v>
      </c>
      <c r="Q64" s="211">
        <v>2.5815000000000001E-4</v>
      </c>
      <c r="R64" s="212">
        <v>3.2268750000000003E-6</v>
      </c>
      <c r="S64" s="211">
        <v>0.29706180999999998</v>
      </c>
      <c r="T64" s="212">
        <v>3.7132726249999998E-3</v>
      </c>
      <c r="U64" s="211">
        <v>1.721E-5</v>
      </c>
      <c r="V64" s="212">
        <v>2.1512499999999999E-7</v>
      </c>
      <c r="W64" s="211">
        <v>2.7535999999999999E-4</v>
      </c>
      <c r="X64" s="212">
        <v>3.4419999999999998E-6</v>
      </c>
      <c r="Y64" s="211">
        <v>1.4284299999999998E-3</v>
      </c>
      <c r="Z64" s="212">
        <v>1.7855375E-5</v>
      </c>
      <c r="AA64" s="211">
        <v>6.7119E-4</v>
      </c>
      <c r="AB64" s="212">
        <v>8.389874999999999E-6</v>
      </c>
      <c r="AC64" s="211">
        <v>3.3903699999999998E-3</v>
      </c>
      <c r="AD64" s="212">
        <v>4.2379624999999998E-5</v>
      </c>
      <c r="AE64" s="211">
        <v>6.2300200000000002E-3</v>
      </c>
      <c r="AF64" s="212">
        <v>7.7875250000000013E-5</v>
      </c>
      <c r="AG64" s="211">
        <v>0.13480592999999999</v>
      </c>
      <c r="AH64" s="212">
        <v>1.6850741249999999E-3</v>
      </c>
      <c r="AI64" s="211">
        <v>5.8341899999999995E-3</v>
      </c>
      <c r="AJ64" s="212">
        <v>7.2927374999999994E-5</v>
      </c>
      <c r="AK64" s="211">
        <v>1.8758899999999998E-3</v>
      </c>
      <c r="AL64" s="212">
        <v>2.3448624999999996E-5</v>
      </c>
      <c r="AM64" s="211">
        <v>4.62949E-3</v>
      </c>
      <c r="AN64" s="212">
        <v>5.7868624999999999E-5</v>
      </c>
      <c r="AO64" s="211">
        <v>3.2062229999999997E-2</v>
      </c>
      <c r="AP64" s="212">
        <v>4.0077787499999997E-4</v>
      </c>
      <c r="AQ64" s="211">
        <v>5.3350999999999995E-4</v>
      </c>
      <c r="AR64" s="212">
        <v>6.6688749999999997E-6</v>
      </c>
      <c r="AS64" s="211">
        <v>3.4420000000000002E-4</v>
      </c>
      <c r="AT64" s="212">
        <v>4.3024999999999999E-6</v>
      </c>
      <c r="AU64" s="211">
        <v>3.7862000000000003E-4</v>
      </c>
      <c r="AV64" s="212">
        <v>4.7327499999999997E-6</v>
      </c>
      <c r="AW64" s="211">
        <v>1.8139339999999997E-2</v>
      </c>
      <c r="AX64" s="212">
        <v>2.2674174999999996E-4</v>
      </c>
      <c r="AY64" s="211">
        <v>7.2970400000000003E-3</v>
      </c>
      <c r="AZ64" s="212">
        <v>9.1213000000000009E-5</v>
      </c>
      <c r="BA64" s="211">
        <v>0.58470974999999981</v>
      </c>
      <c r="BB64" s="212">
        <v>7.3088718749999993E-3</v>
      </c>
      <c r="BC64" s="221"/>
      <c r="BD64" s="221"/>
      <c r="BE64" s="560"/>
      <c r="BF64" s="560"/>
      <c r="BG64" s="312"/>
      <c r="BH64" s="312"/>
    </row>
    <row r="65" spans="1:60" ht="13.9">
      <c r="A65" s="88"/>
      <c r="B65" s="1110" t="s">
        <v>541</v>
      </c>
      <c r="C65" s="213" t="s">
        <v>206</v>
      </c>
      <c r="D65" s="213" t="s">
        <v>593</v>
      </c>
      <c r="E65" s="213" t="s">
        <v>542</v>
      </c>
      <c r="F65" s="213" t="s">
        <v>598</v>
      </c>
      <c r="G65" s="69">
        <v>2012</v>
      </c>
      <c r="H65" s="213" t="s">
        <v>599</v>
      </c>
      <c r="I65" s="958">
        <v>2500</v>
      </c>
      <c r="J65" s="958">
        <v>3632</v>
      </c>
      <c r="K65" s="313">
        <v>176</v>
      </c>
      <c r="L65" s="213" t="s">
        <v>38</v>
      </c>
      <c r="M65" s="211">
        <v>3.27888E-2</v>
      </c>
      <c r="N65" s="212">
        <v>4.0986000000000001E-4</v>
      </c>
      <c r="O65" s="211">
        <v>3.8262400000000002E-2</v>
      </c>
      <c r="P65" s="212">
        <v>4.7828000000000004E-4</v>
      </c>
      <c r="Q65" s="211">
        <v>2.6400000000000002E-4</v>
      </c>
      <c r="R65" s="212">
        <v>3.3000000000000006E-6</v>
      </c>
      <c r="S65" s="211">
        <v>0.3037936</v>
      </c>
      <c r="T65" s="212">
        <v>3.7974199999999997E-3</v>
      </c>
      <c r="U65" s="211">
        <v>1.7600000000000001E-5</v>
      </c>
      <c r="V65" s="212">
        <v>2.2000000000000001E-7</v>
      </c>
      <c r="W65" s="211">
        <v>2.8160000000000001E-4</v>
      </c>
      <c r="X65" s="212">
        <v>3.5200000000000002E-6</v>
      </c>
      <c r="Y65" s="211">
        <v>1.4608000000000002E-3</v>
      </c>
      <c r="Z65" s="212">
        <v>1.8260000000000001E-5</v>
      </c>
      <c r="AA65" s="211">
        <v>6.8639999999999999E-4</v>
      </c>
      <c r="AB65" s="212">
        <v>8.5799999999999992E-6</v>
      </c>
      <c r="AC65" s="211">
        <v>3.4671999999999997E-3</v>
      </c>
      <c r="AD65" s="212">
        <v>4.3339999999999995E-5</v>
      </c>
      <c r="AE65" s="211">
        <v>6.3712000000000005E-3</v>
      </c>
      <c r="AF65" s="212">
        <v>7.9640000000000003E-5</v>
      </c>
      <c r="AG65" s="211">
        <v>0.13786080000000001</v>
      </c>
      <c r="AH65" s="212">
        <v>1.7232600000000001E-3</v>
      </c>
      <c r="AI65" s="211">
        <v>5.9664000000000002E-3</v>
      </c>
      <c r="AJ65" s="212">
        <v>7.4580000000000008E-5</v>
      </c>
      <c r="AK65" s="211">
        <v>1.9184E-3</v>
      </c>
      <c r="AL65" s="212">
        <v>2.3980000000000001E-5</v>
      </c>
      <c r="AM65" s="211">
        <v>4.7343999999999997E-3</v>
      </c>
      <c r="AN65" s="212">
        <v>5.9179999999999999E-5</v>
      </c>
      <c r="AO65" s="211">
        <v>3.27888E-2</v>
      </c>
      <c r="AP65" s="212">
        <v>4.0986000000000001E-4</v>
      </c>
      <c r="AQ65" s="211">
        <v>5.4559999999999993E-4</v>
      </c>
      <c r="AR65" s="212">
        <v>6.8199999999999991E-6</v>
      </c>
      <c r="AS65" s="211">
        <v>3.5199999999999999E-4</v>
      </c>
      <c r="AT65" s="212">
        <v>4.4000000000000002E-6</v>
      </c>
      <c r="AU65" s="211">
        <v>3.8720000000000003E-4</v>
      </c>
      <c r="AV65" s="212">
        <v>4.8400000000000002E-6</v>
      </c>
      <c r="AW65" s="211">
        <v>1.8550399999999998E-2</v>
      </c>
      <c r="AX65" s="212">
        <v>2.3187999999999998E-4</v>
      </c>
      <c r="AY65" s="211">
        <v>7.4624000000000001E-3</v>
      </c>
      <c r="AZ65" s="212">
        <v>9.3280000000000001E-5</v>
      </c>
      <c r="BA65" s="211">
        <v>0.59796000000000005</v>
      </c>
      <c r="BB65" s="212">
        <v>7.4745000000000002E-3</v>
      </c>
      <c r="BC65" s="221"/>
      <c r="BD65" s="221"/>
      <c r="BE65" s="560"/>
      <c r="BF65" s="560"/>
      <c r="BG65" s="312"/>
      <c r="BH65" s="312"/>
    </row>
    <row r="66" spans="1:60" ht="13.9">
      <c r="A66" s="88"/>
      <c r="B66" s="1110" t="s">
        <v>541</v>
      </c>
      <c r="C66" s="213" t="s">
        <v>206</v>
      </c>
      <c r="D66" s="213" t="s">
        <v>593</v>
      </c>
      <c r="E66" s="213" t="s">
        <v>542</v>
      </c>
      <c r="F66" s="213" t="s">
        <v>600</v>
      </c>
      <c r="G66" s="69">
        <v>2012</v>
      </c>
      <c r="H66" s="213" t="s">
        <v>601</v>
      </c>
      <c r="I66" s="958">
        <v>2500</v>
      </c>
      <c r="J66" s="958">
        <v>3632</v>
      </c>
      <c r="K66" s="313">
        <v>176</v>
      </c>
      <c r="L66" s="213" t="s">
        <v>38</v>
      </c>
      <c r="M66" s="211">
        <v>3.27888E-2</v>
      </c>
      <c r="N66" s="212">
        <v>4.0986000000000001E-4</v>
      </c>
      <c r="O66" s="211">
        <v>3.8262400000000002E-2</v>
      </c>
      <c r="P66" s="212">
        <v>4.7828000000000004E-4</v>
      </c>
      <c r="Q66" s="211">
        <v>2.6400000000000002E-4</v>
      </c>
      <c r="R66" s="212">
        <v>3.3000000000000006E-6</v>
      </c>
      <c r="S66" s="211">
        <v>0.3037936</v>
      </c>
      <c r="T66" s="212">
        <v>3.7974199999999997E-3</v>
      </c>
      <c r="U66" s="211">
        <v>1.7600000000000001E-5</v>
      </c>
      <c r="V66" s="212">
        <v>2.2000000000000001E-7</v>
      </c>
      <c r="W66" s="211">
        <v>2.8160000000000001E-4</v>
      </c>
      <c r="X66" s="212">
        <v>3.5200000000000002E-6</v>
      </c>
      <c r="Y66" s="211">
        <v>1.4608000000000002E-3</v>
      </c>
      <c r="Z66" s="212">
        <v>1.8260000000000001E-5</v>
      </c>
      <c r="AA66" s="211">
        <v>6.8639999999999999E-4</v>
      </c>
      <c r="AB66" s="212">
        <v>8.5799999999999992E-6</v>
      </c>
      <c r="AC66" s="211">
        <v>3.4671999999999997E-3</v>
      </c>
      <c r="AD66" s="212">
        <v>4.3339999999999995E-5</v>
      </c>
      <c r="AE66" s="211">
        <v>6.3712000000000005E-3</v>
      </c>
      <c r="AF66" s="212">
        <v>7.9640000000000003E-5</v>
      </c>
      <c r="AG66" s="211">
        <v>0.13786080000000001</v>
      </c>
      <c r="AH66" s="212">
        <v>1.7232600000000001E-3</v>
      </c>
      <c r="AI66" s="211">
        <v>5.9664000000000002E-3</v>
      </c>
      <c r="AJ66" s="212">
        <v>7.4580000000000008E-5</v>
      </c>
      <c r="AK66" s="211">
        <v>1.9184E-3</v>
      </c>
      <c r="AL66" s="212">
        <v>2.3980000000000001E-5</v>
      </c>
      <c r="AM66" s="211">
        <v>4.7343999999999997E-3</v>
      </c>
      <c r="AN66" s="212">
        <v>5.9179999999999999E-5</v>
      </c>
      <c r="AO66" s="211">
        <v>3.27888E-2</v>
      </c>
      <c r="AP66" s="212">
        <v>4.0986000000000001E-4</v>
      </c>
      <c r="AQ66" s="211">
        <v>5.4559999999999993E-4</v>
      </c>
      <c r="AR66" s="212">
        <v>6.8199999999999991E-6</v>
      </c>
      <c r="AS66" s="211">
        <v>3.5199999999999999E-4</v>
      </c>
      <c r="AT66" s="212">
        <v>4.4000000000000002E-6</v>
      </c>
      <c r="AU66" s="211">
        <v>3.8720000000000003E-4</v>
      </c>
      <c r="AV66" s="212">
        <v>4.8400000000000002E-6</v>
      </c>
      <c r="AW66" s="211">
        <v>1.8550399999999998E-2</v>
      </c>
      <c r="AX66" s="212">
        <v>2.3187999999999998E-4</v>
      </c>
      <c r="AY66" s="211">
        <v>7.4624000000000001E-3</v>
      </c>
      <c r="AZ66" s="212">
        <v>9.3280000000000001E-5</v>
      </c>
      <c r="BA66" s="211">
        <v>0.59796000000000005</v>
      </c>
      <c r="BB66" s="212">
        <v>7.4745000000000002E-3</v>
      </c>
      <c r="BC66" s="221"/>
      <c r="BD66" s="221"/>
      <c r="BE66" s="560"/>
      <c r="BF66" s="560"/>
      <c r="BG66" s="312"/>
      <c r="BH66" s="312"/>
    </row>
    <row r="67" spans="1:60" ht="13.9">
      <c r="A67" s="88"/>
      <c r="B67" s="1110" t="s">
        <v>541</v>
      </c>
      <c r="C67" s="213" t="s">
        <v>206</v>
      </c>
      <c r="D67" s="213" t="s">
        <v>593</v>
      </c>
      <c r="E67" s="213" t="s">
        <v>542</v>
      </c>
      <c r="F67" s="213" t="s">
        <v>602</v>
      </c>
      <c r="G67" s="69">
        <v>2012</v>
      </c>
      <c r="H67" s="213" t="s">
        <v>603</v>
      </c>
      <c r="I67" s="958">
        <v>2500</v>
      </c>
      <c r="J67" s="958">
        <v>3632</v>
      </c>
      <c r="K67" s="313">
        <v>176</v>
      </c>
      <c r="L67" s="213" t="s">
        <v>38</v>
      </c>
      <c r="M67" s="211">
        <v>3.27888E-2</v>
      </c>
      <c r="N67" s="212">
        <v>4.0986000000000001E-4</v>
      </c>
      <c r="O67" s="211">
        <v>3.8262400000000002E-2</v>
      </c>
      <c r="P67" s="212">
        <v>4.7828000000000004E-4</v>
      </c>
      <c r="Q67" s="211">
        <v>2.6400000000000002E-4</v>
      </c>
      <c r="R67" s="212">
        <v>3.3000000000000006E-6</v>
      </c>
      <c r="S67" s="211">
        <v>0.3037936</v>
      </c>
      <c r="T67" s="212">
        <v>3.7974199999999997E-3</v>
      </c>
      <c r="U67" s="211">
        <v>1.7600000000000001E-5</v>
      </c>
      <c r="V67" s="212">
        <v>2.2000000000000001E-7</v>
      </c>
      <c r="W67" s="211">
        <v>2.8160000000000001E-4</v>
      </c>
      <c r="X67" s="212">
        <v>3.5200000000000002E-6</v>
      </c>
      <c r="Y67" s="211">
        <v>1.4608000000000002E-3</v>
      </c>
      <c r="Z67" s="212">
        <v>1.8260000000000001E-5</v>
      </c>
      <c r="AA67" s="211">
        <v>6.8639999999999999E-4</v>
      </c>
      <c r="AB67" s="212">
        <v>8.5799999999999992E-6</v>
      </c>
      <c r="AC67" s="211">
        <v>3.4671999999999997E-3</v>
      </c>
      <c r="AD67" s="212">
        <v>4.3339999999999995E-5</v>
      </c>
      <c r="AE67" s="211">
        <v>6.3712000000000005E-3</v>
      </c>
      <c r="AF67" s="212">
        <v>7.9640000000000003E-5</v>
      </c>
      <c r="AG67" s="211">
        <v>0.13786080000000001</v>
      </c>
      <c r="AH67" s="212">
        <v>1.7232600000000001E-3</v>
      </c>
      <c r="AI67" s="211">
        <v>5.9664000000000002E-3</v>
      </c>
      <c r="AJ67" s="212">
        <v>7.4580000000000008E-5</v>
      </c>
      <c r="AK67" s="211">
        <v>1.9184E-3</v>
      </c>
      <c r="AL67" s="212">
        <v>2.3980000000000001E-5</v>
      </c>
      <c r="AM67" s="211">
        <v>4.7343999999999997E-3</v>
      </c>
      <c r="AN67" s="212">
        <v>5.9179999999999999E-5</v>
      </c>
      <c r="AO67" s="211">
        <v>3.27888E-2</v>
      </c>
      <c r="AP67" s="212">
        <v>4.0986000000000001E-4</v>
      </c>
      <c r="AQ67" s="211">
        <v>5.4559999999999993E-4</v>
      </c>
      <c r="AR67" s="212">
        <v>6.8199999999999991E-6</v>
      </c>
      <c r="AS67" s="211">
        <v>3.5199999999999999E-4</v>
      </c>
      <c r="AT67" s="212">
        <v>4.4000000000000002E-6</v>
      </c>
      <c r="AU67" s="211">
        <v>3.8720000000000003E-4</v>
      </c>
      <c r="AV67" s="212">
        <v>4.8400000000000002E-6</v>
      </c>
      <c r="AW67" s="211">
        <v>1.8550399999999998E-2</v>
      </c>
      <c r="AX67" s="212">
        <v>2.3187999999999998E-4</v>
      </c>
      <c r="AY67" s="211">
        <v>7.4624000000000001E-3</v>
      </c>
      <c r="AZ67" s="212">
        <v>9.3280000000000001E-5</v>
      </c>
      <c r="BA67" s="211">
        <v>0.59796000000000005</v>
      </c>
      <c r="BB67" s="212">
        <v>7.4745000000000002E-3</v>
      </c>
      <c r="BC67" s="221"/>
      <c r="BD67" s="221"/>
      <c r="BE67" s="560"/>
      <c r="BF67" s="560"/>
      <c r="BG67" s="312"/>
      <c r="BH67" s="312"/>
    </row>
    <row r="68" spans="1:60" ht="13.9">
      <c r="A68" s="88"/>
      <c r="B68" s="1110" t="s">
        <v>541</v>
      </c>
      <c r="C68" s="213" t="s">
        <v>206</v>
      </c>
      <c r="D68" s="213" t="s">
        <v>593</v>
      </c>
      <c r="E68" s="213" t="s">
        <v>542</v>
      </c>
      <c r="F68" s="213" t="s">
        <v>604</v>
      </c>
      <c r="G68" s="69">
        <v>2012</v>
      </c>
      <c r="H68" s="213" t="s">
        <v>605</v>
      </c>
      <c r="I68" s="958">
        <v>2500</v>
      </c>
      <c r="J68" s="958">
        <v>3632</v>
      </c>
      <c r="K68" s="313">
        <v>176</v>
      </c>
      <c r="L68" s="213" t="s">
        <v>38</v>
      </c>
      <c r="M68" s="211">
        <v>3.27888E-2</v>
      </c>
      <c r="N68" s="212">
        <v>4.0986000000000001E-4</v>
      </c>
      <c r="O68" s="211">
        <v>3.8262400000000002E-2</v>
      </c>
      <c r="P68" s="212">
        <v>4.7828000000000004E-4</v>
      </c>
      <c r="Q68" s="211">
        <v>2.6400000000000002E-4</v>
      </c>
      <c r="R68" s="212">
        <v>3.3000000000000006E-6</v>
      </c>
      <c r="S68" s="211">
        <v>0.3037936</v>
      </c>
      <c r="T68" s="212">
        <v>3.7974199999999997E-3</v>
      </c>
      <c r="U68" s="211">
        <v>1.7600000000000001E-5</v>
      </c>
      <c r="V68" s="212">
        <v>2.2000000000000001E-7</v>
      </c>
      <c r="W68" s="211">
        <v>2.8160000000000001E-4</v>
      </c>
      <c r="X68" s="212">
        <v>3.5200000000000002E-6</v>
      </c>
      <c r="Y68" s="211">
        <v>1.4608000000000002E-3</v>
      </c>
      <c r="Z68" s="212">
        <v>1.8260000000000001E-5</v>
      </c>
      <c r="AA68" s="211">
        <v>6.8639999999999999E-4</v>
      </c>
      <c r="AB68" s="212">
        <v>8.5799999999999992E-6</v>
      </c>
      <c r="AC68" s="211">
        <v>3.4671999999999997E-3</v>
      </c>
      <c r="AD68" s="212">
        <v>4.3339999999999995E-5</v>
      </c>
      <c r="AE68" s="211">
        <v>6.3712000000000005E-3</v>
      </c>
      <c r="AF68" s="212">
        <v>7.9640000000000003E-5</v>
      </c>
      <c r="AG68" s="211">
        <v>0.13786080000000001</v>
      </c>
      <c r="AH68" s="212">
        <v>1.7232600000000001E-3</v>
      </c>
      <c r="AI68" s="211">
        <v>5.9664000000000002E-3</v>
      </c>
      <c r="AJ68" s="212">
        <v>7.4580000000000008E-5</v>
      </c>
      <c r="AK68" s="211">
        <v>1.9184E-3</v>
      </c>
      <c r="AL68" s="212">
        <v>2.3980000000000001E-5</v>
      </c>
      <c r="AM68" s="211">
        <v>4.7343999999999997E-3</v>
      </c>
      <c r="AN68" s="212">
        <v>5.9179999999999999E-5</v>
      </c>
      <c r="AO68" s="211">
        <v>3.27888E-2</v>
      </c>
      <c r="AP68" s="212">
        <v>4.0986000000000001E-4</v>
      </c>
      <c r="AQ68" s="211">
        <v>5.4559999999999993E-4</v>
      </c>
      <c r="AR68" s="212">
        <v>6.8199999999999991E-6</v>
      </c>
      <c r="AS68" s="211">
        <v>3.5199999999999999E-4</v>
      </c>
      <c r="AT68" s="212">
        <v>4.4000000000000002E-6</v>
      </c>
      <c r="AU68" s="211">
        <v>3.8720000000000003E-4</v>
      </c>
      <c r="AV68" s="212">
        <v>4.8400000000000002E-6</v>
      </c>
      <c r="AW68" s="211">
        <v>1.8550399999999998E-2</v>
      </c>
      <c r="AX68" s="212">
        <v>2.3187999999999998E-4</v>
      </c>
      <c r="AY68" s="211">
        <v>7.4624000000000001E-3</v>
      </c>
      <c r="AZ68" s="212">
        <v>9.3280000000000001E-5</v>
      </c>
      <c r="BA68" s="211">
        <v>0.59796000000000005</v>
      </c>
      <c r="BB68" s="212">
        <v>7.4745000000000002E-3</v>
      </c>
      <c r="BC68" s="221"/>
      <c r="BD68" s="221"/>
      <c r="BE68" s="560"/>
      <c r="BF68" s="560"/>
      <c r="BG68" s="312"/>
      <c r="BH68" s="312"/>
    </row>
    <row r="69" spans="1:60" ht="13.9">
      <c r="A69" s="88"/>
      <c r="B69" s="1110" t="s">
        <v>541</v>
      </c>
      <c r="C69" s="213" t="s">
        <v>206</v>
      </c>
      <c r="D69" s="213" t="s">
        <v>593</v>
      </c>
      <c r="E69" s="213" t="s">
        <v>542</v>
      </c>
      <c r="F69" s="213" t="s">
        <v>606</v>
      </c>
      <c r="G69" s="69">
        <v>2013</v>
      </c>
      <c r="H69" s="213" t="s">
        <v>607</v>
      </c>
      <c r="I69" s="958">
        <v>2500</v>
      </c>
      <c r="J69" s="958">
        <v>3632</v>
      </c>
      <c r="K69" s="313">
        <v>172.1</v>
      </c>
      <c r="L69" s="213" t="s">
        <v>38</v>
      </c>
      <c r="M69" s="211">
        <v>3.2062229999999997E-2</v>
      </c>
      <c r="N69" s="212">
        <v>4.0077787499999997E-4</v>
      </c>
      <c r="O69" s="211">
        <v>3.7414540000000003E-2</v>
      </c>
      <c r="P69" s="212">
        <v>4.6768175000000005E-4</v>
      </c>
      <c r="Q69" s="211">
        <v>2.5815000000000001E-4</v>
      </c>
      <c r="R69" s="212">
        <v>3.2268750000000003E-6</v>
      </c>
      <c r="S69" s="211">
        <v>0.29706180999999998</v>
      </c>
      <c r="T69" s="212">
        <v>3.7132726249999998E-3</v>
      </c>
      <c r="U69" s="211">
        <v>1.721E-5</v>
      </c>
      <c r="V69" s="212">
        <v>2.1512499999999999E-7</v>
      </c>
      <c r="W69" s="211">
        <v>2.7535999999999999E-4</v>
      </c>
      <c r="X69" s="212">
        <v>3.4419999999999998E-6</v>
      </c>
      <c r="Y69" s="211">
        <v>1.4284299999999998E-3</v>
      </c>
      <c r="Z69" s="212">
        <v>1.7855375E-5</v>
      </c>
      <c r="AA69" s="211">
        <v>6.7119E-4</v>
      </c>
      <c r="AB69" s="212">
        <v>8.389874999999999E-6</v>
      </c>
      <c r="AC69" s="211">
        <v>3.3903699999999998E-3</v>
      </c>
      <c r="AD69" s="212">
        <v>4.2379624999999998E-5</v>
      </c>
      <c r="AE69" s="211">
        <v>6.2300200000000002E-3</v>
      </c>
      <c r="AF69" s="212">
        <v>7.7875250000000013E-5</v>
      </c>
      <c r="AG69" s="211">
        <v>0.13480592999999999</v>
      </c>
      <c r="AH69" s="212">
        <v>1.6850741249999999E-3</v>
      </c>
      <c r="AI69" s="211">
        <v>5.8341899999999995E-3</v>
      </c>
      <c r="AJ69" s="212">
        <v>7.2927374999999994E-5</v>
      </c>
      <c r="AK69" s="211">
        <v>1.8758899999999998E-3</v>
      </c>
      <c r="AL69" s="212">
        <v>2.3448624999999996E-5</v>
      </c>
      <c r="AM69" s="211">
        <v>4.62949E-3</v>
      </c>
      <c r="AN69" s="212">
        <v>5.7868624999999999E-5</v>
      </c>
      <c r="AO69" s="211">
        <v>3.2062229999999997E-2</v>
      </c>
      <c r="AP69" s="212">
        <v>4.0077787499999997E-4</v>
      </c>
      <c r="AQ69" s="211">
        <v>5.3350999999999995E-4</v>
      </c>
      <c r="AR69" s="212">
        <v>6.6688749999999997E-6</v>
      </c>
      <c r="AS69" s="211">
        <v>3.4420000000000002E-4</v>
      </c>
      <c r="AT69" s="212">
        <v>4.3024999999999999E-6</v>
      </c>
      <c r="AU69" s="211">
        <v>3.7862000000000003E-4</v>
      </c>
      <c r="AV69" s="212">
        <v>4.7327499999999997E-6</v>
      </c>
      <c r="AW69" s="211">
        <v>1.8139339999999997E-2</v>
      </c>
      <c r="AX69" s="212">
        <v>2.2674174999999996E-4</v>
      </c>
      <c r="AY69" s="211">
        <v>7.2970400000000003E-3</v>
      </c>
      <c r="AZ69" s="212">
        <v>9.1213000000000009E-5</v>
      </c>
      <c r="BA69" s="211">
        <v>0.58470974999999981</v>
      </c>
      <c r="BB69" s="212">
        <v>7.3088718749999993E-3</v>
      </c>
      <c r="BC69" s="221"/>
      <c r="BD69" s="221"/>
      <c r="BE69" s="560"/>
      <c r="BF69" s="560"/>
      <c r="BG69" s="312"/>
      <c r="BH69" s="312"/>
    </row>
    <row r="70" spans="1:60" ht="13.9">
      <c r="A70" s="88"/>
      <c r="B70" s="1110" t="s">
        <v>541</v>
      </c>
      <c r="C70" s="213" t="s">
        <v>206</v>
      </c>
      <c r="D70" s="213" t="s">
        <v>593</v>
      </c>
      <c r="E70" s="213" t="s">
        <v>542</v>
      </c>
      <c r="F70" s="213" t="s">
        <v>608</v>
      </c>
      <c r="G70" s="69">
        <v>2012</v>
      </c>
      <c r="H70" s="213" t="s">
        <v>609</v>
      </c>
      <c r="I70" s="958">
        <v>2500</v>
      </c>
      <c r="J70" s="958">
        <v>3632</v>
      </c>
      <c r="K70" s="313">
        <v>176</v>
      </c>
      <c r="L70" s="213" t="s">
        <v>38</v>
      </c>
      <c r="M70" s="211">
        <v>3.27888E-2</v>
      </c>
      <c r="N70" s="212">
        <v>4.0986000000000001E-4</v>
      </c>
      <c r="O70" s="211">
        <v>3.8262400000000002E-2</v>
      </c>
      <c r="P70" s="212">
        <v>4.7828000000000004E-4</v>
      </c>
      <c r="Q70" s="211">
        <v>2.6400000000000002E-4</v>
      </c>
      <c r="R70" s="212">
        <v>3.3000000000000006E-6</v>
      </c>
      <c r="S70" s="211">
        <v>0.3037936</v>
      </c>
      <c r="T70" s="212">
        <v>3.7974199999999997E-3</v>
      </c>
      <c r="U70" s="211">
        <v>1.7600000000000001E-5</v>
      </c>
      <c r="V70" s="212">
        <v>2.2000000000000001E-7</v>
      </c>
      <c r="W70" s="211">
        <v>2.8160000000000001E-4</v>
      </c>
      <c r="X70" s="212">
        <v>3.5200000000000002E-6</v>
      </c>
      <c r="Y70" s="211">
        <v>1.4608000000000002E-3</v>
      </c>
      <c r="Z70" s="212">
        <v>1.8260000000000001E-5</v>
      </c>
      <c r="AA70" s="211">
        <v>6.8639999999999999E-4</v>
      </c>
      <c r="AB70" s="212">
        <v>8.5799999999999992E-6</v>
      </c>
      <c r="AC70" s="211">
        <v>3.4671999999999997E-3</v>
      </c>
      <c r="AD70" s="212">
        <v>4.3339999999999995E-5</v>
      </c>
      <c r="AE70" s="211">
        <v>6.3712000000000005E-3</v>
      </c>
      <c r="AF70" s="212">
        <v>7.9640000000000003E-5</v>
      </c>
      <c r="AG70" s="211">
        <v>0.13786080000000001</v>
      </c>
      <c r="AH70" s="212">
        <v>1.7232600000000001E-3</v>
      </c>
      <c r="AI70" s="211">
        <v>5.9664000000000002E-3</v>
      </c>
      <c r="AJ70" s="212">
        <v>7.4580000000000008E-5</v>
      </c>
      <c r="AK70" s="211">
        <v>1.9184E-3</v>
      </c>
      <c r="AL70" s="212">
        <v>2.3980000000000001E-5</v>
      </c>
      <c r="AM70" s="211">
        <v>4.7343999999999997E-3</v>
      </c>
      <c r="AN70" s="212">
        <v>5.9179999999999999E-5</v>
      </c>
      <c r="AO70" s="211">
        <v>3.27888E-2</v>
      </c>
      <c r="AP70" s="212">
        <v>4.0986000000000001E-4</v>
      </c>
      <c r="AQ70" s="211">
        <v>5.4559999999999993E-4</v>
      </c>
      <c r="AR70" s="212">
        <v>6.8199999999999991E-6</v>
      </c>
      <c r="AS70" s="211">
        <v>3.5199999999999999E-4</v>
      </c>
      <c r="AT70" s="212">
        <v>4.4000000000000002E-6</v>
      </c>
      <c r="AU70" s="211">
        <v>3.8720000000000003E-4</v>
      </c>
      <c r="AV70" s="212">
        <v>4.8400000000000002E-6</v>
      </c>
      <c r="AW70" s="211">
        <v>1.8550399999999998E-2</v>
      </c>
      <c r="AX70" s="212">
        <v>2.3187999999999998E-4</v>
      </c>
      <c r="AY70" s="211">
        <v>7.4624000000000001E-3</v>
      </c>
      <c r="AZ70" s="212">
        <v>9.3280000000000001E-5</v>
      </c>
      <c r="BA70" s="211">
        <v>0.59796000000000005</v>
      </c>
      <c r="BB70" s="212">
        <v>7.4745000000000002E-3</v>
      </c>
      <c r="BC70" s="221"/>
      <c r="BD70" s="221"/>
      <c r="BE70" s="560"/>
      <c r="BF70" s="560"/>
      <c r="BG70" s="312"/>
      <c r="BH70" s="312"/>
    </row>
    <row r="71" spans="1:60" ht="13.9">
      <c r="A71" s="88"/>
      <c r="B71" s="1110" t="s">
        <v>541</v>
      </c>
      <c r="C71" s="213" t="s">
        <v>206</v>
      </c>
      <c r="D71" s="213" t="s">
        <v>593</v>
      </c>
      <c r="E71" s="213" t="s">
        <v>542</v>
      </c>
      <c r="F71" s="213" t="s">
        <v>610</v>
      </c>
      <c r="G71" s="69">
        <v>2013</v>
      </c>
      <c r="H71" s="213" t="s">
        <v>611</v>
      </c>
      <c r="I71" s="958">
        <v>2500</v>
      </c>
      <c r="J71" s="958">
        <v>3632</v>
      </c>
      <c r="K71" s="313">
        <v>172.1</v>
      </c>
      <c r="L71" s="213" t="s">
        <v>38</v>
      </c>
      <c r="M71" s="211">
        <v>3.2062229999999997E-2</v>
      </c>
      <c r="N71" s="212">
        <v>4.0077787499999997E-4</v>
      </c>
      <c r="O71" s="211">
        <v>3.7414540000000003E-2</v>
      </c>
      <c r="P71" s="212">
        <v>4.6768175000000005E-4</v>
      </c>
      <c r="Q71" s="211">
        <v>2.5815000000000001E-4</v>
      </c>
      <c r="R71" s="212">
        <v>3.2268750000000003E-6</v>
      </c>
      <c r="S71" s="211">
        <v>0.29706180999999998</v>
      </c>
      <c r="T71" s="212">
        <v>3.7132726249999998E-3</v>
      </c>
      <c r="U71" s="211">
        <v>1.721E-5</v>
      </c>
      <c r="V71" s="212">
        <v>2.1512499999999999E-7</v>
      </c>
      <c r="W71" s="211">
        <v>2.7535999999999999E-4</v>
      </c>
      <c r="X71" s="212">
        <v>3.4419999999999998E-6</v>
      </c>
      <c r="Y71" s="211">
        <v>1.4284299999999998E-3</v>
      </c>
      <c r="Z71" s="212">
        <v>1.7855375E-5</v>
      </c>
      <c r="AA71" s="211">
        <v>6.7119E-4</v>
      </c>
      <c r="AB71" s="212">
        <v>8.389874999999999E-6</v>
      </c>
      <c r="AC71" s="211">
        <v>3.3903699999999998E-3</v>
      </c>
      <c r="AD71" s="212">
        <v>4.2379624999999998E-5</v>
      </c>
      <c r="AE71" s="211">
        <v>6.2300200000000002E-3</v>
      </c>
      <c r="AF71" s="212">
        <v>7.7875250000000013E-5</v>
      </c>
      <c r="AG71" s="211">
        <v>0.13480592999999999</v>
      </c>
      <c r="AH71" s="212">
        <v>1.6850741249999999E-3</v>
      </c>
      <c r="AI71" s="211">
        <v>5.8341899999999995E-3</v>
      </c>
      <c r="AJ71" s="212">
        <v>7.2927374999999994E-5</v>
      </c>
      <c r="AK71" s="211">
        <v>1.8758899999999998E-3</v>
      </c>
      <c r="AL71" s="212">
        <v>2.3448624999999996E-5</v>
      </c>
      <c r="AM71" s="211">
        <v>4.62949E-3</v>
      </c>
      <c r="AN71" s="212">
        <v>5.7868624999999999E-5</v>
      </c>
      <c r="AO71" s="211">
        <v>3.2062229999999997E-2</v>
      </c>
      <c r="AP71" s="212">
        <v>4.0077787499999997E-4</v>
      </c>
      <c r="AQ71" s="211">
        <v>5.3350999999999995E-4</v>
      </c>
      <c r="AR71" s="212">
        <v>6.6688749999999997E-6</v>
      </c>
      <c r="AS71" s="211">
        <v>3.4420000000000002E-4</v>
      </c>
      <c r="AT71" s="212">
        <v>4.3024999999999999E-6</v>
      </c>
      <c r="AU71" s="211">
        <v>3.7862000000000003E-4</v>
      </c>
      <c r="AV71" s="212">
        <v>4.7327499999999997E-6</v>
      </c>
      <c r="AW71" s="211">
        <v>1.8139339999999997E-2</v>
      </c>
      <c r="AX71" s="212">
        <v>2.2674174999999996E-4</v>
      </c>
      <c r="AY71" s="211">
        <v>7.2970400000000003E-3</v>
      </c>
      <c r="AZ71" s="212">
        <v>9.1213000000000009E-5</v>
      </c>
      <c r="BA71" s="211">
        <v>0.58470974999999981</v>
      </c>
      <c r="BB71" s="212">
        <v>7.3088718749999993E-3</v>
      </c>
      <c r="BC71" s="221"/>
      <c r="BD71" s="221"/>
      <c r="BE71" s="560"/>
      <c r="BF71" s="560"/>
      <c r="BG71" s="312"/>
      <c r="BH71" s="312"/>
    </row>
    <row r="72" spans="1:60" ht="13.9">
      <c r="A72" s="88"/>
      <c r="B72" s="1110" t="s">
        <v>541</v>
      </c>
      <c r="C72" s="213" t="s">
        <v>206</v>
      </c>
      <c r="D72" s="213" t="s">
        <v>593</v>
      </c>
      <c r="E72" s="213" t="s">
        <v>542</v>
      </c>
      <c r="F72" s="213" t="s">
        <v>612</v>
      </c>
      <c r="G72" s="69">
        <v>2013</v>
      </c>
      <c r="H72" s="213" t="s">
        <v>613</v>
      </c>
      <c r="I72" s="958">
        <v>2500</v>
      </c>
      <c r="J72" s="958">
        <v>3632</v>
      </c>
      <c r="K72" s="313">
        <v>172.1</v>
      </c>
      <c r="L72" s="213" t="s">
        <v>38</v>
      </c>
      <c r="M72" s="211">
        <v>3.2062229999999997E-2</v>
      </c>
      <c r="N72" s="212">
        <v>4.0077787499999997E-4</v>
      </c>
      <c r="O72" s="211">
        <v>3.7414540000000003E-2</v>
      </c>
      <c r="P72" s="212">
        <v>4.6768175000000005E-4</v>
      </c>
      <c r="Q72" s="211">
        <v>2.5815000000000001E-4</v>
      </c>
      <c r="R72" s="212">
        <v>3.2268750000000003E-6</v>
      </c>
      <c r="S72" s="211">
        <v>0.29706180999999998</v>
      </c>
      <c r="T72" s="212">
        <v>3.7132726249999998E-3</v>
      </c>
      <c r="U72" s="211">
        <v>1.721E-5</v>
      </c>
      <c r="V72" s="212">
        <v>2.1512499999999999E-7</v>
      </c>
      <c r="W72" s="211">
        <v>2.7535999999999999E-4</v>
      </c>
      <c r="X72" s="212">
        <v>3.4419999999999998E-6</v>
      </c>
      <c r="Y72" s="211">
        <v>1.4284299999999998E-3</v>
      </c>
      <c r="Z72" s="212">
        <v>1.7855375E-5</v>
      </c>
      <c r="AA72" s="211">
        <v>6.7119E-4</v>
      </c>
      <c r="AB72" s="212">
        <v>8.389874999999999E-6</v>
      </c>
      <c r="AC72" s="211">
        <v>3.3903699999999998E-3</v>
      </c>
      <c r="AD72" s="212">
        <v>4.2379624999999998E-5</v>
      </c>
      <c r="AE72" s="211">
        <v>6.2300200000000002E-3</v>
      </c>
      <c r="AF72" s="212">
        <v>7.7875250000000013E-5</v>
      </c>
      <c r="AG72" s="211">
        <v>0.13480592999999999</v>
      </c>
      <c r="AH72" s="212">
        <v>1.6850741249999999E-3</v>
      </c>
      <c r="AI72" s="211">
        <v>5.8341899999999995E-3</v>
      </c>
      <c r="AJ72" s="212">
        <v>7.2927374999999994E-5</v>
      </c>
      <c r="AK72" s="211">
        <v>1.8758899999999998E-3</v>
      </c>
      <c r="AL72" s="212">
        <v>2.3448624999999996E-5</v>
      </c>
      <c r="AM72" s="211">
        <v>4.62949E-3</v>
      </c>
      <c r="AN72" s="212">
        <v>5.7868624999999999E-5</v>
      </c>
      <c r="AO72" s="211">
        <v>3.2062229999999997E-2</v>
      </c>
      <c r="AP72" s="212">
        <v>4.0077787499999997E-4</v>
      </c>
      <c r="AQ72" s="211">
        <v>5.3350999999999995E-4</v>
      </c>
      <c r="AR72" s="212">
        <v>6.6688749999999997E-6</v>
      </c>
      <c r="AS72" s="211">
        <v>3.4420000000000002E-4</v>
      </c>
      <c r="AT72" s="212">
        <v>4.3024999999999999E-6</v>
      </c>
      <c r="AU72" s="211">
        <v>3.7862000000000003E-4</v>
      </c>
      <c r="AV72" s="212">
        <v>4.7327499999999997E-6</v>
      </c>
      <c r="AW72" s="211">
        <v>1.8139339999999997E-2</v>
      </c>
      <c r="AX72" s="212">
        <v>2.2674174999999996E-4</v>
      </c>
      <c r="AY72" s="211">
        <v>7.2970400000000003E-3</v>
      </c>
      <c r="AZ72" s="212">
        <v>9.1213000000000009E-5</v>
      </c>
      <c r="BA72" s="211">
        <v>0.58470974999999981</v>
      </c>
      <c r="BB72" s="212">
        <v>7.3088718749999993E-3</v>
      </c>
      <c r="BC72" s="221"/>
      <c r="BD72" s="221"/>
      <c r="BE72" s="560"/>
      <c r="BF72" s="560"/>
      <c r="BG72" s="312"/>
      <c r="BH72" s="312"/>
    </row>
    <row r="73" spans="1:60" ht="13.9">
      <c r="A73" s="88"/>
      <c r="B73" s="1110" t="s">
        <v>541</v>
      </c>
      <c r="C73" s="213" t="s">
        <v>206</v>
      </c>
      <c r="D73" s="213" t="s">
        <v>593</v>
      </c>
      <c r="E73" s="213" t="s">
        <v>542</v>
      </c>
      <c r="F73" s="213" t="s">
        <v>614</v>
      </c>
      <c r="G73" s="69">
        <v>2013</v>
      </c>
      <c r="H73" s="213" t="s">
        <v>615</v>
      </c>
      <c r="I73" s="958">
        <v>2500</v>
      </c>
      <c r="J73" s="958">
        <v>3632</v>
      </c>
      <c r="K73" s="313">
        <v>172.1</v>
      </c>
      <c r="L73" s="213" t="s">
        <v>38</v>
      </c>
      <c r="M73" s="211">
        <v>3.2062229999999997E-2</v>
      </c>
      <c r="N73" s="212">
        <v>4.0077787499999997E-4</v>
      </c>
      <c r="O73" s="211">
        <v>3.7414540000000003E-2</v>
      </c>
      <c r="P73" s="212">
        <v>4.6768175000000005E-4</v>
      </c>
      <c r="Q73" s="211">
        <v>2.5815000000000001E-4</v>
      </c>
      <c r="R73" s="212">
        <v>3.2268750000000003E-6</v>
      </c>
      <c r="S73" s="211">
        <v>0.29706180999999998</v>
      </c>
      <c r="T73" s="212">
        <v>3.7132726249999998E-3</v>
      </c>
      <c r="U73" s="211">
        <v>1.721E-5</v>
      </c>
      <c r="V73" s="212">
        <v>2.1512499999999999E-7</v>
      </c>
      <c r="W73" s="211">
        <v>2.7535999999999999E-4</v>
      </c>
      <c r="X73" s="212">
        <v>3.4419999999999998E-6</v>
      </c>
      <c r="Y73" s="211">
        <v>1.4284299999999998E-3</v>
      </c>
      <c r="Z73" s="212">
        <v>1.7855375E-5</v>
      </c>
      <c r="AA73" s="211">
        <v>6.7119E-4</v>
      </c>
      <c r="AB73" s="212">
        <v>8.389874999999999E-6</v>
      </c>
      <c r="AC73" s="211">
        <v>3.3903699999999998E-3</v>
      </c>
      <c r="AD73" s="212">
        <v>4.2379624999999998E-5</v>
      </c>
      <c r="AE73" s="211">
        <v>6.2300200000000002E-3</v>
      </c>
      <c r="AF73" s="212">
        <v>7.7875250000000013E-5</v>
      </c>
      <c r="AG73" s="211">
        <v>0.13480592999999999</v>
      </c>
      <c r="AH73" s="212">
        <v>1.6850741249999999E-3</v>
      </c>
      <c r="AI73" s="211">
        <v>5.8341899999999995E-3</v>
      </c>
      <c r="AJ73" s="212">
        <v>7.2927374999999994E-5</v>
      </c>
      <c r="AK73" s="211">
        <v>1.8758899999999998E-3</v>
      </c>
      <c r="AL73" s="212">
        <v>2.3448624999999996E-5</v>
      </c>
      <c r="AM73" s="211">
        <v>4.62949E-3</v>
      </c>
      <c r="AN73" s="212">
        <v>5.7868624999999999E-5</v>
      </c>
      <c r="AO73" s="211">
        <v>3.2062229999999997E-2</v>
      </c>
      <c r="AP73" s="212">
        <v>4.0077787499999997E-4</v>
      </c>
      <c r="AQ73" s="211">
        <v>5.3350999999999995E-4</v>
      </c>
      <c r="AR73" s="212">
        <v>6.6688749999999997E-6</v>
      </c>
      <c r="AS73" s="211">
        <v>3.4420000000000002E-4</v>
      </c>
      <c r="AT73" s="212">
        <v>4.3024999999999999E-6</v>
      </c>
      <c r="AU73" s="211">
        <v>3.7862000000000003E-4</v>
      </c>
      <c r="AV73" s="212">
        <v>4.7327499999999997E-6</v>
      </c>
      <c r="AW73" s="211">
        <v>1.8139339999999997E-2</v>
      </c>
      <c r="AX73" s="212">
        <v>2.2674174999999996E-4</v>
      </c>
      <c r="AY73" s="211">
        <v>7.2970400000000003E-3</v>
      </c>
      <c r="AZ73" s="212">
        <v>9.1213000000000009E-5</v>
      </c>
      <c r="BA73" s="211">
        <v>0.58470974999999981</v>
      </c>
      <c r="BB73" s="212">
        <v>7.3088718749999993E-3</v>
      </c>
      <c r="BC73" s="221"/>
      <c r="BD73" s="221"/>
      <c r="BE73" s="560"/>
      <c r="BF73" s="560"/>
      <c r="BG73" s="312"/>
      <c r="BH73" s="312"/>
    </row>
    <row r="74" spans="1:60" ht="13.9">
      <c r="A74" s="88"/>
      <c r="B74" s="1110" t="s">
        <v>541</v>
      </c>
      <c r="C74" s="213" t="s">
        <v>206</v>
      </c>
      <c r="D74" s="213" t="s">
        <v>593</v>
      </c>
      <c r="E74" s="213" t="s">
        <v>542</v>
      </c>
      <c r="F74" s="213" t="s">
        <v>622</v>
      </c>
      <c r="G74" s="69">
        <v>2013</v>
      </c>
      <c r="H74" s="213" t="s">
        <v>617</v>
      </c>
      <c r="I74" s="958">
        <v>2500</v>
      </c>
      <c r="J74" s="958">
        <v>3632</v>
      </c>
      <c r="K74" s="313">
        <v>172.1</v>
      </c>
      <c r="L74" s="213" t="s">
        <v>38</v>
      </c>
      <c r="M74" s="211">
        <v>3.2062229999999997E-2</v>
      </c>
      <c r="N74" s="212">
        <v>4.0077787499999997E-4</v>
      </c>
      <c r="O74" s="211">
        <v>3.7414540000000003E-2</v>
      </c>
      <c r="P74" s="212">
        <v>4.6768175000000005E-4</v>
      </c>
      <c r="Q74" s="211">
        <v>2.5815000000000001E-4</v>
      </c>
      <c r="R74" s="212">
        <v>3.2268750000000003E-6</v>
      </c>
      <c r="S74" s="211">
        <v>0.29706180999999998</v>
      </c>
      <c r="T74" s="212">
        <v>3.7132726249999998E-3</v>
      </c>
      <c r="U74" s="211">
        <v>1.721E-5</v>
      </c>
      <c r="V74" s="212">
        <v>2.1512499999999999E-7</v>
      </c>
      <c r="W74" s="211">
        <v>2.7535999999999999E-4</v>
      </c>
      <c r="X74" s="212">
        <v>3.4419999999999998E-6</v>
      </c>
      <c r="Y74" s="211">
        <v>1.4284299999999998E-3</v>
      </c>
      <c r="Z74" s="212">
        <v>1.7855375E-5</v>
      </c>
      <c r="AA74" s="211">
        <v>6.7119E-4</v>
      </c>
      <c r="AB74" s="212">
        <v>8.389874999999999E-6</v>
      </c>
      <c r="AC74" s="211">
        <v>3.3903699999999998E-3</v>
      </c>
      <c r="AD74" s="212">
        <v>4.2379624999999998E-5</v>
      </c>
      <c r="AE74" s="211">
        <v>6.2300200000000002E-3</v>
      </c>
      <c r="AF74" s="212">
        <v>7.7875250000000013E-5</v>
      </c>
      <c r="AG74" s="211">
        <v>0.13480592999999999</v>
      </c>
      <c r="AH74" s="212">
        <v>1.6850741249999999E-3</v>
      </c>
      <c r="AI74" s="211">
        <v>5.8341899999999995E-3</v>
      </c>
      <c r="AJ74" s="212">
        <v>7.2927374999999994E-5</v>
      </c>
      <c r="AK74" s="211">
        <v>1.8758899999999998E-3</v>
      </c>
      <c r="AL74" s="212">
        <v>2.3448624999999996E-5</v>
      </c>
      <c r="AM74" s="211">
        <v>4.62949E-3</v>
      </c>
      <c r="AN74" s="212">
        <v>5.7868624999999999E-5</v>
      </c>
      <c r="AO74" s="211">
        <v>3.2062229999999997E-2</v>
      </c>
      <c r="AP74" s="212">
        <v>4.0077787499999997E-4</v>
      </c>
      <c r="AQ74" s="211">
        <v>5.3350999999999995E-4</v>
      </c>
      <c r="AR74" s="212">
        <v>6.6688749999999997E-6</v>
      </c>
      <c r="AS74" s="211">
        <v>3.4420000000000002E-4</v>
      </c>
      <c r="AT74" s="212">
        <v>4.3024999999999999E-6</v>
      </c>
      <c r="AU74" s="211">
        <v>3.7862000000000003E-4</v>
      </c>
      <c r="AV74" s="212">
        <v>4.7327499999999997E-6</v>
      </c>
      <c r="AW74" s="211">
        <v>1.8139339999999997E-2</v>
      </c>
      <c r="AX74" s="212">
        <v>2.2674174999999996E-4</v>
      </c>
      <c r="AY74" s="211">
        <v>7.2970400000000003E-3</v>
      </c>
      <c r="AZ74" s="212">
        <v>9.1213000000000009E-5</v>
      </c>
      <c r="BA74" s="211">
        <v>0.58470974999999981</v>
      </c>
      <c r="BB74" s="212">
        <v>7.3088718749999993E-3</v>
      </c>
      <c r="BC74" s="221"/>
      <c r="BD74" s="221"/>
      <c r="BE74" s="560"/>
      <c r="BF74" s="560"/>
      <c r="BG74" s="312"/>
      <c r="BH74" s="312"/>
    </row>
    <row r="75" spans="1:60" ht="13.9">
      <c r="A75" s="88"/>
      <c r="B75" s="1110" t="s">
        <v>541</v>
      </c>
      <c r="C75" s="213" t="s">
        <v>206</v>
      </c>
      <c r="D75" s="213" t="s">
        <v>593</v>
      </c>
      <c r="E75" s="213" t="s">
        <v>542</v>
      </c>
      <c r="F75" s="213" t="s">
        <v>618</v>
      </c>
      <c r="G75" s="69">
        <v>2017</v>
      </c>
      <c r="H75" s="213" t="s">
        <v>619</v>
      </c>
      <c r="I75" s="958">
        <v>3000</v>
      </c>
      <c r="J75" s="958">
        <v>4265</v>
      </c>
      <c r="K75" s="313">
        <v>203</v>
      </c>
      <c r="L75" s="213" t="s">
        <v>36</v>
      </c>
      <c r="M75" s="211">
        <v>1.1345670000000002E-2</v>
      </c>
      <c r="N75" s="212">
        <v>1.4182087500000002E-4</v>
      </c>
      <c r="O75" s="211">
        <v>1.3239660000000004E-2</v>
      </c>
      <c r="P75" s="212">
        <v>1.6549575000000005E-4</v>
      </c>
      <c r="Q75" s="211">
        <v>4.5675000000000006E-5</v>
      </c>
      <c r="R75" s="212">
        <v>5.7093750000000009E-7</v>
      </c>
      <c r="S75" s="211">
        <v>0.10511949000000001</v>
      </c>
      <c r="T75" s="212">
        <v>1.3139936250000002E-3</v>
      </c>
      <c r="U75" s="211">
        <v>3.0450000000000009E-6</v>
      </c>
      <c r="V75" s="212">
        <v>3.8062500000000007E-8</v>
      </c>
      <c r="W75" s="211">
        <v>4.8720000000000015E-5</v>
      </c>
      <c r="X75" s="212">
        <v>6.0900000000000012E-7</v>
      </c>
      <c r="Y75" s="211">
        <v>2.5273500000000003E-4</v>
      </c>
      <c r="Z75" s="212">
        <v>3.1591875000000006E-6</v>
      </c>
      <c r="AA75" s="211">
        <v>1.1875500000000001E-4</v>
      </c>
      <c r="AB75" s="212">
        <v>1.4844375E-6</v>
      </c>
      <c r="AC75" s="211">
        <v>1.1997300000000002E-3</v>
      </c>
      <c r="AD75" s="212">
        <v>1.4996625000000003E-5</v>
      </c>
      <c r="AE75" s="211">
        <v>2.2045800000000003E-3</v>
      </c>
      <c r="AF75" s="212">
        <v>2.7557250000000001E-5</v>
      </c>
      <c r="AG75" s="211">
        <v>4.7702970000000004E-2</v>
      </c>
      <c r="AH75" s="212">
        <v>5.9628712500000007E-4</v>
      </c>
      <c r="AI75" s="211">
        <v>2.0645100000000003E-3</v>
      </c>
      <c r="AJ75" s="212">
        <v>2.5806375000000002E-5</v>
      </c>
      <c r="AK75" s="211">
        <v>6.6381000000000003E-4</v>
      </c>
      <c r="AL75" s="212">
        <v>8.2976250000000017E-6</v>
      </c>
      <c r="AM75" s="211">
        <v>1.6382100000000002E-3</v>
      </c>
      <c r="AN75" s="212">
        <v>2.0477625000000004E-5</v>
      </c>
      <c r="AO75" s="211">
        <v>3.7818900000000003E-2</v>
      </c>
      <c r="AP75" s="212">
        <v>4.7273625E-4</v>
      </c>
      <c r="AQ75" s="211">
        <v>9.4395000000000007E-5</v>
      </c>
      <c r="AR75" s="212">
        <v>1.1799375E-6</v>
      </c>
      <c r="AS75" s="211">
        <v>6.090000000000001E-5</v>
      </c>
      <c r="AT75" s="212">
        <v>7.6125000000000012E-7</v>
      </c>
      <c r="AU75" s="211">
        <v>6.6990000000000021E-5</v>
      </c>
      <c r="AV75" s="212">
        <v>8.3737500000000018E-7</v>
      </c>
      <c r="AW75" s="211">
        <v>6.4188600000000011E-3</v>
      </c>
      <c r="AX75" s="212">
        <v>8.0235750000000005E-5</v>
      </c>
      <c r="AY75" s="211">
        <v>2.5821600000000004E-3</v>
      </c>
      <c r="AZ75" s="212">
        <v>3.227700000000001E-5</v>
      </c>
      <c r="BA75" s="211">
        <v>0.23268976500000002</v>
      </c>
      <c r="BB75" s="212">
        <v>2.9086220625000004E-3</v>
      </c>
      <c r="BC75" s="221"/>
      <c r="BD75" s="221"/>
      <c r="BE75" s="560"/>
      <c r="BF75" s="560"/>
      <c r="BG75" s="312"/>
      <c r="BH75" s="312"/>
    </row>
    <row r="76" spans="1:60" ht="13.9">
      <c r="A76" s="88"/>
      <c r="B76" s="1110" t="s">
        <v>541</v>
      </c>
      <c r="C76" s="213" t="s">
        <v>206</v>
      </c>
      <c r="D76" s="213" t="s">
        <v>593</v>
      </c>
      <c r="E76" s="213" t="s">
        <v>542</v>
      </c>
      <c r="F76" s="213" t="s">
        <v>620</v>
      </c>
      <c r="G76" s="69">
        <v>2017</v>
      </c>
      <c r="H76" s="213" t="s">
        <v>621</v>
      </c>
      <c r="I76" s="958">
        <v>3000</v>
      </c>
      <c r="J76" s="958">
        <v>4265</v>
      </c>
      <c r="K76" s="313">
        <v>203</v>
      </c>
      <c r="L76" s="213" t="s">
        <v>36</v>
      </c>
      <c r="M76" s="211">
        <v>1.1345670000000002E-2</v>
      </c>
      <c r="N76" s="212">
        <v>1.4182087500000002E-4</v>
      </c>
      <c r="O76" s="211">
        <v>1.3239660000000004E-2</v>
      </c>
      <c r="P76" s="212">
        <v>1.6549575000000005E-4</v>
      </c>
      <c r="Q76" s="211">
        <v>4.5675000000000006E-5</v>
      </c>
      <c r="R76" s="212">
        <v>5.7093750000000009E-7</v>
      </c>
      <c r="S76" s="211">
        <v>0.10511949000000001</v>
      </c>
      <c r="T76" s="212">
        <v>1.3139936250000002E-3</v>
      </c>
      <c r="U76" s="211">
        <v>3.0450000000000009E-6</v>
      </c>
      <c r="V76" s="212">
        <v>3.8062500000000007E-8</v>
      </c>
      <c r="W76" s="211">
        <v>4.8720000000000015E-5</v>
      </c>
      <c r="X76" s="212">
        <v>6.0900000000000012E-7</v>
      </c>
      <c r="Y76" s="211">
        <v>2.5273500000000003E-4</v>
      </c>
      <c r="Z76" s="212">
        <v>3.1591875000000006E-6</v>
      </c>
      <c r="AA76" s="211">
        <v>1.1875500000000001E-4</v>
      </c>
      <c r="AB76" s="212">
        <v>1.4844375E-6</v>
      </c>
      <c r="AC76" s="211">
        <v>1.1997300000000002E-3</v>
      </c>
      <c r="AD76" s="212">
        <v>1.4996625000000003E-5</v>
      </c>
      <c r="AE76" s="211">
        <v>2.2045800000000003E-3</v>
      </c>
      <c r="AF76" s="212">
        <v>2.7557250000000001E-5</v>
      </c>
      <c r="AG76" s="211">
        <v>4.7702970000000004E-2</v>
      </c>
      <c r="AH76" s="212">
        <v>5.9628712500000007E-4</v>
      </c>
      <c r="AI76" s="211">
        <v>2.0645100000000003E-3</v>
      </c>
      <c r="AJ76" s="212">
        <v>2.5806375000000002E-5</v>
      </c>
      <c r="AK76" s="211">
        <v>6.6381000000000003E-4</v>
      </c>
      <c r="AL76" s="212">
        <v>8.2976250000000017E-6</v>
      </c>
      <c r="AM76" s="211">
        <v>1.6382100000000002E-3</v>
      </c>
      <c r="AN76" s="212">
        <v>2.0477625000000004E-5</v>
      </c>
      <c r="AO76" s="211">
        <v>3.7818900000000003E-2</v>
      </c>
      <c r="AP76" s="212">
        <v>4.7273625E-4</v>
      </c>
      <c r="AQ76" s="211">
        <v>9.4395000000000007E-5</v>
      </c>
      <c r="AR76" s="212">
        <v>1.1799375E-6</v>
      </c>
      <c r="AS76" s="211">
        <v>6.090000000000001E-5</v>
      </c>
      <c r="AT76" s="212">
        <v>7.6125000000000012E-7</v>
      </c>
      <c r="AU76" s="211">
        <v>6.6990000000000021E-5</v>
      </c>
      <c r="AV76" s="212">
        <v>8.3737500000000018E-7</v>
      </c>
      <c r="AW76" s="211">
        <v>6.4188600000000011E-3</v>
      </c>
      <c r="AX76" s="212">
        <v>8.0235750000000005E-5</v>
      </c>
      <c r="AY76" s="211">
        <v>2.5821600000000004E-3</v>
      </c>
      <c r="AZ76" s="212">
        <v>3.227700000000001E-5</v>
      </c>
      <c r="BA76" s="211">
        <v>0.23268976500000002</v>
      </c>
      <c r="BB76" s="212">
        <v>2.9086220625000004E-3</v>
      </c>
      <c r="BC76" s="221"/>
      <c r="BD76" s="221"/>
      <c r="BE76" s="560"/>
      <c r="BF76" s="560"/>
      <c r="BG76" s="312"/>
      <c r="BH76" s="312"/>
    </row>
    <row r="77" spans="1:60" ht="13.9">
      <c r="A77" s="88"/>
      <c r="B77" s="1110" t="s">
        <v>541</v>
      </c>
      <c r="C77" s="213" t="s">
        <v>206</v>
      </c>
      <c r="D77" s="213" t="s">
        <v>593</v>
      </c>
      <c r="E77" s="213" t="s">
        <v>542</v>
      </c>
      <c r="F77" s="213" t="s">
        <v>616</v>
      </c>
      <c r="G77" s="69">
        <v>2017</v>
      </c>
      <c r="H77" s="213" t="s">
        <v>623</v>
      </c>
      <c r="I77" s="958">
        <v>3000</v>
      </c>
      <c r="J77" s="958">
        <v>4265</v>
      </c>
      <c r="K77" s="313">
        <v>203</v>
      </c>
      <c r="L77" s="213" t="s">
        <v>36</v>
      </c>
      <c r="M77" s="211">
        <v>1.1345670000000002E-2</v>
      </c>
      <c r="N77" s="212">
        <v>1.4182087500000002E-4</v>
      </c>
      <c r="O77" s="211">
        <v>1.3239660000000004E-2</v>
      </c>
      <c r="P77" s="212">
        <v>1.6549575000000005E-4</v>
      </c>
      <c r="Q77" s="211">
        <v>4.5675000000000006E-5</v>
      </c>
      <c r="R77" s="212">
        <v>5.7093750000000009E-7</v>
      </c>
      <c r="S77" s="211">
        <v>0.10511949000000001</v>
      </c>
      <c r="T77" s="212">
        <v>1.3139936250000002E-3</v>
      </c>
      <c r="U77" s="211">
        <v>3.0450000000000009E-6</v>
      </c>
      <c r="V77" s="212">
        <v>3.8062500000000007E-8</v>
      </c>
      <c r="W77" s="211">
        <v>4.8720000000000015E-5</v>
      </c>
      <c r="X77" s="212">
        <v>6.0900000000000012E-7</v>
      </c>
      <c r="Y77" s="211">
        <v>2.5273500000000003E-4</v>
      </c>
      <c r="Z77" s="212">
        <v>3.1591875000000006E-6</v>
      </c>
      <c r="AA77" s="211">
        <v>1.1875500000000001E-4</v>
      </c>
      <c r="AB77" s="212">
        <v>1.4844375E-6</v>
      </c>
      <c r="AC77" s="211">
        <v>1.1997300000000002E-3</v>
      </c>
      <c r="AD77" s="212">
        <v>1.4996625000000003E-5</v>
      </c>
      <c r="AE77" s="211">
        <v>2.2045800000000003E-3</v>
      </c>
      <c r="AF77" s="212">
        <v>2.7557250000000001E-5</v>
      </c>
      <c r="AG77" s="211">
        <v>4.7702970000000004E-2</v>
      </c>
      <c r="AH77" s="212">
        <v>5.9628712500000007E-4</v>
      </c>
      <c r="AI77" s="211">
        <v>2.0645100000000003E-3</v>
      </c>
      <c r="AJ77" s="212">
        <v>2.5806375000000002E-5</v>
      </c>
      <c r="AK77" s="211">
        <v>6.6381000000000003E-4</v>
      </c>
      <c r="AL77" s="212">
        <v>8.2976250000000017E-6</v>
      </c>
      <c r="AM77" s="211">
        <v>1.6382100000000002E-3</v>
      </c>
      <c r="AN77" s="212">
        <v>2.0477625000000004E-5</v>
      </c>
      <c r="AO77" s="211">
        <v>3.7818900000000003E-2</v>
      </c>
      <c r="AP77" s="212">
        <v>4.7273625E-4</v>
      </c>
      <c r="AQ77" s="211">
        <v>9.4395000000000007E-5</v>
      </c>
      <c r="AR77" s="212">
        <v>1.1799375E-6</v>
      </c>
      <c r="AS77" s="211">
        <v>6.090000000000001E-5</v>
      </c>
      <c r="AT77" s="212">
        <v>7.6125000000000012E-7</v>
      </c>
      <c r="AU77" s="211">
        <v>6.6990000000000021E-5</v>
      </c>
      <c r="AV77" s="212">
        <v>8.3737500000000018E-7</v>
      </c>
      <c r="AW77" s="211">
        <v>6.4188600000000011E-3</v>
      </c>
      <c r="AX77" s="212">
        <v>8.0235750000000005E-5</v>
      </c>
      <c r="AY77" s="211">
        <v>2.5821600000000004E-3</v>
      </c>
      <c r="AZ77" s="212">
        <v>3.227700000000001E-5</v>
      </c>
      <c r="BA77" s="211">
        <v>0.23268976500000002</v>
      </c>
      <c r="BB77" s="212">
        <v>2.9086220625000004E-3</v>
      </c>
      <c r="BC77" s="221"/>
      <c r="BD77" s="221"/>
      <c r="BE77" s="560"/>
      <c r="BF77" s="560"/>
      <c r="BG77" s="312"/>
      <c r="BH77" s="312"/>
    </row>
    <row r="78" spans="1:60" ht="13.9">
      <c r="A78" s="88"/>
      <c r="B78" s="1110" t="s">
        <v>541</v>
      </c>
      <c r="C78" s="213" t="s">
        <v>206</v>
      </c>
      <c r="D78" s="213" t="s">
        <v>593</v>
      </c>
      <c r="E78" s="213" t="s">
        <v>542</v>
      </c>
      <c r="F78" s="213" t="s">
        <v>624</v>
      </c>
      <c r="G78" s="69">
        <v>2018</v>
      </c>
      <c r="H78" s="213" t="s">
        <v>625</v>
      </c>
      <c r="I78" s="958">
        <v>3000</v>
      </c>
      <c r="J78" s="958">
        <v>4265</v>
      </c>
      <c r="K78" s="313">
        <v>203</v>
      </c>
      <c r="L78" s="213" t="s">
        <v>36</v>
      </c>
      <c r="M78" s="211">
        <v>1.1345670000000002E-2</v>
      </c>
      <c r="N78" s="212">
        <v>1.4182087500000002E-4</v>
      </c>
      <c r="O78" s="211">
        <v>1.3239660000000004E-2</v>
      </c>
      <c r="P78" s="212">
        <v>1.6549575000000005E-4</v>
      </c>
      <c r="Q78" s="211">
        <v>4.5675000000000006E-5</v>
      </c>
      <c r="R78" s="212">
        <v>5.7093750000000009E-7</v>
      </c>
      <c r="S78" s="211">
        <v>0.10511949000000001</v>
      </c>
      <c r="T78" s="212">
        <v>1.3139936250000002E-3</v>
      </c>
      <c r="U78" s="211">
        <v>3.0450000000000009E-6</v>
      </c>
      <c r="V78" s="212">
        <v>3.8062500000000007E-8</v>
      </c>
      <c r="W78" s="211">
        <v>4.8720000000000015E-5</v>
      </c>
      <c r="X78" s="212">
        <v>6.0900000000000012E-7</v>
      </c>
      <c r="Y78" s="211">
        <v>2.5273500000000003E-4</v>
      </c>
      <c r="Z78" s="212">
        <v>3.1591875000000006E-6</v>
      </c>
      <c r="AA78" s="211">
        <v>1.1875500000000001E-4</v>
      </c>
      <c r="AB78" s="212">
        <v>1.4844375E-6</v>
      </c>
      <c r="AC78" s="211">
        <v>1.1997300000000002E-3</v>
      </c>
      <c r="AD78" s="212">
        <v>1.4996625000000003E-5</v>
      </c>
      <c r="AE78" s="211">
        <v>2.2045800000000003E-3</v>
      </c>
      <c r="AF78" s="212">
        <v>2.7557250000000001E-5</v>
      </c>
      <c r="AG78" s="211">
        <v>4.7702970000000004E-2</v>
      </c>
      <c r="AH78" s="212">
        <v>5.9628712500000007E-4</v>
      </c>
      <c r="AI78" s="211">
        <v>2.0645100000000003E-3</v>
      </c>
      <c r="AJ78" s="212">
        <v>2.5806375000000002E-5</v>
      </c>
      <c r="AK78" s="211">
        <v>6.6381000000000003E-4</v>
      </c>
      <c r="AL78" s="212">
        <v>8.2976250000000017E-6</v>
      </c>
      <c r="AM78" s="211">
        <v>1.6382100000000002E-3</v>
      </c>
      <c r="AN78" s="212">
        <v>2.0477625000000004E-5</v>
      </c>
      <c r="AO78" s="211">
        <v>3.7818900000000003E-2</v>
      </c>
      <c r="AP78" s="212">
        <v>4.7273625E-4</v>
      </c>
      <c r="AQ78" s="211">
        <v>9.4395000000000007E-5</v>
      </c>
      <c r="AR78" s="212">
        <v>1.1799375E-6</v>
      </c>
      <c r="AS78" s="211">
        <v>6.090000000000001E-5</v>
      </c>
      <c r="AT78" s="212">
        <v>7.6125000000000012E-7</v>
      </c>
      <c r="AU78" s="211">
        <v>6.6990000000000021E-5</v>
      </c>
      <c r="AV78" s="212">
        <v>8.3737500000000018E-7</v>
      </c>
      <c r="AW78" s="211">
        <v>6.4188600000000011E-3</v>
      </c>
      <c r="AX78" s="212">
        <v>8.0235750000000005E-5</v>
      </c>
      <c r="AY78" s="211">
        <v>2.5821600000000004E-3</v>
      </c>
      <c r="AZ78" s="212">
        <v>3.227700000000001E-5</v>
      </c>
      <c r="BA78" s="211">
        <v>0.23268976500000002</v>
      </c>
      <c r="BB78" s="212">
        <v>2.9086220625000004E-3</v>
      </c>
      <c r="BC78" s="221"/>
      <c r="BD78" s="221"/>
      <c r="BE78" s="560"/>
      <c r="BF78" s="560"/>
      <c r="BG78" s="312"/>
      <c r="BH78" s="312"/>
    </row>
    <row r="79" spans="1:60" ht="13.9">
      <c r="A79" s="88"/>
      <c r="B79" s="1110" t="s">
        <v>541</v>
      </c>
      <c r="C79" s="213" t="s">
        <v>206</v>
      </c>
      <c r="D79" s="213" t="s">
        <v>593</v>
      </c>
      <c r="E79" s="213" t="s">
        <v>542</v>
      </c>
      <c r="F79" s="213" t="s">
        <v>626</v>
      </c>
      <c r="G79" s="69">
        <v>2018</v>
      </c>
      <c r="H79" s="213" t="s">
        <v>627</v>
      </c>
      <c r="I79" s="958">
        <v>3000</v>
      </c>
      <c r="J79" s="958">
        <v>4265</v>
      </c>
      <c r="K79" s="313">
        <v>203</v>
      </c>
      <c r="L79" s="213" t="s">
        <v>36</v>
      </c>
      <c r="M79" s="211">
        <v>1.1345670000000002E-2</v>
      </c>
      <c r="N79" s="212">
        <v>1.4182087500000002E-4</v>
      </c>
      <c r="O79" s="211">
        <v>1.3239660000000004E-2</v>
      </c>
      <c r="P79" s="212">
        <v>1.6549575000000005E-4</v>
      </c>
      <c r="Q79" s="211">
        <v>4.5675000000000006E-5</v>
      </c>
      <c r="R79" s="212">
        <v>5.7093750000000009E-7</v>
      </c>
      <c r="S79" s="211">
        <v>0.10511949000000001</v>
      </c>
      <c r="T79" s="212">
        <v>1.3139936250000002E-3</v>
      </c>
      <c r="U79" s="211">
        <v>3.0450000000000009E-6</v>
      </c>
      <c r="V79" s="212">
        <v>3.8062500000000007E-8</v>
      </c>
      <c r="W79" s="211">
        <v>4.8720000000000015E-5</v>
      </c>
      <c r="X79" s="212">
        <v>6.0900000000000012E-7</v>
      </c>
      <c r="Y79" s="211">
        <v>2.5273500000000003E-4</v>
      </c>
      <c r="Z79" s="212">
        <v>3.1591875000000006E-6</v>
      </c>
      <c r="AA79" s="211">
        <v>1.1875500000000001E-4</v>
      </c>
      <c r="AB79" s="212">
        <v>1.4844375E-6</v>
      </c>
      <c r="AC79" s="211">
        <v>1.1997300000000002E-3</v>
      </c>
      <c r="AD79" s="212">
        <v>1.4996625000000003E-5</v>
      </c>
      <c r="AE79" s="211">
        <v>2.2045800000000003E-3</v>
      </c>
      <c r="AF79" s="212">
        <v>2.7557250000000001E-5</v>
      </c>
      <c r="AG79" s="211">
        <v>4.7702970000000004E-2</v>
      </c>
      <c r="AH79" s="212">
        <v>5.9628712500000007E-4</v>
      </c>
      <c r="AI79" s="211">
        <v>2.0645100000000003E-3</v>
      </c>
      <c r="AJ79" s="212">
        <v>2.5806375000000002E-5</v>
      </c>
      <c r="AK79" s="211">
        <v>6.6381000000000003E-4</v>
      </c>
      <c r="AL79" s="212">
        <v>8.2976250000000017E-6</v>
      </c>
      <c r="AM79" s="211">
        <v>1.6382100000000002E-3</v>
      </c>
      <c r="AN79" s="212">
        <v>2.0477625000000004E-5</v>
      </c>
      <c r="AO79" s="211">
        <v>3.7818900000000003E-2</v>
      </c>
      <c r="AP79" s="212">
        <v>4.7273625E-4</v>
      </c>
      <c r="AQ79" s="211">
        <v>9.4395000000000007E-5</v>
      </c>
      <c r="AR79" s="212">
        <v>1.1799375E-6</v>
      </c>
      <c r="AS79" s="211">
        <v>6.090000000000001E-5</v>
      </c>
      <c r="AT79" s="212">
        <v>7.6125000000000012E-7</v>
      </c>
      <c r="AU79" s="211">
        <v>6.6990000000000021E-5</v>
      </c>
      <c r="AV79" s="212">
        <v>8.3737500000000018E-7</v>
      </c>
      <c r="AW79" s="211">
        <v>6.4188600000000011E-3</v>
      </c>
      <c r="AX79" s="212">
        <v>8.0235750000000005E-5</v>
      </c>
      <c r="AY79" s="211">
        <v>2.5821600000000004E-3</v>
      </c>
      <c r="AZ79" s="212">
        <v>3.227700000000001E-5</v>
      </c>
      <c r="BA79" s="211">
        <v>0.23268976500000002</v>
      </c>
      <c r="BB79" s="212">
        <v>2.9086220625000004E-3</v>
      </c>
      <c r="BC79" s="221"/>
      <c r="BD79" s="221"/>
      <c r="BE79" s="560"/>
      <c r="BF79" s="560"/>
      <c r="BG79" s="312"/>
      <c r="BH79" s="312"/>
    </row>
    <row r="80" spans="1:60" ht="13.9">
      <c r="A80" s="88"/>
      <c r="B80" s="1110" t="s">
        <v>541</v>
      </c>
      <c r="C80" s="213" t="s">
        <v>206</v>
      </c>
      <c r="D80" s="213" t="s">
        <v>593</v>
      </c>
      <c r="E80" s="213" t="s">
        <v>542</v>
      </c>
      <c r="F80" s="213" t="s">
        <v>628</v>
      </c>
      <c r="G80" s="69">
        <v>2018</v>
      </c>
      <c r="H80" s="213" t="s">
        <v>629</v>
      </c>
      <c r="I80" s="958">
        <v>3000</v>
      </c>
      <c r="J80" s="958">
        <v>4265</v>
      </c>
      <c r="K80" s="313">
        <v>203</v>
      </c>
      <c r="L80" s="213" t="s">
        <v>36</v>
      </c>
      <c r="M80" s="211">
        <v>1.1345670000000002E-2</v>
      </c>
      <c r="N80" s="212">
        <v>1.4182087500000002E-4</v>
      </c>
      <c r="O80" s="211">
        <v>1.3239660000000004E-2</v>
      </c>
      <c r="P80" s="212">
        <v>1.6549575000000005E-4</v>
      </c>
      <c r="Q80" s="211">
        <v>4.5675000000000006E-5</v>
      </c>
      <c r="R80" s="212">
        <v>5.7093750000000009E-7</v>
      </c>
      <c r="S80" s="211">
        <v>0.10511949000000001</v>
      </c>
      <c r="T80" s="212">
        <v>1.3139936250000002E-3</v>
      </c>
      <c r="U80" s="211">
        <v>3.0450000000000009E-6</v>
      </c>
      <c r="V80" s="212">
        <v>3.8062500000000007E-8</v>
      </c>
      <c r="W80" s="211">
        <v>4.8720000000000015E-5</v>
      </c>
      <c r="X80" s="212">
        <v>6.0900000000000012E-7</v>
      </c>
      <c r="Y80" s="211">
        <v>2.5273500000000003E-4</v>
      </c>
      <c r="Z80" s="212">
        <v>3.1591875000000006E-6</v>
      </c>
      <c r="AA80" s="211">
        <v>1.1875500000000001E-4</v>
      </c>
      <c r="AB80" s="212">
        <v>1.4844375E-6</v>
      </c>
      <c r="AC80" s="211">
        <v>1.1997300000000002E-3</v>
      </c>
      <c r="AD80" s="212">
        <v>1.4996625000000003E-5</v>
      </c>
      <c r="AE80" s="211">
        <v>2.2045800000000003E-3</v>
      </c>
      <c r="AF80" s="212">
        <v>2.7557250000000001E-5</v>
      </c>
      <c r="AG80" s="211">
        <v>4.7702970000000004E-2</v>
      </c>
      <c r="AH80" s="212">
        <v>5.9628712500000007E-4</v>
      </c>
      <c r="AI80" s="211">
        <v>2.0645100000000003E-3</v>
      </c>
      <c r="AJ80" s="212">
        <v>2.5806375000000002E-5</v>
      </c>
      <c r="AK80" s="211">
        <v>6.6381000000000003E-4</v>
      </c>
      <c r="AL80" s="212">
        <v>8.2976250000000017E-6</v>
      </c>
      <c r="AM80" s="211">
        <v>1.6382100000000002E-3</v>
      </c>
      <c r="AN80" s="212">
        <v>2.0477625000000004E-5</v>
      </c>
      <c r="AO80" s="211">
        <v>3.7818900000000003E-2</v>
      </c>
      <c r="AP80" s="212">
        <v>4.7273625E-4</v>
      </c>
      <c r="AQ80" s="211">
        <v>9.4395000000000007E-5</v>
      </c>
      <c r="AR80" s="212">
        <v>1.1799375E-6</v>
      </c>
      <c r="AS80" s="211">
        <v>6.090000000000001E-5</v>
      </c>
      <c r="AT80" s="212">
        <v>7.6125000000000012E-7</v>
      </c>
      <c r="AU80" s="211">
        <v>6.6990000000000021E-5</v>
      </c>
      <c r="AV80" s="212">
        <v>8.3737500000000018E-7</v>
      </c>
      <c r="AW80" s="211">
        <v>6.4188600000000011E-3</v>
      </c>
      <c r="AX80" s="212">
        <v>8.0235750000000005E-5</v>
      </c>
      <c r="AY80" s="211">
        <v>2.5821600000000004E-3</v>
      </c>
      <c r="AZ80" s="212">
        <v>3.227700000000001E-5</v>
      </c>
      <c r="BA80" s="211">
        <v>0.23268976500000002</v>
      </c>
      <c r="BB80" s="212">
        <v>2.9086220625000004E-3</v>
      </c>
      <c r="BC80" s="221"/>
      <c r="BD80" s="221"/>
      <c r="BE80" s="560"/>
      <c r="BF80" s="560"/>
      <c r="BG80" s="312"/>
      <c r="BH80" s="312"/>
    </row>
    <row r="81" spans="1:60" ht="13.9">
      <c r="A81" s="88"/>
      <c r="B81" s="1110" t="s">
        <v>541</v>
      </c>
      <c r="C81" s="213" t="s">
        <v>206</v>
      </c>
      <c r="D81" s="213" t="s">
        <v>593</v>
      </c>
      <c r="E81" s="213" t="s">
        <v>542</v>
      </c>
      <c r="F81" s="213" t="s">
        <v>630</v>
      </c>
      <c r="G81" s="69" t="s">
        <v>218</v>
      </c>
      <c r="H81" s="213" t="s">
        <v>631</v>
      </c>
      <c r="I81" s="958">
        <v>3000</v>
      </c>
      <c r="J81" s="958">
        <v>3632</v>
      </c>
      <c r="K81" s="313">
        <v>172</v>
      </c>
      <c r="L81" s="213" t="s">
        <v>36</v>
      </c>
      <c r="M81" s="211">
        <v>9.6130800000000013E-3</v>
      </c>
      <c r="N81" s="212">
        <v>1.2016350000000002E-4</v>
      </c>
      <c r="O81" s="211">
        <v>1.1217840000000003E-2</v>
      </c>
      <c r="P81" s="212">
        <v>1.4022300000000003E-4</v>
      </c>
      <c r="Q81" s="211">
        <v>3.8700000000000006E-5</v>
      </c>
      <c r="R81" s="212">
        <v>4.8375000000000003E-7</v>
      </c>
      <c r="S81" s="211">
        <v>8.9066760000000023E-2</v>
      </c>
      <c r="T81" s="212">
        <v>1.1133345000000003E-3</v>
      </c>
      <c r="U81" s="211">
        <v>2.5800000000000007E-6</v>
      </c>
      <c r="V81" s="212">
        <v>3.2250000000000014E-8</v>
      </c>
      <c r="W81" s="211">
        <v>4.1280000000000011E-5</v>
      </c>
      <c r="X81" s="212">
        <v>5.1600000000000023E-7</v>
      </c>
      <c r="Y81" s="211">
        <v>2.1414000000000003E-4</v>
      </c>
      <c r="Z81" s="212">
        <v>2.6767500000000002E-6</v>
      </c>
      <c r="AA81" s="211">
        <v>1.0062000000000001E-4</v>
      </c>
      <c r="AB81" s="212">
        <v>1.2577500000000002E-6</v>
      </c>
      <c r="AC81" s="211">
        <v>1.0165200000000001E-3</v>
      </c>
      <c r="AD81" s="212">
        <v>1.2706500000000003E-5</v>
      </c>
      <c r="AE81" s="211">
        <v>1.8679200000000006E-3</v>
      </c>
      <c r="AF81" s="212">
        <v>2.334900000000001E-5</v>
      </c>
      <c r="AG81" s="211">
        <v>4.0418280000000008E-2</v>
      </c>
      <c r="AH81" s="212">
        <v>5.052285000000001E-4</v>
      </c>
      <c r="AI81" s="211">
        <v>1.7492400000000002E-3</v>
      </c>
      <c r="AJ81" s="212">
        <v>2.1865500000000003E-5</v>
      </c>
      <c r="AK81" s="211">
        <v>5.624400000000001E-4</v>
      </c>
      <c r="AL81" s="212">
        <v>7.0305000000000016E-6</v>
      </c>
      <c r="AM81" s="211">
        <v>1.3880400000000003E-3</v>
      </c>
      <c r="AN81" s="212">
        <v>1.7350500000000006E-5</v>
      </c>
      <c r="AO81" s="211">
        <v>3.2043599999999998E-2</v>
      </c>
      <c r="AP81" s="212">
        <v>4.0054499999999998E-4</v>
      </c>
      <c r="AQ81" s="211">
        <v>7.9980000000000017E-5</v>
      </c>
      <c r="AR81" s="212">
        <v>9.9975000000000025E-7</v>
      </c>
      <c r="AS81" s="211">
        <v>5.1600000000000007E-5</v>
      </c>
      <c r="AT81" s="212">
        <v>6.4500000000000007E-7</v>
      </c>
      <c r="AU81" s="211">
        <v>5.6760000000000012E-5</v>
      </c>
      <c r="AV81" s="212">
        <v>7.0950000000000015E-7</v>
      </c>
      <c r="AW81" s="211">
        <v>5.4386399999999998E-3</v>
      </c>
      <c r="AX81" s="212">
        <v>6.7983000000000003E-5</v>
      </c>
      <c r="AY81" s="211">
        <v>2.1878400000000004E-3</v>
      </c>
      <c r="AZ81" s="212">
        <v>2.7348000000000003E-5</v>
      </c>
      <c r="BA81" s="211">
        <v>0.19715586000000007</v>
      </c>
      <c r="BB81" s="212">
        <v>2.4644482500000009E-3</v>
      </c>
      <c r="BC81" s="221"/>
      <c r="BD81" s="221"/>
      <c r="BE81" s="560"/>
      <c r="BF81" s="560"/>
      <c r="BG81" s="312"/>
      <c r="BH81" s="312"/>
    </row>
    <row r="82" spans="1:60" ht="13.9">
      <c r="A82" s="88"/>
      <c r="B82" s="1110" t="s">
        <v>541</v>
      </c>
      <c r="C82" s="213" t="s">
        <v>206</v>
      </c>
      <c r="D82" s="213" t="s">
        <v>593</v>
      </c>
      <c r="E82" s="213" t="s">
        <v>542</v>
      </c>
      <c r="F82" s="213" t="s">
        <v>632</v>
      </c>
      <c r="G82" s="69" t="s">
        <v>218</v>
      </c>
      <c r="H82" s="213" t="s">
        <v>633</v>
      </c>
      <c r="I82" s="958">
        <v>3000</v>
      </c>
      <c r="J82" s="958">
        <v>3632</v>
      </c>
      <c r="K82" s="313">
        <v>172</v>
      </c>
      <c r="L82" s="213" t="s">
        <v>36</v>
      </c>
      <c r="M82" s="211">
        <v>9.6130800000000013E-3</v>
      </c>
      <c r="N82" s="212">
        <v>1.2016350000000002E-4</v>
      </c>
      <c r="O82" s="211">
        <v>1.1217840000000003E-2</v>
      </c>
      <c r="P82" s="212">
        <v>1.4022300000000003E-4</v>
      </c>
      <c r="Q82" s="211">
        <v>3.8700000000000006E-5</v>
      </c>
      <c r="R82" s="212">
        <v>4.8375000000000003E-7</v>
      </c>
      <c r="S82" s="211">
        <v>8.9066760000000023E-2</v>
      </c>
      <c r="T82" s="212">
        <v>1.1133345000000003E-3</v>
      </c>
      <c r="U82" s="211">
        <v>2.5800000000000007E-6</v>
      </c>
      <c r="V82" s="212">
        <v>3.2250000000000014E-8</v>
      </c>
      <c r="W82" s="211">
        <v>4.1280000000000011E-5</v>
      </c>
      <c r="X82" s="212">
        <v>5.1600000000000023E-7</v>
      </c>
      <c r="Y82" s="211">
        <v>2.1414000000000003E-4</v>
      </c>
      <c r="Z82" s="212">
        <v>2.6767500000000002E-6</v>
      </c>
      <c r="AA82" s="211">
        <v>1.0062000000000001E-4</v>
      </c>
      <c r="AB82" s="212">
        <v>1.2577500000000002E-6</v>
      </c>
      <c r="AC82" s="211">
        <v>1.0165200000000001E-3</v>
      </c>
      <c r="AD82" s="212">
        <v>1.2706500000000003E-5</v>
      </c>
      <c r="AE82" s="211">
        <v>1.8679200000000006E-3</v>
      </c>
      <c r="AF82" s="212">
        <v>2.334900000000001E-5</v>
      </c>
      <c r="AG82" s="211">
        <v>4.0418280000000008E-2</v>
      </c>
      <c r="AH82" s="212">
        <v>5.052285000000001E-4</v>
      </c>
      <c r="AI82" s="211">
        <v>1.7492400000000002E-3</v>
      </c>
      <c r="AJ82" s="212">
        <v>2.1865500000000003E-5</v>
      </c>
      <c r="AK82" s="211">
        <v>5.624400000000001E-4</v>
      </c>
      <c r="AL82" s="212">
        <v>7.0305000000000016E-6</v>
      </c>
      <c r="AM82" s="211">
        <v>1.3880400000000003E-3</v>
      </c>
      <c r="AN82" s="212">
        <v>1.7350500000000006E-5</v>
      </c>
      <c r="AO82" s="211">
        <v>3.2043599999999998E-2</v>
      </c>
      <c r="AP82" s="212">
        <v>4.0054499999999998E-4</v>
      </c>
      <c r="AQ82" s="211">
        <v>7.9980000000000017E-5</v>
      </c>
      <c r="AR82" s="212">
        <v>9.9975000000000025E-7</v>
      </c>
      <c r="AS82" s="211">
        <v>5.1600000000000007E-5</v>
      </c>
      <c r="AT82" s="212">
        <v>6.4500000000000007E-7</v>
      </c>
      <c r="AU82" s="211">
        <v>5.6760000000000012E-5</v>
      </c>
      <c r="AV82" s="212">
        <v>7.0950000000000015E-7</v>
      </c>
      <c r="AW82" s="211">
        <v>5.4386399999999998E-3</v>
      </c>
      <c r="AX82" s="212">
        <v>6.7983000000000003E-5</v>
      </c>
      <c r="AY82" s="211">
        <v>2.1878400000000004E-3</v>
      </c>
      <c r="AZ82" s="212">
        <v>2.7348000000000003E-5</v>
      </c>
      <c r="BA82" s="211">
        <v>0.19715586000000007</v>
      </c>
      <c r="BB82" s="212">
        <v>2.4644482500000009E-3</v>
      </c>
      <c r="BC82" s="221"/>
      <c r="BD82" s="221"/>
      <c r="BE82" s="560"/>
      <c r="BF82" s="560"/>
      <c r="BG82" s="312"/>
      <c r="BH82" s="312"/>
    </row>
    <row r="83" spans="1:60" ht="13.9">
      <c r="A83" s="88"/>
      <c r="B83" s="1110" t="s">
        <v>541</v>
      </c>
      <c r="C83" s="213" t="s">
        <v>206</v>
      </c>
      <c r="D83" s="213" t="s">
        <v>593</v>
      </c>
      <c r="E83" s="213" t="s">
        <v>542</v>
      </c>
      <c r="F83" s="213" t="s">
        <v>634</v>
      </c>
      <c r="G83" s="69" t="s">
        <v>218</v>
      </c>
      <c r="H83" s="213" t="s">
        <v>635</v>
      </c>
      <c r="I83" s="958">
        <v>3000</v>
      </c>
      <c r="J83" s="958">
        <v>3632</v>
      </c>
      <c r="K83" s="313">
        <v>172</v>
      </c>
      <c r="L83" s="213" t="s">
        <v>36</v>
      </c>
      <c r="M83" s="211">
        <v>9.6130800000000013E-3</v>
      </c>
      <c r="N83" s="212">
        <v>1.2016350000000002E-4</v>
      </c>
      <c r="O83" s="211">
        <v>1.1217840000000003E-2</v>
      </c>
      <c r="P83" s="212">
        <v>1.4022300000000003E-4</v>
      </c>
      <c r="Q83" s="211">
        <v>3.8700000000000006E-5</v>
      </c>
      <c r="R83" s="212">
        <v>4.8375000000000003E-7</v>
      </c>
      <c r="S83" s="211">
        <v>8.9066760000000023E-2</v>
      </c>
      <c r="T83" s="212">
        <v>1.1133345000000003E-3</v>
      </c>
      <c r="U83" s="211">
        <v>2.5800000000000007E-6</v>
      </c>
      <c r="V83" s="212">
        <v>3.2250000000000014E-8</v>
      </c>
      <c r="W83" s="211">
        <v>4.1280000000000011E-5</v>
      </c>
      <c r="X83" s="212">
        <v>5.1600000000000023E-7</v>
      </c>
      <c r="Y83" s="211">
        <v>2.1414000000000003E-4</v>
      </c>
      <c r="Z83" s="212">
        <v>2.6767500000000002E-6</v>
      </c>
      <c r="AA83" s="211">
        <v>1.0062000000000001E-4</v>
      </c>
      <c r="AB83" s="212">
        <v>1.2577500000000002E-6</v>
      </c>
      <c r="AC83" s="211">
        <v>1.0165200000000001E-3</v>
      </c>
      <c r="AD83" s="212">
        <v>1.2706500000000003E-5</v>
      </c>
      <c r="AE83" s="211">
        <v>1.8679200000000006E-3</v>
      </c>
      <c r="AF83" s="212">
        <v>2.334900000000001E-5</v>
      </c>
      <c r="AG83" s="211">
        <v>4.0418280000000008E-2</v>
      </c>
      <c r="AH83" s="212">
        <v>5.052285000000001E-4</v>
      </c>
      <c r="AI83" s="211">
        <v>1.7492400000000002E-3</v>
      </c>
      <c r="AJ83" s="212">
        <v>2.1865500000000003E-5</v>
      </c>
      <c r="AK83" s="211">
        <v>5.624400000000001E-4</v>
      </c>
      <c r="AL83" s="212">
        <v>7.0305000000000016E-6</v>
      </c>
      <c r="AM83" s="211">
        <v>1.3880400000000003E-3</v>
      </c>
      <c r="AN83" s="212">
        <v>1.7350500000000006E-5</v>
      </c>
      <c r="AO83" s="211">
        <v>3.2043599999999998E-2</v>
      </c>
      <c r="AP83" s="212">
        <v>4.0054499999999998E-4</v>
      </c>
      <c r="AQ83" s="211">
        <v>7.9980000000000017E-5</v>
      </c>
      <c r="AR83" s="212">
        <v>9.9975000000000025E-7</v>
      </c>
      <c r="AS83" s="211">
        <v>5.1600000000000007E-5</v>
      </c>
      <c r="AT83" s="212">
        <v>6.4500000000000007E-7</v>
      </c>
      <c r="AU83" s="211">
        <v>5.6760000000000012E-5</v>
      </c>
      <c r="AV83" s="212">
        <v>7.0950000000000015E-7</v>
      </c>
      <c r="AW83" s="211">
        <v>5.4386399999999998E-3</v>
      </c>
      <c r="AX83" s="212">
        <v>6.7983000000000003E-5</v>
      </c>
      <c r="AY83" s="211">
        <v>2.1878400000000004E-3</v>
      </c>
      <c r="AZ83" s="212">
        <v>2.7348000000000003E-5</v>
      </c>
      <c r="BA83" s="211">
        <v>0.19715586000000007</v>
      </c>
      <c r="BB83" s="212">
        <v>2.4644482500000009E-3</v>
      </c>
      <c r="BC83" s="221"/>
      <c r="BD83" s="221"/>
      <c r="BE83" s="560"/>
      <c r="BF83" s="560"/>
      <c r="BG83" s="312"/>
      <c r="BH83" s="312"/>
    </row>
    <row r="84" spans="1:60" ht="13.9">
      <c r="A84" s="88"/>
      <c r="B84" s="1110" t="s">
        <v>541</v>
      </c>
      <c r="C84" s="213" t="s">
        <v>206</v>
      </c>
      <c r="D84" s="213" t="s">
        <v>289</v>
      </c>
      <c r="E84" s="213" t="s">
        <v>542</v>
      </c>
      <c r="F84" s="213" t="s">
        <v>636</v>
      </c>
      <c r="G84" s="69" t="s">
        <v>218</v>
      </c>
      <c r="H84" s="213" t="s">
        <v>637</v>
      </c>
      <c r="I84" s="958">
        <v>3500</v>
      </c>
      <c r="J84" s="958">
        <v>5028</v>
      </c>
      <c r="K84" s="313">
        <v>240</v>
      </c>
      <c r="L84" s="213" t="s">
        <v>36</v>
      </c>
      <c r="M84" s="211">
        <v>1.3413600000000001E-2</v>
      </c>
      <c r="N84" s="212">
        <v>1.6767000000000003E-4</v>
      </c>
      <c r="O84" s="211">
        <v>1.5652800000000001E-2</v>
      </c>
      <c r="P84" s="212">
        <v>1.9566000000000003E-4</v>
      </c>
      <c r="Q84" s="211">
        <v>5.4000000000000005E-5</v>
      </c>
      <c r="R84" s="212">
        <v>6.75E-7</v>
      </c>
      <c r="S84" s="211">
        <v>0.12427920000000002</v>
      </c>
      <c r="T84" s="212">
        <v>1.5534900000000003E-3</v>
      </c>
      <c r="U84" s="211">
        <v>3.6000000000000007E-6</v>
      </c>
      <c r="V84" s="212">
        <v>4.5000000000000013E-8</v>
      </c>
      <c r="W84" s="211">
        <v>5.7600000000000011E-5</v>
      </c>
      <c r="X84" s="212">
        <v>7.200000000000002E-7</v>
      </c>
      <c r="Y84" s="211">
        <v>2.988E-4</v>
      </c>
      <c r="Z84" s="212">
        <v>3.7350000000000002E-6</v>
      </c>
      <c r="AA84" s="211">
        <v>1.4040000000000002E-4</v>
      </c>
      <c r="AB84" s="212">
        <v>1.7550000000000003E-6</v>
      </c>
      <c r="AC84" s="211">
        <v>1.4184E-3</v>
      </c>
      <c r="AD84" s="212">
        <v>1.7729999999999998E-5</v>
      </c>
      <c r="AE84" s="211">
        <v>2.6064000000000009E-3</v>
      </c>
      <c r="AF84" s="212">
        <v>3.258000000000001E-5</v>
      </c>
      <c r="AG84" s="211">
        <v>5.6397600000000006E-2</v>
      </c>
      <c r="AH84" s="212">
        <v>7.0497000000000008E-4</v>
      </c>
      <c r="AI84" s="211">
        <v>2.4407999999999999E-3</v>
      </c>
      <c r="AJ84" s="212">
        <v>3.0509999999999998E-5</v>
      </c>
      <c r="AK84" s="211">
        <v>7.8480000000000021E-4</v>
      </c>
      <c r="AL84" s="212">
        <v>9.8100000000000026E-6</v>
      </c>
      <c r="AM84" s="211">
        <v>1.9368000000000005E-3</v>
      </c>
      <c r="AN84" s="212">
        <v>2.4210000000000007E-5</v>
      </c>
      <c r="AO84" s="211">
        <v>4.4711999999999995E-2</v>
      </c>
      <c r="AP84" s="212">
        <v>5.5889999999999998E-4</v>
      </c>
      <c r="AQ84" s="211">
        <v>1.1160000000000002E-4</v>
      </c>
      <c r="AR84" s="212">
        <v>1.3950000000000002E-6</v>
      </c>
      <c r="AS84" s="211">
        <v>7.2000000000000002E-5</v>
      </c>
      <c r="AT84" s="212">
        <v>8.9999999999999996E-7</v>
      </c>
      <c r="AU84" s="211">
        <v>7.9200000000000014E-5</v>
      </c>
      <c r="AV84" s="212">
        <v>9.9000000000000026E-7</v>
      </c>
      <c r="AW84" s="211">
        <v>7.5888000000000006E-3</v>
      </c>
      <c r="AX84" s="212">
        <v>9.486000000000001E-5</v>
      </c>
      <c r="AY84" s="211">
        <v>3.0528000000000009E-3</v>
      </c>
      <c r="AZ84" s="212">
        <v>3.8160000000000014E-5</v>
      </c>
      <c r="BA84" s="211">
        <v>0.27510120000000005</v>
      </c>
      <c r="BB84" s="212">
        <v>3.4387650000000012E-3</v>
      </c>
      <c r="BC84" s="221"/>
      <c r="BD84" s="221"/>
      <c r="BE84" s="560"/>
      <c r="BF84" s="560"/>
      <c r="BG84" s="312"/>
      <c r="BH84" s="312"/>
    </row>
    <row r="85" spans="1:60" ht="13.9">
      <c r="A85" s="88"/>
      <c r="B85" s="1110" t="s">
        <v>541</v>
      </c>
      <c r="C85" s="213" t="s">
        <v>206</v>
      </c>
      <c r="D85" s="213" t="s">
        <v>289</v>
      </c>
      <c r="E85" s="213" t="s">
        <v>542</v>
      </c>
      <c r="F85" s="213" t="s">
        <v>638</v>
      </c>
      <c r="G85" s="69" t="s">
        <v>218</v>
      </c>
      <c r="H85" s="213" t="s">
        <v>639</v>
      </c>
      <c r="I85" s="958">
        <v>3500</v>
      </c>
      <c r="J85" s="958">
        <v>5028</v>
      </c>
      <c r="K85" s="313">
        <v>240</v>
      </c>
      <c r="L85" s="213" t="s">
        <v>36</v>
      </c>
      <c r="M85" s="211">
        <v>1.3413600000000001E-2</v>
      </c>
      <c r="N85" s="212">
        <v>1.6767000000000003E-4</v>
      </c>
      <c r="O85" s="211">
        <v>1.5652800000000001E-2</v>
      </c>
      <c r="P85" s="212">
        <v>1.9566000000000003E-4</v>
      </c>
      <c r="Q85" s="211">
        <v>5.4000000000000005E-5</v>
      </c>
      <c r="R85" s="212">
        <v>6.75E-7</v>
      </c>
      <c r="S85" s="211">
        <v>0.12427920000000002</v>
      </c>
      <c r="T85" s="212">
        <v>1.5534900000000003E-3</v>
      </c>
      <c r="U85" s="211">
        <v>3.6000000000000007E-6</v>
      </c>
      <c r="V85" s="212">
        <v>4.5000000000000013E-8</v>
      </c>
      <c r="W85" s="211">
        <v>5.7600000000000011E-5</v>
      </c>
      <c r="X85" s="212">
        <v>7.200000000000002E-7</v>
      </c>
      <c r="Y85" s="211">
        <v>2.988E-4</v>
      </c>
      <c r="Z85" s="212">
        <v>3.7350000000000002E-6</v>
      </c>
      <c r="AA85" s="211">
        <v>1.4040000000000002E-4</v>
      </c>
      <c r="AB85" s="212">
        <v>1.7550000000000003E-6</v>
      </c>
      <c r="AC85" s="211">
        <v>1.4184E-3</v>
      </c>
      <c r="AD85" s="212">
        <v>1.7729999999999998E-5</v>
      </c>
      <c r="AE85" s="211">
        <v>2.6064000000000009E-3</v>
      </c>
      <c r="AF85" s="212">
        <v>3.258000000000001E-5</v>
      </c>
      <c r="AG85" s="211">
        <v>5.6397600000000006E-2</v>
      </c>
      <c r="AH85" s="212">
        <v>7.0497000000000008E-4</v>
      </c>
      <c r="AI85" s="211">
        <v>2.4407999999999999E-3</v>
      </c>
      <c r="AJ85" s="212">
        <v>3.0509999999999998E-5</v>
      </c>
      <c r="AK85" s="211">
        <v>7.8480000000000021E-4</v>
      </c>
      <c r="AL85" s="212">
        <v>9.8100000000000026E-6</v>
      </c>
      <c r="AM85" s="211">
        <v>1.9368000000000005E-3</v>
      </c>
      <c r="AN85" s="212">
        <v>2.4210000000000007E-5</v>
      </c>
      <c r="AO85" s="211">
        <v>4.4711999999999995E-2</v>
      </c>
      <c r="AP85" s="212">
        <v>5.5889999999999998E-4</v>
      </c>
      <c r="AQ85" s="211">
        <v>1.1160000000000002E-4</v>
      </c>
      <c r="AR85" s="212">
        <v>1.3950000000000002E-6</v>
      </c>
      <c r="AS85" s="211">
        <v>7.2000000000000002E-5</v>
      </c>
      <c r="AT85" s="212">
        <v>8.9999999999999996E-7</v>
      </c>
      <c r="AU85" s="211">
        <v>7.9200000000000014E-5</v>
      </c>
      <c r="AV85" s="212">
        <v>9.9000000000000026E-7</v>
      </c>
      <c r="AW85" s="211">
        <v>7.5888000000000006E-3</v>
      </c>
      <c r="AX85" s="212">
        <v>9.486000000000001E-5</v>
      </c>
      <c r="AY85" s="211">
        <v>3.0528000000000009E-3</v>
      </c>
      <c r="AZ85" s="212">
        <v>3.8160000000000014E-5</v>
      </c>
      <c r="BA85" s="211">
        <v>0.27510120000000005</v>
      </c>
      <c r="BB85" s="212">
        <v>3.4387650000000012E-3</v>
      </c>
      <c r="BC85" s="221"/>
      <c r="BD85" s="221"/>
      <c r="BE85" s="560"/>
      <c r="BF85" s="560"/>
      <c r="BG85" s="312"/>
      <c r="BH85" s="312"/>
    </row>
    <row r="86" spans="1:60" ht="13.9">
      <c r="A86" s="88"/>
      <c r="B86" s="1110" t="s">
        <v>541</v>
      </c>
      <c r="C86" s="213" t="s">
        <v>206</v>
      </c>
      <c r="D86" s="213" t="s">
        <v>289</v>
      </c>
      <c r="E86" s="213" t="s">
        <v>542</v>
      </c>
      <c r="F86" s="213" t="s">
        <v>640</v>
      </c>
      <c r="G86" s="69" t="s">
        <v>218</v>
      </c>
      <c r="H86" s="213" t="s">
        <v>641</v>
      </c>
      <c r="I86" s="958">
        <v>3500</v>
      </c>
      <c r="J86" s="958">
        <v>5028</v>
      </c>
      <c r="K86" s="313">
        <v>240</v>
      </c>
      <c r="L86" s="213" t="s">
        <v>36</v>
      </c>
      <c r="M86" s="211">
        <v>1.3413600000000001E-2</v>
      </c>
      <c r="N86" s="212">
        <v>1.6767000000000003E-4</v>
      </c>
      <c r="O86" s="211">
        <v>1.5652800000000001E-2</v>
      </c>
      <c r="P86" s="212">
        <v>1.9566000000000003E-4</v>
      </c>
      <c r="Q86" s="211">
        <v>5.4000000000000005E-5</v>
      </c>
      <c r="R86" s="212">
        <v>6.75E-7</v>
      </c>
      <c r="S86" s="211">
        <v>0.12427920000000002</v>
      </c>
      <c r="T86" s="212">
        <v>1.5534900000000003E-3</v>
      </c>
      <c r="U86" s="211">
        <v>3.6000000000000007E-6</v>
      </c>
      <c r="V86" s="212">
        <v>4.5000000000000013E-8</v>
      </c>
      <c r="W86" s="211">
        <v>5.7600000000000011E-5</v>
      </c>
      <c r="X86" s="212">
        <v>7.200000000000002E-7</v>
      </c>
      <c r="Y86" s="211">
        <v>2.988E-4</v>
      </c>
      <c r="Z86" s="212">
        <v>3.7350000000000002E-6</v>
      </c>
      <c r="AA86" s="211">
        <v>1.4040000000000002E-4</v>
      </c>
      <c r="AB86" s="212">
        <v>1.7550000000000003E-6</v>
      </c>
      <c r="AC86" s="211">
        <v>1.4184E-3</v>
      </c>
      <c r="AD86" s="212">
        <v>1.7729999999999998E-5</v>
      </c>
      <c r="AE86" s="211">
        <v>2.6064000000000009E-3</v>
      </c>
      <c r="AF86" s="212">
        <v>3.258000000000001E-5</v>
      </c>
      <c r="AG86" s="211">
        <v>5.6397600000000006E-2</v>
      </c>
      <c r="AH86" s="212">
        <v>7.0497000000000008E-4</v>
      </c>
      <c r="AI86" s="211">
        <v>2.4407999999999999E-3</v>
      </c>
      <c r="AJ86" s="212">
        <v>3.0509999999999998E-5</v>
      </c>
      <c r="AK86" s="211">
        <v>7.8480000000000021E-4</v>
      </c>
      <c r="AL86" s="212">
        <v>9.8100000000000026E-6</v>
      </c>
      <c r="AM86" s="211">
        <v>1.9368000000000005E-3</v>
      </c>
      <c r="AN86" s="212">
        <v>2.4210000000000007E-5</v>
      </c>
      <c r="AO86" s="211">
        <v>4.4711999999999995E-2</v>
      </c>
      <c r="AP86" s="212">
        <v>5.5889999999999998E-4</v>
      </c>
      <c r="AQ86" s="211">
        <v>1.1160000000000002E-4</v>
      </c>
      <c r="AR86" s="212">
        <v>1.3950000000000002E-6</v>
      </c>
      <c r="AS86" s="211">
        <v>7.2000000000000002E-5</v>
      </c>
      <c r="AT86" s="212">
        <v>8.9999999999999996E-7</v>
      </c>
      <c r="AU86" s="211">
        <v>7.9200000000000014E-5</v>
      </c>
      <c r="AV86" s="212">
        <v>9.9000000000000026E-7</v>
      </c>
      <c r="AW86" s="211">
        <v>7.5888000000000006E-3</v>
      </c>
      <c r="AX86" s="212">
        <v>9.486000000000001E-5</v>
      </c>
      <c r="AY86" s="211">
        <v>3.0528000000000009E-3</v>
      </c>
      <c r="AZ86" s="212">
        <v>3.8160000000000014E-5</v>
      </c>
      <c r="BA86" s="211">
        <v>0.27510120000000005</v>
      </c>
      <c r="BB86" s="212">
        <v>3.4387650000000012E-3</v>
      </c>
      <c r="BC86" s="221"/>
      <c r="BD86" s="221"/>
      <c r="BE86" s="560"/>
      <c r="BF86" s="560"/>
      <c r="BG86" s="312"/>
      <c r="BH86" s="312"/>
    </row>
    <row r="87" spans="1:60" ht="13.9">
      <c r="A87" s="88"/>
      <c r="B87" s="1110" t="s">
        <v>541</v>
      </c>
      <c r="C87" s="213" t="s">
        <v>206</v>
      </c>
      <c r="D87" s="213" t="s">
        <v>289</v>
      </c>
      <c r="E87" s="213" t="s">
        <v>542</v>
      </c>
      <c r="F87" s="213" t="s">
        <v>642</v>
      </c>
      <c r="G87" s="69" t="s">
        <v>218</v>
      </c>
      <c r="H87" s="213" t="s">
        <v>643</v>
      </c>
      <c r="I87" s="958">
        <v>3500</v>
      </c>
      <c r="J87" s="958">
        <v>5028</v>
      </c>
      <c r="K87" s="313">
        <v>240</v>
      </c>
      <c r="L87" s="213" t="s">
        <v>36</v>
      </c>
      <c r="M87" s="211">
        <v>1.3413600000000001E-2</v>
      </c>
      <c r="N87" s="212">
        <v>1.6767000000000003E-4</v>
      </c>
      <c r="O87" s="211">
        <v>1.5652800000000001E-2</v>
      </c>
      <c r="P87" s="212">
        <v>1.9566000000000003E-4</v>
      </c>
      <c r="Q87" s="211">
        <v>5.4000000000000005E-5</v>
      </c>
      <c r="R87" s="212">
        <v>6.75E-7</v>
      </c>
      <c r="S87" s="211">
        <v>0.12427920000000002</v>
      </c>
      <c r="T87" s="212">
        <v>1.5534900000000003E-3</v>
      </c>
      <c r="U87" s="211">
        <v>3.6000000000000007E-6</v>
      </c>
      <c r="V87" s="212">
        <v>4.5000000000000013E-8</v>
      </c>
      <c r="W87" s="211">
        <v>5.7600000000000011E-5</v>
      </c>
      <c r="X87" s="212">
        <v>7.200000000000002E-7</v>
      </c>
      <c r="Y87" s="211">
        <v>2.988E-4</v>
      </c>
      <c r="Z87" s="212">
        <v>3.7350000000000002E-6</v>
      </c>
      <c r="AA87" s="211">
        <v>1.4040000000000002E-4</v>
      </c>
      <c r="AB87" s="212">
        <v>1.7550000000000003E-6</v>
      </c>
      <c r="AC87" s="211">
        <v>1.4184E-3</v>
      </c>
      <c r="AD87" s="212">
        <v>1.7729999999999998E-5</v>
      </c>
      <c r="AE87" s="211">
        <v>2.6064000000000009E-3</v>
      </c>
      <c r="AF87" s="212">
        <v>3.258000000000001E-5</v>
      </c>
      <c r="AG87" s="211">
        <v>5.6397600000000006E-2</v>
      </c>
      <c r="AH87" s="212">
        <v>7.0497000000000008E-4</v>
      </c>
      <c r="AI87" s="211">
        <v>2.4407999999999999E-3</v>
      </c>
      <c r="AJ87" s="212">
        <v>3.0509999999999998E-5</v>
      </c>
      <c r="AK87" s="211">
        <v>7.8480000000000021E-4</v>
      </c>
      <c r="AL87" s="212">
        <v>9.8100000000000026E-6</v>
      </c>
      <c r="AM87" s="211">
        <v>1.9368000000000005E-3</v>
      </c>
      <c r="AN87" s="212">
        <v>2.4210000000000007E-5</v>
      </c>
      <c r="AO87" s="211">
        <v>4.4711999999999995E-2</v>
      </c>
      <c r="AP87" s="212">
        <v>5.5889999999999998E-4</v>
      </c>
      <c r="AQ87" s="211">
        <v>1.1160000000000002E-4</v>
      </c>
      <c r="AR87" s="212">
        <v>1.3950000000000002E-6</v>
      </c>
      <c r="AS87" s="211">
        <v>7.2000000000000002E-5</v>
      </c>
      <c r="AT87" s="212">
        <v>8.9999999999999996E-7</v>
      </c>
      <c r="AU87" s="211">
        <v>7.9200000000000014E-5</v>
      </c>
      <c r="AV87" s="212">
        <v>9.9000000000000026E-7</v>
      </c>
      <c r="AW87" s="211">
        <v>7.5888000000000006E-3</v>
      </c>
      <c r="AX87" s="212">
        <v>9.486000000000001E-5</v>
      </c>
      <c r="AY87" s="211">
        <v>3.0528000000000009E-3</v>
      </c>
      <c r="AZ87" s="212">
        <v>3.8160000000000014E-5</v>
      </c>
      <c r="BA87" s="211">
        <v>0.27510120000000005</v>
      </c>
      <c r="BB87" s="212">
        <v>3.4387650000000012E-3</v>
      </c>
      <c r="BC87" s="221"/>
      <c r="BD87" s="221"/>
      <c r="BE87" s="560"/>
      <c r="BF87" s="560"/>
      <c r="BG87" s="312"/>
      <c r="BH87" s="312"/>
    </row>
    <row r="88" spans="1:60" ht="13.9">
      <c r="A88" s="88"/>
      <c r="B88" s="1110" t="s">
        <v>541</v>
      </c>
      <c r="C88" s="213" t="s">
        <v>206</v>
      </c>
      <c r="D88" s="213" t="s">
        <v>289</v>
      </c>
      <c r="E88" s="213" t="s">
        <v>542</v>
      </c>
      <c r="F88" s="213" t="s">
        <v>644</v>
      </c>
      <c r="G88" s="69" t="s">
        <v>218</v>
      </c>
      <c r="H88" s="213" t="s">
        <v>645</v>
      </c>
      <c r="I88" s="958">
        <v>3500</v>
      </c>
      <c r="J88" s="958">
        <v>5028</v>
      </c>
      <c r="K88" s="313">
        <v>240</v>
      </c>
      <c r="L88" s="213" t="s">
        <v>36</v>
      </c>
      <c r="M88" s="211">
        <v>1.3413600000000001E-2</v>
      </c>
      <c r="N88" s="212">
        <v>1.6767000000000003E-4</v>
      </c>
      <c r="O88" s="211">
        <v>1.5652800000000001E-2</v>
      </c>
      <c r="P88" s="212">
        <v>1.9566000000000003E-4</v>
      </c>
      <c r="Q88" s="211">
        <v>5.4000000000000005E-5</v>
      </c>
      <c r="R88" s="212">
        <v>6.75E-7</v>
      </c>
      <c r="S88" s="211">
        <v>0.12427920000000002</v>
      </c>
      <c r="T88" s="212">
        <v>1.5534900000000003E-3</v>
      </c>
      <c r="U88" s="211">
        <v>3.6000000000000007E-6</v>
      </c>
      <c r="V88" s="212">
        <v>4.5000000000000013E-8</v>
      </c>
      <c r="W88" s="211">
        <v>5.7600000000000011E-5</v>
      </c>
      <c r="X88" s="212">
        <v>7.200000000000002E-7</v>
      </c>
      <c r="Y88" s="211">
        <v>2.988E-4</v>
      </c>
      <c r="Z88" s="212">
        <v>3.7350000000000002E-6</v>
      </c>
      <c r="AA88" s="211">
        <v>1.4040000000000002E-4</v>
      </c>
      <c r="AB88" s="212">
        <v>1.7550000000000003E-6</v>
      </c>
      <c r="AC88" s="211">
        <v>1.4184E-3</v>
      </c>
      <c r="AD88" s="212">
        <v>1.7729999999999998E-5</v>
      </c>
      <c r="AE88" s="211">
        <v>2.6064000000000009E-3</v>
      </c>
      <c r="AF88" s="212">
        <v>3.258000000000001E-5</v>
      </c>
      <c r="AG88" s="211">
        <v>5.6397600000000006E-2</v>
      </c>
      <c r="AH88" s="212">
        <v>7.0497000000000008E-4</v>
      </c>
      <c r="AI88" s="211">
        <v>2.4407999999999999E-3</v>
      </c>
      <c r="AJ88" s="212">
        <v>3.0509999999999998E-5</v>
      </c>
      <c r="AK88" s="211">
        <v>7.8480000000000021E-4</v>
      </c>
      <c r="AL88" s="212">
        <v>9.8100000000000026E-6</v>
      </c>
      <c r="AM88" s="211">
        <v>1.9368000000000005E-3</v>
      </c>
      <c r="AN88" s="212">
        <v>2.4210000000000007E-5</v>
      </c>
      <c r="AO88" s="211">
        <v>4.4711999999999995E-2</v>
      </c>
      <c r="AP88" s="212">
        <v>5.5889999999999998E-4</v>
      </c>
      <c r="AQ88" s="211">
        <v>1.1160000000000002E-4</v>
      </c>
      <c r="AR88" s="212">
        <v>1.3950000000000002E-6</v>
      </c>
      <c r="AS88" s="211">
        <v>7.2000000000000002E-5</v>
      </c>
      <c r="AT88" s="212">
        <v>8.9999999999999996E-7</v>
      </c>
      <c r="AU88" s="211">
        <v>7.9200000000000014E-5</v>
      </c>
      <c r="AV88" s="212">
        <v>9.9000000000000026E-7</v>
      </c>
      <c r="AW88" s="211">
        <v>7.5888000000000006E-3</v>
      </c>
      <c r="AX88" s="212">
        <v>9.486000000000001E-5</v>
      </c>
      <c r="AY88" s="211">
        <v>3.0528000000000009E-3</v>
      </c>
      <c r="AZ88" s="212">
        <v>3.8160000000000014E-5</v>
      </c>
      <c r="BA88" s="211">
        <v>0.27510120000000005</v>
      </c>
      <c r="BB88" s="212">
        <v>3.4387650000000012E-3</v>
      </c>
      <c r="BC88" s="221"/>
      <c r="BD88" s="221"/>
      <c r="BE88" s="560"/>
      <c r="BF88" s="560"/>
      <c r="BG88" s="312"/>
      <c r="BH88" s="312"/>
    </row>
    <row r="89" spans="1:60" ht="13.9">
      <c r="A89" s="88"/>
      <c r="B89" s="1110" t="s">
        <v>541</v>
      </c>
      <c r="C89" s="213" t="s">
        <v>206</v>
      </c>
      <c r="D89" s="213" t="s">
        <v>289</v>
      </c>
      <c r="E89" s="213" t="s">
        <v>542</v>
      </c>
      <c r="F89" s="213" t="s">
        <v>646</v>
      </c>
      <c r="G89" s="69" t="s">
        <v>218</v>
      </c>
      <c r="H89" s="213" t="s">
        <v>647</v>
      </c>
      <c r="I89" s="958">
        <v>3500</v>
      </c>
      <c r="J89" s="958">
        <v>5028</v>
      </c>
      <c r="K89" s="313">
        <v>240</v>
      </c>
      <c r="L89" s="213" t="s">
        <v>36</v>
      </c>
      <c r="M89" s="211">
        <v>1.3413600000000001E-2</v>
      </c>
      <c r="N89" s="212">
        <v>1.6767000000000003E-4</v>
      </c>
      <c r="O89" s="211">
        <v>1.5652800000000001E-2</v>
      </c>
      <c r="P89" s="212">
        <v>1.9566000000000003E-4</v>
      </c>
      <c r="Q89" s="211">
        <v>5.4000000000000005E-5</v>
      </c>
      <c r="R89" s="212">
        <v>6.75E-7</v>
      </c>
      <c r="S89" s="211">
        <v>0.12427920000000002</v>
      </c>
      <c r="T89" s="212">
        <v>1.5534900000000003E-3</v>
      </c>
      <c r="U89" s="211">
        <v>3.6000000000000007E-6</v>
      </c>
      <c r="V89" s="212">
        <v>4.5000000000000013E-8</v>
      </c>
      <c r="W89" s="211">
        <v>5.7600000000000011E-5</v>
      </c>
      <c r="X89" s="212">
        <v>7.200000000000002E-7</v>
      </c>
      <c r="Y89" s="211">
        <v>2.988E-4</v>
      </c>
      <c r="Z89" s="212">
        <v>3.7350000000000002E-6</v>
      </c>
      <c r="AA89" s="211">
        <v>1.4040000000000002E-4</v>
      </c>
      <c r="AB89" s="212">
        <v>1.7550000000000003E-6</v>
      </c>
      <c r="AC89" s="211">
        <v>1.4184E-3</v>
      </c>
      <c r="AD89" s="212">
        <v>1.7729999999999998E-5</v>
      </c>
      <c r="AE89" s="211">
        <v>2.6064000000000009E-3</v>
      </c>
      <c r="AF89" s="212">
        <v>3.258000000000001E-5</v>
      </c>
      <c r="AG89" s="211">
        <v>5.6397600000000006E-2</v>
      </c>
      <c r="AH89" s="212">
        <v>7.0497000000000008E-4</v>
      </c>
      <c r="AI89" s="211">
        <v>2.4407999999999999E-3</v>
      </c>
      <c r="AJ89" s="212">
        <v>3.0509999999999998E-5</v>
      </c>
      <c r="AK89" s="211">
        <v>7.8480000000000021E-4</v>
      </c>
      <c r="AL89" s="212">
        <v>9.8100000000000026E-6</v>
      </c>
      <c r="AM89" s="211">
        <v>1.9368000000000005E-3</v>
      </c>
      <c r="AN89" s="212">
        <v>2.4210000000000007E-5</v>
      </c>
      <c r="AO89" s="211">
        <v>4.4711999999999995E-2</v>
      </c>
      <c r="AP89" s="212">
        <v>5.5889999999999998E-4</v>
      </c>
      <c r="AQ89" s="211">
        <v>1.1160000000000002E-4</v>
      </c>
      <c r="AR89" s="212">
        <v>1.3950000000000002E-6</v>
      </c>
      <c r="AS89" s="211">
        <v>7.2000000000000002E-5</v>
      </c>
      <c r="AT89" s="212">
        <v>8.9999999999999996E-7</v>
      </c>
      <c r="AU89" s="211">
        <v>7.9200000000000014E-5</v>
      </c>
      <c r="AV89" s="212">
        <v>9.9000000000000026E-7</v>
      </c>
      <c r="AW89" s="211">
        <v>7.5888000000000006E-3</v>
      </c>
      <c r="AX89" s="212">
        <v>9.486000000000001E-5</v>
      </c>
      <c r="AY89" s="211">
        <v>3.0528000000000009E-3</v>
      </c>
      <c r="AZ89" s="212">
        <v>3.8160000000000014E-5</v>
      </c>
      <c r="BA89" s="211">
        <v>0.27510120000000005</v>
      </c>
      <c r="BB89" s="212">
        <v>3.4387650000000012E-3</v>
      </c>
      <c r="BC89" s="221"/>
      <c r="BD89" s="221"/>
      <c r="BE89" s="560"/>
      <c r="BF89" s="560"/>
      <c r="BG89" s="312"/>
      <c r="BH89" s="312"/>
    </row>
    <row r="90" spans="1:60" ht="13.9">
      <c r="A90" s="88"/>
      <c r="B90" s="1110" t="s">
        <v>541</v>
      </c>
      <c r="C90" s="213" t="s">
        <v>206</v>
      </c>
      <c r="D90" s="213" t="s">
        <v>289</v>
      </c>
      <c r="E90" s="213" t="s">
        <v>542</v>
      </c>
      <c r="F90" s="213" t="s">
        <v>648</v>
      </c>
      <c r="G90" s="69">
        <v>2021</v>
      </c>
      <c r="H90" s="213" t="s">
        <v>649</v>
      </c>
      <c r="I90" s="958">
        <v>3500</v>
      </c>
      <c r="J90" s="958">
        <v>5028</v>
      </c>
      <c r="K90" s="313">
        <v>240</v>
      </c>
      <c r="L90" s="213" t="s">
        <v>36</v>
      </c>
      <c r="M90" s="211">
        <v>1.3413600000000001E-2</v>
      </c>
      <c r="N90" s="212">
        <v>1.6767000000000003E-4</v>
      </c>
      <c r="O90" s="211">
        <v>1.5652800000000001E-2</v>
      </c>
      <c r="P90" s="212">
        <v>1.9566000000000003E-4</v>
      </c>
      <c r="Q90" s="211">
        <v>5.4000000000000005E-5</v>
      </c>
      <c r="R90" s="212">
        <v>6.75E-7</v>
      </c>
      <c r="S90" s="211">
        <v>0.12427920000000002</v>
      </c>
      <c r="T90" s="212">
        <v>1.5534900000000003E-3</v>
      </c>
      <c r="U90" s="211">
        <v>3.6000000000000007E-6</v>
      </c>
      <c r="V90" s="212">
        <v>4.5000000000000013E-8</v>
      </c>
      <c r="W90" s="211">
        <v>5.7600000000000011E-5</v>
      </c>
      <c r="X90" s="212">
        <v>7.200000000000002E-7</v>
      </c>
      <c r="Y90" s="211">
        <v>2.988E-4</v>
      </c>
      <c r="Z90" s="212">
        <v>3.7350000000000002E-6</v>
      </c>
      <c r="AA90" s="211">
        <v>1.4040000000000002E-4</v>
      </c>
      <c r="AB90" s="212">
        <v>1.7550000000000003E-6</v>
      </c>
      <c r="AC90" s="211">
        <v>1.4184E-3</v>
      </c>
      <c r="AD90" s="212">
        <v>1.7729999999999998E-5</v>
      </c>
      <c r="AE90" s="211">
        <v>2.6064000000000009E-3</v>
      </c>
      <c r="AF90" s="212">
        <v>3.258000000000001E-5</v>
      </c>
      <c r="AG90" s="211">
        <v>5.6397600000000006E-2</v>
      </c>
      <c r="AH90" s="212">
        <v>7.0497000000000008E-4</v>
      </c>
      <c r="AI90" s="211">
        <v>2.4407999999999999E-3</v>
      </c>
      <c r="AJ90" s="212">
        <v>3.0509999999999998E-5</v>
      </c>
      <c r="AK90" s="211">
        <v>7.8480000000000021E-4</v>
      </c>
      <c r="AL90" s="212">
        <v>9.8100000000000026E-6</v>
      </c>
      <c r="AM90" s="211">
        <v>1.9368000000000005E-3</v>
      </c>
      <c r="AN90" s="212">
        <v>2.4210000000000007E-5</v>
      </c>
      <c r="AO90" s="211">
        <v>4.4711999999999995E-2</v>
      </c>
      <c r="AP90" s="212">
        <v>5.5889999999999998E-4</v>
      </c>
      <c r="AQ90" s="211">
        <v>1.1160000000000002E-4</v>
      </c>
      <c r="AR90" s="212">
        <v>1.3950000000000002E-6</v>
      </c>
      <c r="AS90" s="211">
        <v>7.2000000000000002E-5</v>
      </c>
      <c r="AT90" s="212">
        <v>8.9999999999999996E-7</v>
      </c>
      <c r="AU90" s="211">
        <v>7.9200000000000014E-5</v>
      </c>
      <c r="AV90" s="212">
        <v>9.9000000000000026E-7</v>
      </c>
      <c r="AW90" s="211">
        <v>7.5888000000000006E-3</v>
      </c>
      <c r="AX90" s="212">
        <v>9.486000000000001E-5</v>
      </c>
      <c r="AY90" s="211">
        <v>3.0528000000000009E-3</v>
      </c>
      <c r="AZ90" s="212">
        <v>3.8160000000000014E-5</v>
      </c>
      <c r="BA90" s="211">
        <v>0.27510120000000005</v>
      </c>
      <c r="BB90" s="212">
        <v>3.4387650000000012E-3</v>
      </c>
      <c r="BC90" s="221"/>
      <c r="BD90" s="221"/>
      <c r="BE90" s="560"/>
      <c r="BF90" s="560"/>
      <c r="BG90" s="312"/>
      <c r="BH90" s="312"/>
    </row>
    <row r="91" spans="1:60" ht="13.9">
      <c r="A91" s="88"/>
      <c r="B91" s="1110" t="s">
        <v>541</v>
      </c>
      <c r="C91" s="213" t="s">
        <v>206</v>
      </c>
      <c r="D91" s="213" t="s">
        <v>289</v>
      </c>
      <c r="E91" s="213" t="s">
        <v>542</v>
      </c>
      <c r="F91" s="213" t="s">
        <v>650</v>
      </c>
      <c r="G91" s="69">
        <v>2021</v>
      </c>
      <c r="H91" s="213" t="s">
        <v>651</v>
      </c>
      <c r="I91" s="958">
        <v>3500</v>
      </c>
      <c r="J91" s="958">
        <v>5028</v>
      </c>
      <c r="K91" s="313">
        <v>240</v>
      </c>
      <c r="L91" s="213" t="s">
        <v>36</v>
      </c>
      <c r="M91" s="211">
        <v>1.3413600000000001E-2</v>
      </c>
      <c r="N91" s="212">
        <v>1.6767000000000003E-4</v>
      </c>
      <c r="O91" s="211">
        <v>1.5652800000000001E-2</v>
      </c>
      <c r="P91" s="212">
        <v>1.9566000000000003E-4</v>
      </c>
      <c r="Q91" s="211">
        <v>5.4000000000000005E-5</v>
      </c>
      <c r="R91" s="212">
        <v>6.75E-7</v>
      </c>
      <c r="S91" s="211">
        <v>0.12427920000000002</v>
      </c>
      <c r="T91" s="212">
        <v>1.5534900000000003E-3</v>
      </c>
      <c r="U91" s="211">
        <v>3.6000000000000007E-6</v>
      </c>
      <c r="V91" s="212">
        <v>4.5000000000000013E-8</v>
      </c>
      <c r="W91" s="211">
        <v>5.7600000000000011E-5</v>
      </c>
      <c r="X91" s="212">
        <v>7.200000000000002E-7</v>
      </c>
      <c r="Y91" s="211">
        <v>2.988E-4</v>
      </c>
      <c r="Z91" s="212">
        <v>3.7350000000000002E-6</v>
      </c>
      <c r="AA91" s="211">
        <v>1.4040000000000002E-4</v>
      </c>
      <c r="AB91" s="212">
        <v>1.7550000000000003E-6</v>
      </c>
      <c r="AC91" s="211">
        <v>1.4184E-3</v>
      </c>
      <c r="AD91" s="212">
        <v>1.7729999999999998E-5</v>
      </c>
      <c r="AE91" s="211">
        <v>2.6064000000000009E-3</v>
      </c>
      <c r="AF91" s="212">
        <v>3.258000000000001E-5</v>
      </c>
      <c r="AG91" s="211">
        <v>5.6397600000000006E-2</v>
      </c>
      <c r="AH91" s="212">
        <v>7.0497000000000008E-4</v>
      </c>
      <c r="AI91" s="211">
        <v>2.4407999999999999E-3</v>
      </c>
      <c r="AJ91" s="212">
        <v>3.0509999999999998E-5</v>
      </c>
      <c r="AK91" s="211">
        <v>7.8480000000000021E-4</v>
      </c>
      <c r="AL91" s="212">
        <v>9.8100000000000026E-6</v>
      </c>
      <c r="AM91" s="211">
        <v>1.9368000000000005E-3</v>
      </c>
      <c r="AN91" s="212">
        <v>2.4210000000000007E-5</v>
      </c>
      <c r="AO91" s="211">
        <v>4.4711999999999995E-2</v>
      </c>
      <c r="AP91" s="212">
        <v>5.5889999999999998E-4</v>
      </c>
      <c r="AQ91" s="211">
        <v>1.1160000000000002E-4</v>
      </c>
      <c r="AR91" s="212">
        <v>1.3950000000000002E-6</v>
      </c>
      <c r="AS91" s="211">
        <v>7.2000000000000002E-5</v>
      </c>
      <c r="AT91" s="212">
        <v>8.9999999999999996E-7</v>
      </c>
      <c r="AU91" s="211">
        <v>7.9200000000000014E-5</v>
      </c>
      <c r="AV91" s="212">
        <v>9.9000000000000026E-7</v>
      </c>
      <c r="AW91" s="211">
        <v>7.5888000000000006E-3</v>
      </c>
      <c r="AX91" s="212">
        <v>9.486000000000001E-5</v>
      </c>
      <c r="AY91" s="211">
        <v>3.0528000000000009E-3</v>
      </c>
      <c r="AZ91" s="212">
        <v>3.8160000000000014E-5</v>
      </c>
      <c r="BA91" s="211">
        <v>0.27510120000000005</v>
      </c>
      <c r="BB91" s="212">
        <v>3.4387650000000012E-3</v>
      </c>
      <c r="BC91" s="221"/>
      <c r="BD91" s="221"/>
      <c r="BE91" s="560"/>
      <c r="BF91" s="560"/>
      <c r="BG91" s="312"/>
      <c r="BH91" s="312"/>
    </row>
    <row r="92" spans="1:60" ht="13.9">
      <c r="A92" s="88"/>
      <c r="B92" s="1110" t="s">
        <v>541</v>
      </c>
      <c r="C92" s="213" t="s">
        <v>206</v>
      </c>
      <c r="D92" s="213" t="s">
        <v>289</v>
      </c>
      <c r="E92" s="213" t="s">
        <v>542</v>
      </c>
      <c r="F92" s="213" t="s">
        <v>652</v>
      </c>
      <c r="G92" s="69">
        <v>2021</v>
      </c>
      <c r="H92" s="213" t="s">
        <v>653</v>
      </c>
      <c r="I92" s="958">
        <v>3500</v>
      </c>
      <c r="J92" s="958">
        <v>5028</v>
      </c>
      <c r="K92" s="313">
        <v>240</v>
      </c>
      <c r="L92" s="213" t="s">
        <v>36</v>
      </c>
      <c r="M92" s="211">
        <v>1.3413600000000001E-2</v>
      </c>
      <c r="N92" s="212">
        <v>1.6767000000000003E-4</v>
      </c>
      <c r="O92" s="211">
        <v>1.5652800000000001E-2</v>
      </c>
      <c r="P92" s="212">
        <v>1.9566000000000003E-4</v>
      </c>
      <c r="Q92" s="211">
        <v>5.4000000000000005E-5</v>
      </c>
      <c r="R92" s="212">
        <v>6.75E-7</v>
      </c>
      <c r="S92" s="211">
        <v>0.12427920000000002</v>
      </c>
      <c r="T92" s="212">
        <v>1.5534900000000003E-3</v>
      </c>
      <c r="U92" s="211">
        <v>3.6000000000000007E-6</v>
      </c>
      <c r="V92" s="212">
        <v>4.5000000000000013E-8</v>
      </c>
      <c r="W92" s="211">
        <v>5.7600000000000011E-5</v>
      </c>
      <c r="X92" s="212">
        <v>7.200000000000002E-7</v>
      </c>
      <c r="Y92" s="211">
        <v>2.988E-4</v>
      </c>
      <c r="Z92" s="212">
        <v>3.7350000000000002E-6</v>
      </c>
      <c r="AA92" s="211">
        <v>1.4040000000000002E-4</v>
      </c>
      <c r="AB92" s="212">
        <v>1.7550000000000003E-6</v>
      </c>
      <c r="AC92" s="211">
        <v>1.4184E-3</v>
      </c>
      <c r="AD92" s="212">
        <v>1.7729999999999998E-5</v>
      </c>
      <c r="AE92" s="211">
        <v>2.6064000000000009E-3</v>
      </c>
      <c r="AF92" s="212">
        <v>3.258000000000001E-5</v>
      </c>
      <c r="AG92" s="211">
        <v>5.6397600000000006E-2</v>
      </c>
      <c r="AH92" s="212">
        <v>7.0497000000000008E-4</v>
      </c>
      <c r="AI92" s="211">
        <v>2.4407999999999999E-3</v>
      </c>
      <c r="AJ92" s="212">
        <v>3.0509999999999998E-5</v>
      </c>
      <c r="AK92" s="211">
        <v>7.8480000000000021E-4</v>
      </c>
      <c r="AL92" s="212">
        <v>9.8100000000000026E-6</v>
      </c>
      <c r="AM92" s="211">
        <v>1.9368000000000005E-3</v>
      </c>
      <c r="AN92" s="212">
        <v>2.4210000000000007E-5</v>
      </c>
      <c r="AO92" s="211">
        <v>4.4711999999999995E-2</v>
      </c>
      <c r="AP92" s="212">
        <v>5.5889999999999998E-4</v>
      </c>
      <c r="AQ92" s="211">
        <v>1.1160000000000002E-4</v>
      </c>
      <c r="AR92" s="212">
        <v>1.3950000000000002E-6</v>
      </c>
      <c r="AS92" s="211">
        <v>7.2000000000000002E-5</v>
      </c>
      <c r="AT92" s="212">
        <v>8.9999999999999996E-7</v>
      </c>
      <c r="AU92" s="211">
        <v>7.9200000000000014E-5</v>
      </c>
      <c r="AV92" s="212">
        <v>9.9000000000000026E-7</v>
      </c>
      <c r="AW92" s="211">
        <v>7.5888000000000006E-3</v>
      </c>
      <c r="AX92" s="212">
        <v>9.486000000000001E-5</v>
      </c>
      <c r="AY92" s="211">
        <v>3.0528000000000009E-3</v>
      </c>
      <c r="AZ92" s="212">
        <v>3.8160000000000014E-5</v>
      </c>
      <c r="BA92" s="211">
        <v>0.27510120000000005</v>
      </c>
      <c r="BB92" s="212">
        <v>3.4387650000000012E-3</v>
      </c>
      <c r="BC92" s="221"/>
      <c r="BD92" s="221"/>
      <c r="BE92" s="560"/>
      <c r="BF92" s="560"/>
      <c r="BG92" s="312"/>
      <c r="BH92" s="312"/>
    </row>
    <row r="93" spans="1:60" ht="13.9">
      <c r="A93" s="88"/>
      <c r="B93" s="1110" t="s">
        <v>541</v>
      </c>
      <c r="C93" s="213" t="s">
        <v>206</v>
      </c>
      <c r="D93" s="213" t="s">
        <v>289</v>
      </c>
      <c r="E93" s="213" t="s">
        <v>542</v>
      </c>
      <c r="F93" s="213" t="s">
        <v>654</v>
      </c>
      <c r="G93" s="69">
        <v>2021</v>
      </c>
      <c r="H93" s="213" t="s">
        <v>655</v>
      </c>
      <c r="I93" s="958">
        <v>3500</v>
      </c>
      <c r="J93" s="958">
        <v>5028</v>
      </c>
      <c r="K93" s="313">
        <v>240</v>
      </c>
      <c r="L93" s="213" t="s">
        <v>36</v>
      </c>
      <c r="M93" s="211">
        <v>1.3413600000000001E-2</v>
      </c>
      <c r="N93" s="212">
        <v>1.6767000000000003E-4</v>
      </c>
      <c r="O93" s="211">
        <v>1.5652800000000001E-2</v>
      </c>
      <c r="P93" s="212">
        <v>1.9566000000000003E-4</v>
      </c>
      <c r="Q93" s="211">
        <v>5.4000000000000005E-5</v>
      </c>
      <c r="R93" s="212">
        <v>6.75E-7</v>
      </c>
      <c r="S93" s="211">
        <v>0.12427920000000002</v>
      </c>
      <c r="T93" s="212">
        <v>1.5534900000000003E-3</v>
      </c>
      <c r="U93" s="211">
        <v>3.6000000000000007E-6</v>
      </c>
      <c r="V93" s="212">
        <v>4.5000000000000013E-8</v>
      </c>
      <c r="W93" s="211">
        <v>5.7600000000000011E-5</v>
      </c>
      <c r="X93" s="212">
        <v>7.200000000000002E-7</v>
      </c>
      <c r="Y93" s="211">
        <v>2.988E-4</v>
      </c>
      <c r="Z93" s="212">
        <v>3.7350000000000002E-6</v>
      </c>
      <c r="AA93" s="211">
        <v>1.4040000000000002E-4</v>
      </c>
      <c r="AB93" s="212">
        <v>1.7550000000000003E-6</v>
      </c>
      <c r="AC93" s="211">
        <v>1.4184E-3</v>
      </c>
      <c r="AD93" s="212">
        <v>1.7729999999999998E-5</v>
      </c>
      <c r="AE93" s="211">
        <v>2.6064000000000009E-3</v>
      </c>
      <c r="AF93" s="212">
        <v>3.258000000000001E-5</v>
      </c>
      <c r="AG93" s="211">
        <v>5.6397600000000006E-2</v>
      </c>
      <c r="AH93" s="212">
        <v>7.0497000000000008E-4</v>
      </c>
      <c r="AI93" s="211">
        <v>2.4407999999999999E-3</v>
      </c>
      <c r="AJ93" s="212">
        <v>3.0509999999999998E-5</v>
      </c>
      <c r="AK93" s="211">
        <v>7.8480000000000021E-4</v>
      </c>
      <c r="AL93" s="212">
        <v>9.8100000000000026E-6</v>
      </c>
      <c r="AM93" s="211">
        <v>1.9368000000000005E-3</v>
      </c>
      <c r="AN93" s="212">
        <v>2.4210000000000007E-5</v>
      </c>
      <c r="AO93" s="211">
        <v>4.4711999999999995E-2</v>
      </c>
      <c r="AP93" s="212">
        <v>5.5889999999999998E-4</v>
      </c>
      <c r="AQ93" s="211">
        <v>1.1160000000000002E-4</v>
      </c>
      <c r="AR93" s="212">
        <v>1.3950000000000002E-6</v>
      </c>
      <c r="AS93" s="211">
        <v>7.2000000000000002E-5</v>
      </c>
      <c r="AT93" s="212">
        <v>8.9999999999999996E-7</v>
      </c>
      <c r="AU93" s="211">
        <v>7.9200000000000014E-5</v>
      </c>
      <c r="AV93" s="212">
        <v>9.9000000000000026E-7</v>
      </c>
      <c r="AW93" s="211">
        <v>7.5888000000000006E-3</v>
      </c>
      <c r="AX93" s="212">
        <v>9.486000000000001E-5</v>
      </c>
      <c r="AY93" s="211">
        <v>3.0528000000000009E-3</v>
      </c>
      <c r="AZ93" s="212">
        <v>3.8160000000000014E-5</v>
      </c>
      <c r="BA93" s="211">
        <v>0.27510120000000005</v>
      </c>
      <c r="BB93" s="212">
        <v>3.4387650000000012E-3</v>
      </c>
      <c r="BC93" s="221"/>
      <c r="BD93" s="221"/>
      <c r="BE93" s="560"/>
      <c r="BF93" s="560"/>
      <c r="BG93" s="312"/>
      <c r="BH93" s="312"/>
    </row>
    <row r="94" spans="1:60" ht="13.9">
      <c r="A94" s="88"/>
      <c r="B94" s="1110" t="s">
        <v>541</v>
      </c>
      <c r="C94" s="213" t="s">
        <v>206</v>
      </c>
      <c r="D94" s="213" t="s">
        <v>289</v>
      </c>
      <c r="E94" s="213" t="s">
        <v>542</v>
      </c>
      <c r="F94" s="213" t="s">
        <v>656</v>
      </c>
      <c r="G94" s="69">
        <v>2021</v>
      </c>
      <c r="H94" s="213" t="s">
        <v>657</v>
      </c>
      <c r="I94" s="958">
        <v>3500</v>
      </c>
      <c r="J94" s="958">
        <v>5028</v>
      </c>
      <c r="K94" s="313">
        <v>240</v>
      </c>
      <c r="L94" s="213" t="s">
        <v>36</v>
      </c>
      <c r="M94" s="211">
        <v>1.3413600000000001E-2</v>
      </c>
      <c r="N94" s="212">
        <v>1.6767000000000003E-4</v>
      </c>
      <c r="O94" s="211">
        <v>1.5652800000000001E-2</v>
      </c>
      <c r="P94" s="212">
        <v>1.9566000000000003E-4</v>
      </c>
      <c r="Q94" s="211">
        <v>5.4000000000000005E-5</v>
      </c>
      <c r="R94" s="212">
        <v>6.75E-7</v>
      </c>
      <c r="S94" s="211">
        <v>0.12427920000000002</v>
      </c>
      <c r="T94" s="212">
        <v>1.5534900000000003E-3</v>
      </c>
      <c r="U94" s="211">
        <v>3.6000000000000007E-6</v>
      </c>
      <c r="V94" s="212">
        <v>4.5000000000000013E-8</v>
      </c>
      <c r="W94" s="211">
        <v>5.7600000000000011E-5</v>
      </c>
      <c r="X94" s="212">
        <v>7.200000000000002E-7</v>
      </c>
      <c r="Y94" s="211">
        <v>2.988E-4</v>
      </c>
      <c r="Z94" s="212">
        <v>3.7350000000000002E-6</v>
      </c>
      <c r="AA94" s="211">
        <v>1.4040000000000002E-4</v>
      </c>
      <c r="AB94" s="212">
        <v>1.7550000000000003E-6</v>
      </c>
      <c r="AC94" s="211">
        <v>1.4184E-3</v>
      </c>
      <c r="AD94" s="212">
        <v>1.7729999999999998E-5</v>
      </c>
      <c r="AE94" s="211">
        <v>2.6064000000000009E-3</v>
      </c>
      <c r="AF94" s="212">
        <v>3.258000000000001E-5</v>
      </c>
      <c r="AG94" s="211">
        <v>5.6397600000000006E-2</v>
      </c>
      <c r="AH94" s="212">
        <v>7.0497000000000008E-4</v>
      </c>
      <c r="AI94" s="211">
        <v>2.4407999999999999E-3</v>
      </c>
      <c r="AJ94" s="212">
        <v>3.0509999999999998E-5</v>
      </c>
      <c r="AK94" s="211">
        <v>7.8480000000000021E-4</v>
      </c>
      <c r="AL94" s="212">
        <v>9.8100000000000026E-6</v>
      </c>
      <c r="AM94" s="211">
        <v>1.9368000000000005E-3</v>
      </c>
      <c r="AN94" s="212">
        <v>2.4210000000000007E-5</v>
      </c>
      <c r="AO94" s="211">
        <v>4.4711999999999995E-2</v>
      </c>
      <c r="AP94" s="212">
        <v>5.5889999999999998E-4</v>
      </c>
      <c r="AQ94" s="211">
        <v>1.1160000000000002E-4</v>
      </c>
      <c r="AR94" s="212">
        <v>1.3950000000000002E-6</v>
      </c>
      <c r="AS94" s="211">
        <v>7.2000000000000002E-5</v>
      </c>
      <c r="AT94" s="212">
        <v>8.9999999999999996E-7</v>
      </c>
      <c r="AU94" s="211">
        <v>7.9200000000000014E-5</v>
      </c>
      <c r="AV94" s="212">
        <v>9.9000000000000026E-7</v>
      </c>
      <c r="AW94" s="211">
        <v>7.5888000000000006E-3</v>
      </c>
      <c r="AX94" s="212">
        <v>9.486000000000001E-5</v>
      </c>
      <c r="AY94" s="211">
        <v>3.0528000000000009E-3</v>
      </c>
      <c r="AZ94" s="212">
        <v>3.8160000000000014E-5</v>
      </c>
      <c r="BA94" s="211">
        <v>0.27510120000000005</v>
      </c>
      <c r="BB94" s="212">
        <v>3.4387650000000012E-3</v>
      </c>
      <c r="BC94" s="221"/>
      <c r="BD94" s="221"/>
      <c r="BE94" s="560"/>
      <c r="BF94" s="560"/>
      <c r="BG94" s="312"/>
      <c r="BH94" s="312"/>
    </row>
    <row r="95" spans="1:60" ht="13.9">
      <c r="A95" s="88"/>
      <c r="B95" s="1110" t="s">
        <v>541</v>
      </c>
      <c r="C95" s="213" t="s">
        <v>206</v>
      </c>
      <c r="D95" s="213" t="s">
        <v>289</v>
      </c>
      <c r="E95" s="213" t="s">
        <v>542</v>
      </c>
      <c r="F95" s="213" t="s">
        <v>658</v>
      </c>
      <c r="G95" s="69">
        <v>2021</v>
      </c>
      <c r="H95" s="213" t="s">
        <v>659</v>
      </c>
      <c r="I95" s="958">
        <v>3500</v>
      </c>
      <c r="J95" s="958">
        <v>5028</v>
      </c>
      <c r="K95" s="313">
        <v>240</v>
      </c>
      <c r="L95" s="213" t="s">
        <v>36</v>
      </c>
      <c r="M95" s="211">
        <v>1.3413600000000001E-2</v>
      </c>
      <c r="N95" s="212">
        <v>1.6767000000000003E-4</v>
      </c>
      <c r="O95" s="211">
        <v>1.5652800000000001E-2</v>
      </c>
      <c r="P95" s="212">
        <v>1.9566000000000003E-4</v>
      </c>
      <c r="Q95" s="211">
        <v>5.4000000000000005E-5</v>
      </c>
      <c r="R95" s="212">
        <v>6.75E-7</v>
      </c>
      <c r="S95" s="211">
        <v>0.12427920000000002</v>
      </c>
      <c r="T95" s="212">
        <v>1.5534900000000003E-3</v>
      </c>
      <c r="U95" s="211">
        <v>3.6000000000000007E-6</v>
      </c>
      <c r="V95" s="212">
        <v>4.5000000000000013E-8</v>
      </c>
      <c r="W95" s="211">
        <v>5.7600000000000011E-5</v>
      </c>
      <c r="X95" s="212">
        <v>7.200000000000002E-7</v>
      </c>
      <c r="Y95" s="211">
        <v>2.988E-4</v>
      </c>
      <c r="Z95" s="212">
        <v>3.7350000000000002E-6</v>
      </c>
      <c r="AA95" s="211">
        <v>1.4040000000000002E-4</v>
      </c>
      <c r="AB95" s="212">
        <v>1.7550000000000003E-6</v>
      </c>
      <c r="AC95" s="211">
        <v>1.4184E-3</v>
      </c>
      <c r="AD95" s="212">
        <v>1.7729999999999998E-5</v>
      </c>
      <c r="AE95" s="211">
        <v>2.6064000000000009E-3</v>
      </c>
      <c r="AF95" s="212">
        <v>3.258000000000001E-5</v>
      </c>
      <c r="AG95" s="211">
        <v>5.6397600000000006E-2</v>
      </c>
      <c r="AH95" s="212">
        <v>7.0497000000000008E-4</v>
      </c>
      <c r="AI95" s="211">
        <v>2.4407999999999999E-3</v>
      </c>
      <c r="AJ95" s="212">
        <v>3.0509999999999998E-5</v>
      </c>
      <c r="AK95" s="211">
        <v>7.8480000000000021E-4</v>
      </c>
      <c r="AL95" s="212">
        <v>9.8100000000000026E-6</v>
      </c>
      <c r="AM95" s="211">
        <v>1.9368000000000005E-3</v>
      </c>
      <c r="AN95" s="212">
        <v>2.4210000000000007E-5</v>
      </c>
      <c r="AO95" s="211">
        <v>4.4711999999999995E-2</v>
      </c>
      <c r="AP95" s="212">
        <v>5.5889999999999998E-4</v>
      </c>
      <c r="AQ95" s="211">
        <v>1.1160000000000002E-4</v>
      </c>
      <c r="AR95" s="212">
        <v>1.3950000000000002E-6</v>
      </c>
      <c r="AS95" s="211">
        <v>7.2000000000000002E-5</v>
      </c>
      <c r="AT95" s="212">
        <v>8.9999999999999996E-7</v>
      </c>
      <c r="AU95" s="211">
        <v>7.9200000000000014E-5</v>
      </c>
      <c r="AV95" s="212">
        <v>9.9000000000000026E-7</v>
      </c>
      <c r="AW95" s="211">
        <v>7.5888000000000006E-3</v>
      </c>
      <c r="AX95" s="212">
        <v>9.486000000000001E-5</v>
      </c>
      <c r="AY95" s="211">
        <v>3.0528000000000009E-3</v>
      </c>
      <c r="AZ95" s="212">
        <v>3.8160000000000014E-5</v>
      </c>
      <c r="BA95" s="211">
        <v>0.27510120000000005</v>
      </c>
      <c r="BB95" s="212">
        <v>3.4387650000000012E-3</v>
      </c>
      <c r="BC95" s="221"/>
      <c r="BD95" s="221"/>
      <c r="BE95" s="560"/>
      <c r="BF95" s="560"/>
      <c r="BG95" s="312"/>
      <c r="BH95" s="312"/>
    </row>
    <row r="96" spans="1:60" ht="13.9">
      <c r="A96" s="88"/>
      <c r="B96" s="1110" t="s">
        <v>541</v>
      </c>
      <c r="C96" s="213" t="s">
        <v>206</v>
      </c>
      <c r="D96" s="213" t="s">
        <v>289</v>
      </c>
      <c r="E96" s="213" t="s">
        <v>542</v>
      </c>
      <c r="F96" s="213" t="s">
        <v>660</v>
      </c>
      <c r="G96" s="69">
        <v>2021</v>
      </c>
      <c r="H96" s="213" t="s">
        <v>661</v>
      </c>
      <c r="I96" s="958">
        <v>3500</v>
      </c>
      <c r="J96" s="958">
        <v>5028</v>
      </c>
      <c r="K96" s="313">
        <v>240</v>
      </c>
      <c r="L96" s="213" t="s">
        <v>36</v>
      </c>
      <c r="M96" s="211">
        <v>1.3413600000000001E-2</v>
      </c>
      <c r="N96" s="212">
        <v>1.6767000000000003E-4</v>
      </c>
      <c r="O96" s="211">
        <v>1.5652800000000001E-2</v>
      </c>
      <c r="P96" s="212">
        <v>1.9566000000000003E-4</v>
      </c>
      <c r="Q96" s="211">
        <v>5.4000000000000005E-5</v>
      </c>
      <c r="R96" s="212">
        <v>6.75E-7</v>
      </c>
      <c r="S96" s="211">
        <v>0.12427920000000002</v>
      </c>
      <c r="T96" s="212">
        <v>1.5534900000000003E-3</v>
      </c>
      <c r="U96" s="211">
        <v>3.6000000000000007E-6</v>
      </c>
      <c r="V96" s="212">
        <v>4.5000000000000013E-8</v>
      </c>
      <c r="W96" s="211">
        <v>5.7600000000000011E-5</v>
      </c>
      <c r="X96" s="212">
        <v>7.200000000000002E-7</v>
      </c>
      <c r="Y96" s="211">
        <v>2.988E-4</v>
      </c>
      <c r="Z96" s="212">
        <v>3.7350000000000002E-6</v>
      </c>
      <c r="AA96" s="211">
        <v>1.4040000000000002E-4</v>
      </c>
      <c r="AB96" s="212">
        <v>1.7550000000000003E-6</v>
      </c>
      <c r="AC96" s="211">
        <v>1.4184E-3</v>
      </c>
      <c r="AD96" s="212">
        <v>1.7729999999999998E-5</v>
      </c>
      <c r="AE96" s="211">
        <v>2.6064000000000009E-3</v>
      </c>
      <c r="AF96" s="212">
        <v>3.258000000000001E-5</v>
      </c>
      <c r="AG96" s="211">
        <v>5.6397600000000006E-2</v>
      </c>
      <c r="AH96" s="212">
        <v>7.0497000000000008E-4</v>
      </c>
      <c r="AI96" s="211">
        <v>2.4407999999999999E-3</v>
      </c>
      <c r="AJ96" s="212">
        <v>3.0509999999999998E-5</v>
      </c>
      <c r="AK96" s="211">
        <v>7.8480000000000021E-4</v>
      </c>
      <c r="AL96" s="212">
        <v>9.8100000000000026E-6</v>
      </c>
      <c r="AM96" s="211">
        <v>1.9368000000000005E-3</v>
      </c>
      <c r="AN96" s="212">
        <v>2.4210000000000007E-5</v>
      </c>
      <c r="AO96" s="211">
        <v>4.4711999999999995E-2</v>
      </c>
      <c r="AP96" s="212">
        <v>5.5889999999999998E-4</v>
      </c>
      <c r="AQ96" s="211">
        <v>1.1160000000000002E-4</v>
      </c>
      <c r="AR96" s="212">
        <v>1.3950000000000002E-6</v>
      </c>
      <c r="AS96" s="211">
        <v>7.2000000000000002E-5</v>
      </c>
      <c r="AT96" s="212">
        <v>8.9999999999999996E-7</v>
      </c>
      <c r="AU96" s="211">
        <v>7.9200000000000014E-5</v>
      </c>
      <c r="AV96" s="212">
        <v>9.9000000000000026E-7</v>
      </c>
      <c r="AW96" s="211">
        <v>7.5888000000000006E-3</v>
      </c>
      <c r="AX96" s="212">
        <v>9.486000000000001E-5</v>
      </c>
      <c r="AY96" s="211">
        <v>3.0528000000000009E-3</v>
      </c>
      <c r="AZ96" s="212">
        <v>3.8160000000000014E-5</v>
      </c>
      <c r="BA96" s="211">
        <v>0.27510120000000005</v>
      </c>
      <c r="BB96" s="212">
        <v>3.4387650000000012E-3</v>
      </c>
      <c r="BC96" s="221"/>
      <c r="BD96" s="221"/>
      <c r="BE96" s="560"/>
      <c r="BF96" s="560"/>
      <c r="BG96" s="312"/>
      <c r="BH96" s="312"/>
    </row>
    <row r="97" spans="1:60" ht="13.9">
      <c r="A97" s="88"/>
      <c r="B97" s="1110" t="s">
        <v>541</v>
      </c>
      <c r="C97" s="213" t="s">
        <v>206</v>
      </c>
      <c r="D97" s="213" t="s">
        <v>289</v>
      </c>
      <c r="E97" s="213" t="s">
        <v>542</v>
      </c>
      <c r="F97" s="213" t="s">
        <v>662</v>
      </c>
      <c r="G97" s="69">
        <v>2021</v>
      </c>
      <c r="H97" s="213" t="s">
        <v>663</v>
      </c>
      <c r="I97" s="958">
        <v>3500</v>
      </c>
      <c r="J97" s="958">
        <v>5028</v>
      </c>
      <c r="K97" s="313">
        <v>240</v>
      </c>
      <c r="L97" s="213" t="s">
        <v>36</v>
      </c>
      <c r="M97" s="211">
        <v>1.3413600000000001E-2</v>
      </c>
      <c r="N97" s="212">
        <v>1.6767000000000003E-4</v>
      </c>
      <c r="O97" s="211">
        <v>1.5652800000000001E-2</v>
      </c>
      <c r="P97" s="212">
        <v>1.9566000000000003E-4</v>
      </c>
      <c r="Q97" s="211">
        <v>5.4000000000000005E-5</v>
      </c>
      <c r="R97" s="212">
        <v>6.75E-7</v>
      </c>
      <c r="S97" s="211">
        <v>0.12427920000000002</v>
      </c>
      <c r="T97" s="212">
        <v>1.5534900000000003E-3</v>
      </c>
      <c r="U97" s="211">
        <v>3.6000000000000007E-6</v>
      </c>
      <c r="V97" s="212">
        <v>4.5000000000000013E-8</v>
      </c>
      <c r="W97" s="211">
        <v>5.7600000000000011E-5</v>
      </c>
      <c r="X97" s="212">
        <v>7.200000000000002E-7</v>
      </c>
      <c r="Y97" s="211">
        <v>2.988E-4</v>
      </c>
      <c r="Z97" s="212">
        <v>3.7350000000000002E-6</v>
      </c>
      <c r="AA97" s="211">
        <v>1.4040000000000002E-4</v>
      </c>
      <c r="AB97" s="212">
        <v>1.7550000000000003E-6</v>
      </c>
      <c r="AC97" s="211">
        <v>1.4184E-3</v>
      </c>
      <c r="AD97" s="212">
        <v>1.7729999999999998E-5</v>
      </c>
      <c r="AE97" s="211">
        <v>2.6064000000000009E-3</v>
      </c>
      <c r="AF97" s="212">
        <v>3.258000000000001E-5</v>
      </c>
      <c r="AG97" s="211">
        <v>5.6397600000000006E-2</v>
      </c>
      <c r="AH97" s="212">
        <v>7.0497000000000008E-4</v>
      </c>
      <c r="AI97" s="211">
        <v>2.4407999999999999E-3</v>
      </c>
      <c r="AJ97" s="212">
        <v>3.0509999999999998E-5</v>
      </c>
      <c r="AK97" s="211">
        <v>7.8480000000000021E-4</v>
      </c>
      <c r="AL97" s="212">
        <v>9.8100000000000026E-6</v>
      </c>
      <c r="AM97" s="211">
        <v>1.9368000000000005E-3</v>
      </c>
      <c r="AN97" s="212">
        <v>2.4210000000000007E-5</v>
      </c>
      <c r="AO97" s="211">
        <v>4.4711999999999995E-2</v>
      </c>
      <c r="AP97" s="212">
        <v>5.5889999999999998E-4</v>
      </c>
      <c r="AQ97" s="211">
        <v>1.1160000000000002E-4</v>
      </c>
      <c r="AR97" s="212">
        <v>1.3950000000000002E-6</v>
      </c>
      <c r="AS97" s="211">
        <v>7.2000000000000002E-5</v>
      </c>
      <c r="AT97" s="212">
        <v>8.9999999999999996E-7</v>
      </c>
      <c r="AU97" s="211">
        <v>7.9200000000000014E-5</v>
      </c>
      <c r="AV97" s="212">
        <v>9.9000000000000026E-7</v>
      </c>
      <c r="AW97" s="211">
        <v>7.5888000000000006E-3</v>
      </c>
      <c r="AX97" s="212">
        <v>9.486000000000001E-5</v>
      </c>
      <c r="AY97" s="211">
        <v>3.0528000000000009E-3</v>
      </c>
      <c r="AZ97" s="212">
        <v>3.8160000000000014E-5</v>
      </c>
      <c r="BA97" s="211">
        <v>0.27510120000000005</v>
      </c>
      <c r="BB97" s="212">
        <v>3.4387650000000012E-3</v>
      </c>
      <c r="BC97" s="221"/>
      <c r="BD97" s="221"/>
      <c r="BE97" s="560"/>
      <c r="BF97" s="560"/>
      <c r="BG97" s="312"/>
      <c r="BH97" s="312"/>
    </row>
    <row r="98" spans="1:60" ht="13.9">
      <c r="A98" s="88"/>
      <c r="B98" s="1110" t="s">
        <v>541</v>
      </c>
      <c r="C98" s="213" t="s">
        <v>206</v>
      </c>
      <c r="D98" s="213" t="s">
        <v>289</v>
      </c>
      <c r="E98" s="213" t="s">
        <v>542</v>
      </c>
      <c r="F98" s="213" t="s">
        <v>664</v>
      </c>
      <c r="G98" s="69">
        <v>2021</v>
      </c>
      <c r="H98" s="213" t="s">
        <v>665</v>
      </c>
      <c r="I98" s="958">
        <v>3500</v>
      </c>
      <c r="J98" s="958">
        <v>5028</v>
      </c>
      <c r="K98" s="313">
        <v>240</v>
      </c>
      <c r="L98" s="213" t="s">
        <v>36</v>
      </c>
      <c r="M98" s="211">
        <v>1.3413600000000001E-2</v>
      </c>
      <c r="N98" s="212">
        <v>1.6767000000000003E-4</v>
      </c>
      <c r="O98" s="211">
        <v>1.5652800000000001E-2</v>
      </c>
      <c r="P98" s="212">
        <v>1.9566000000000003E-4</v>
      </c>
      <c r="Q98" s="211">
        <v>5.4000000000000005E-5</v>
      </c>
      <c r="R98" s="212">
        <v>6.75E-7</v>
      </c>
      <c r="S98" s="211">
        <v>0.12427920000000002</v>
      </c>
      <c r="T98" s="212">
        <v>1.5534900000000003E-3</v>
      </c>
      <c r="U98" s="211">
        <v>3.6000000000000007E-6</v>
      </c>
      <c r="V98" s="212">
        <v>4.5000000000000013E-8</v>
      </c>
      <c r="W98" s="211">
        <v>5.7600000000000011E-5</v>
      </c>
      <c r="X98" s="212">
        <v>7.200000000000002E-7</v>
      </c>
      <c r="Y98" s="211">
        <v>2.988E-4</v>
      </c>
      <c r="Z98" s="212">
        <v>3.7350000000000002E-6</v>
      </c>
      <c r="AA98" s="211">
        <v>1.4040000000000002E-4</v>
      </c>
      <c r="AB98" s="212">
        <v>1.7550000000000003E-6</v>
      </c>
      <c r="AC98" s="211">
        <v>1.4184E-3</v>
      </c>
      <c r="AD98" s="212">
        <v>1.7729999999999998E-5</v>
      </c>
      <c r="AE98" s="211">
        <v>2.6064000000000009E-3</v>
      </c>
      <c r="AF98" s="212">
        <v>3.258000000000001E-5</v>
      </c>
      <c r="AG98" s="211">
        <v>5.6397600000000006E-2</v>
      </c>
      <c r="AH98" s="212">
        <v>7.0497000000000008E-4</v>
      </c>
      <c r="AI98" s="211">
        <v>2.4407999999999999E-3</v>
      </c>
      <c r="AJ98" s="212">
        <v>3.0509999999999998E-5</v>
      </c>
      <c r="AK98" s="211">
        <v>7.8480000000000021E-4</v>
      </c>
      <c r="AL98" s="212">
        <v>9.8100000000000026E-6</v>
      </c>
      <c r="AM98" s="211">
        <v>1.9368000000000005E-3</v>
      </c>
      <c r="AN98" s="212">
        <v>2.4210000000000007E-5</v>
      </c>
      <c r="AO98" s="211">
        <v>4.4711999999999995E-2</v>
      </c>
      <c r="AP98" s="212">
        <v>5.5889999999999998E-4</v>
      </c>
      <c r="AQ98" s="211">
        <v>1.1160000000000002E-4</v>
      </c>
      <c r="AR98" s="212">
        <v>1.3950000000000002E-6</v>
      </c>
      <c r="AS98" s="211">
        <v>7.2000000000000002E-5</v>
      </c>
      <c r="AT98" s="212">
        <v>8.9999999999999996E-7</v>
      </c>
      <c r="AU98" s="211">
        <v>7.9200000000000014E-5</v>
      </c>
      <c r="AV98" s="212">
        <v>9.9000000000000026E-7</v>
      </c>
      <c r="AW98" s="211">
        <v>7.5888000000000006E-3</v>
      </c>
      <c r="AX98" s="212">
        <v>9.486000000000001E-5</v>
      </c>
      <c r="AY98" s="211">
        <v>3.0528000000000009E-3</v>
      </c>
      <c r="AZ98" s="212">
        <v>3.8160000000000014E-5</v>
      </c>
      <c r="BA98" s="211">
        <v>0.27510120000000005</v>
      </c>
      <c r="BB98" s="212">
        <v>3.4387650000000012E-3</v>
      </c>
      <c r="BC98" s="221"/>
      <c r="BD98" s="221"/>
      <c r="BE98" s="560"/>
      <c r="BF98" s="560"/>
      <c r="BG98" s="312"/>
      <c r="BH98" s="312"/>
    </row>
    <row r="99" spans="1:60" ht="13.9">
      <c r="A99" s="88"/>
      <c r="B99" s="1110" t="s">
        <v>541</v>
      </c>
      <c r="C99" s="213" t="s">
        <v>206</v>
      </c>
      <c r="D99" s="213" t="s">
        <v>289</v>
      </c>
      <c r="E99" s="213" t="s">
        <v>542</v>
      </c>
      <c r="F99" s="213" t="s">
        <v>666</v>
      </c>
      <c r="G99" s="69">
        <v>2021</v>
      </c>
      <c r="H99" s="213" t="s">
        <v>667</v>
      </c>
      <c r="I99" s="958">
        <v>3500</v>
      </c>
      <c r="J99" s="958">
        <v>5028</v>
      </c>
      <c r="K99" s="313">
        <v>240</v>
      </c>
      <c r="L99" s="213" t="s">
        <v>36</v>
      </c>
      <c r="M99" s="211">
        <v>1.3413600000000001E-2</v>
      </c>
      <c r="N99" s="212">
        <v>1.6767000000000003E-4</v>
      </c>
      <c r="O99" s="211">
        <v>1.5652800000000001E-2</v>
      </c>
      <c r="P99" s="212">
        <v>1.9566000000000003E-4</v>
      </c>
      <c r="Q99" s="211">
        <v>5.4000000000000005E-5</v>
      </c>
      <c r="R99" s="212">
        <v>6.75E-7</v>
      </c>
      <c r="S99" s="211">
        <v>0.12427920000000002</v>
      </c>
      <c r="T99" s="212">
        <v>1.5534900000000003E-3</v>
      </c>
      <c r="U99" s="211">
        <v>3.6000000000000007E-6</v>
      </c>
      <c r="V99" s="212">
        <v>4.5000000000000013E-8</v>
      </c>
      <c r="W99" s="211">
        <v>5.7600000000000011E-5</v>
      </c>
      <c r="X99" s="212">
        <v>7.200000000000002E-7</v>
      </c>
      <c r="Y99" s="211">
        <v>2.988E-4</v>
      </c>
      <c r="Z99" s="212">
        <v>3.7350000000000002E-6</v>
      </c>
      <c r="AA99" s="211">
        <v>1.4040000000000002E-4</v>
      </c>
      <c r="AB99" s="212">
        <v>1.7550000000000003E-6</v>
      </c>
      <c r="AC99" s="211">
        <v>1.4184E-3</v>
      </c>
      <c r="AD99" s="212">
        <v>1.7729999999999998E-5</v>
      </c>
      <c r="AE99" s="211">
        <v>2.6064000000000009E-3</v>
      </c>
      <c r="AF99" s="212">
        <v>3.258000000000001E-5</v>
      </c>
      <c r="AG99" s="211">
        <v>5.6397600000000006E-2</v>
      </c>
      <c r="AH99" s="212">
        <v>7.0497000000000008E-4</v>
      </c>
      <c r="AI99" s="211">
        <v>2.4407999999999999E-3</v>
      </c>
      <c r="AJ99" s="212">
        <v>3.0509999999999998E-5</v>
      </c>
      <c r="AK99" s="211">
        <v>7.8480000000000021E-4</v>
      </c>
      <c r="AL99" s="212">
        <v>9.8100000000000026E-6</v>
      </c>
      <c r="AM99" s="211">
        <v>1.9368000000000005E-3</v>
      </c>
      <c r="AN99" s="212">
        <v>2.4210000000000007E-5</v>
      </c>
      <c r="AO99" s="211">
        <v>4.4711999999999995E-2</v>
      </c>
      <c r="AP99" s="212">
        <v>5.5889999999999998E-4</v>
      </c>
      <c r="AQ99" s="211">
        <v>1.1160000000000002E-4</v>
      </c>
      <c r="AR99" s="212">
        <v>1.3950000000000002E-6</v>
      </c>
      <c r="AS99" s="211">
        <v>7.2000000000000002E-5</v>
      </c>
      <c r="AT99" s="212">
        <v>8.9999999999999996E-7</v>
      </c>
      <c r="AU99" s="211">
        <v>7.9200000000000014E-5</v>
      </c>
      <c r="AV99" s="212">
        <v>9.9000000000000026E-7</v>
      </c>
      <c r="AW99" s="211">
        <v>7.5888000000000006E-3</v>
      </c>
      <c r="AX99" s="212">
        <v>9.486000000000001E-5</v>
      </c>
      <c r="AY99" s="211">
        <v>3.0528000000000009E-3</v>
      </c>
      <c r="AZ99" s="212">
        <v>3.8160000000000014E-5</v>
      </c>
      <c r="BA99" s="211">
        <v>0.27510120000000005</v>
      </c>
      <c r="BB99" s="212">
        <v>3.4387650000000012E-3</v>
      </c>
      <c r="BC99" s="221"/>
      <c r="BD99" s="221"/>
      <c r="BE99" s="560"/>
      <c r="BF99" s="560"/>
      <c r="BG99" s="312"/>
      <c r="BH99" s="312"/>
    </row>
    <row r="100" spans="1:60" ht="13.9">
      <c r="A100" s="88"/>
      <c r="B100" s="1110" t="s">
        <v>541</v>
      </c>
      <c r="C100" s="213" t="s">
        <v>206</v>
      </c>
      <c r="D100" s="213" t="s">
        <v>289</v>
      </c>
      <c r="E100" s="213" t="s">
        <v>542</v>
      </c>
      <c r="F100" s="213" t="s">
        <v>668</v>
      </c>
      <c r="G100" s="69">
        <v>2021</v>
      </c>
      <c r="H100" s="213" t="s">
        <v>669</v>
      </c>
      <c r="I100" s="958">
        <v>3500</v>
      </c>
      <c r="J100" s="958">
        <v>5028</v>
      </c>
      <c r="K100" s="313">
        <v>240</v>
      </c>
      <c r="L100" s="213" t="s">
        <v>36</v>
      </c>
      <c r="M100" s="211">
        <v>1.3413600000000001E-2</v>
      </c>
      <c r="N100" s="212">
        <v>1.6767000000000003E-4</v>
      </c>
      <c r="O100" s="211">
        <v>1.5652800000000001E-2</v>
      </c>
      <c r="P100" s="212">
        <v>1.9566000000000003E-4</v>
      </c>
      <c r="Q100" s="211">
        <v>5.4000000000000005E-5</v>
      </c>
      <c r="R100" s="212">
        <v>6.75E-7</v>
      </c>
      <c r="S100" s="211">
        <v>0.12427920000000002</v>
      </c>
      <c r="T100" s="212">
        <v>1.5534900000000003E-3</v>
      </c>
      <c r="U100" s="211">
        <v>3.6000000000000007E-6</v>
      </c>
      <c r="V100" s="212">
        <v>4.5000000000000013E-8</v>
      </c>
      <c r="W100" s="211">
        <v>5.7600000000000011E-5</v>
      </c>
      <c r="X100" s="212">
        <v>7.200000000000002E-7</v>
      </c>
      <c r="Y100" s="211">
        <v>2.988E-4</v>
      </c>
      <c r="Z100" s="212">
        <v>3.7350000000000002E-6</v>
      </c>
      <c r="AA100" s="211">
        <v>1.4040000000000002E-4</v>
      </c>
      <c r="AB100" s="212">
        <v>1.7550000000000003E-6</v>
      </c>
      <c r="AC100" s="211">
        <v>1.4184E-3</v>
      </c>
      <c r="AD100" s="212">
        <v>1.7729999999999998E-5</v>
      </c>
      <c r="AE100" s="211">
        <v>2.6064000000000009E-3</v>
      </c>
      <c r="AF100" s="212">
        <v>3.258000000000001E-5</v>
      </c>
      <c r="AG100" s="211">
        <v>5.6397600000000006E-2</v>
      </c>
      <c r="AH100" s="212">
        <v>7.0497000000000008E-4</v>
      </c>
      <c r="AI100" s="211">
        <v>2.4407999999999999E-3</v>
      </c>
      <c r="AJ100" s="212">
        <v>3.0509999999999998E-5</v>
      </c>
      <c r="AK100" s="211">
        <v>7.8480000000000021E-4</v>
      </c>
      <c r="AL100" s="212">
        <v>9.8100000000000026E-6</v>
      </c>
      <c r="AM100" s="211">
        <v>1.9368000000000005E-3</v>
      </c>
      <c r="AN100" s="212">
        <v>2.4210000000000007E-5</v>
      </c>
      <c r="AO100" s="211">
        <v>4.4711999999999995E-2</v>
      </c>
      <c r="AP100" s="212">
        <v>5.5889999999999998E-4</v>
      </c>
      <c r="AQ100" s="211">
        <v>1.1160000000000002E-4</v>
      </c>
      <c r="AR100" s="212">
        <v>1.3950000000000002E-6</v>
      </c>
      <c r="AS100" s="211">
        <v>7.2000000000000002E-5</v>
      </c>
      <c r="AT100" s="212">
        <v>8.9999999999999996E-7</v>
      </c>
      <c r="AU100" s="211">
        <v>7.9200000000000014E-5</v>
      </c>
      <c r="AV100" s="212">
        <v>9.9000000000000026E-7</v>
      </c>
      <c r="AW100" s="211">
        <v>7.5888000000000006E-3</v>
      </c>
      <c r="AX100" s="212">
        <v>9.486000000000001E-5</v>
      </c>
      <c r="AY100" s="211">
        <v>3.0528000000000009E-3</v>
      </c>
      <c r="AZ100" s="212">
        <v>3.8160000000000014E-5</v>
      </c>
      <c r="BA100" s="211">
        <v>0.27510120000000005</v>
      </c>
      <c r="BB100" s="212">
        <v>3.4387650000000012E-3</v>
      </c>
      <c r="BC100" s="221"/>
      <c r="BD100" s="221"/>
      <c r="BE100" s="560"/>
      <c r="BF100" s="560"/>
      <c r="BG100" s="312"/>
      <c r="BH100" s="312"/>
    </row>
    <row r="101" spans="1:60" ht="13.9">
      <c r="A101" s="88"/>
      <c r="B101" s="1095" t="s">
        <v>541</v>
      </c>
      <c r="C101" s="213" t="s">
        <v>206</v>
      </c>
      <c r="D101" s="213" t="s">
        <v>289</v>
      </c>
      <c r="E101" s="213" t="s">
        <v>542</v>
      </c>
      <c r="F101" s="213" t="s">
        <v>670</v>
      </c>
      <c r="G101" s="69">
        <v>2021</v>
      </c>
      <c r="H101" s="213" t="s">
        <v>671</v>
      </c>
      <c r="I101" s="958">
        <v>3500</v>
      </c>
      <c r="J101" s="958">
        <v>5028</v>
      </c>
      <c r="K101" s="313">
        <v>240</v>
      </c>
      <c r="L101" s="213" t="s">
        <v>36</v>
      </c>
      <c r="M101" s="211">
        <v>1.3413600000000001E-2</v>
      </c>
      <c r="N101" s="212">
        <v>1.6767000000000003E-4</v>
      </c>
      <c r="O101" s="211">
        <v>1.5652800000000001E-2</v>
      </c>
      <c r="P101" s="212">
        <v>1.9566000000000003E-4</v>
      </c>
      <c r="Q101" s="211">
        <v>5.4000000000000005E-5</v>
      </c>
      <c r="R101" s="212">
        <v>6.75E-7</v>
      </c>
      <c r="S101" s="211">
        <v>0.12427920000000002</v>
      </c>
      <c r="T101" s="212">
        <v>1.5534900000000003E-3</v>
      </c>
      <c r="U101" s="211">
        <v>3.6000000000000007E-6</v>
      </c>
      <c r="V101" s="212">
        <v>4.5000000000000013E-8</v>
      </c>
      <c r="W101" s="211">
        <v>5.7600000000000011E-5</v>
      </c>
      <c r="X101" s="212">
        <v>7.200000000000002E-7</v>
      </c>
      <c r="Y101" s="211">
        <v>2.988E-4</v>
      </c>
      <c r="Z101" s="212">
        <v>3.7350000000000002E-6</v>
      </c>
      <c r="AA101" s="211">
        <v>1.4040000000000002E-4</v>
      </c>
      <c r="AB101" s="212">
        <v>1.7550000000000003E-6</v>
      </c>
      <c r="AC101" s="211">
        <v>1.4184E-3</v>
      </c>
      <c r="AD101" s="212">
        <v>1.7729999999999998E-5</v>
      </c>
      <c r="AE101" s="211">
        <v>2.6064000000000009E-3</v>
      </c>
      <c r="AF101" s="212">
        <v>3.258000000000001E-5</v>
      </c>
      <c r="AG101" s="211">
        <v>5.6397600000000006E-2</v>
      </c>
      <c r="AH101" s="212">
        <v>7.0497000000000008E-4</v>
      </c>
      <c r="AI101" s="211">
        <v>2.4407999999999999E-3</v>
      </c>
      <c r="AJ101" s="212">
        <v>3.0509999999999998E-5</v>
      </c>
      <c r="AK101" s="211">
        <v>7.8480000000000021E-4</v>
      </c>
      <c r="AL101" s="212">
        <v>9.8100000000000026E-6</v>
      </c>
      <c r="AM101" s="211">
        <v>1.9368000000000005E-3</v>
      </c>
      <c r="AN101" s="212">
        <v>2.4210000000000007E-5</v>
      </c>
      <c r="AO101" s="211">
        <v>4.4711999999999995E-2</v>
      </c>
      <c r="AP101" s="212">
        <v>5.5889999999999998E-4</v>
      </c>
      <c r="AQ101" s="211">
        <v>1.1160000000000002E-4</v>
      </c>
      <c r="AR101" s="212">
        <v>1.3950000000000002E-6</v>
      </c>
      <c r="AS101" s="211">
        <v>7.2000000000000002E-5</v>
      </c>
      <c r="AT101" s="212">
        <v>8.9999999999999996E-7</v>
      </c>
      <c r="AU101" s="211">
        <v>7.9200000000000014E-5</v>
      </c>
      <c r="AV101" s="212">
        <v>9.9000000000000026E-7</v>
      </c>
      <c r="AW101" s="211">
        <v>7.5888000000000006E-3</v>
      </c>
      <c r="AX101" s="212">
        <v>9.486000000000001E-5</v>
      </c>
      <c r="AY101" s="211">
        <v>3.0528000000000009E-3</v>
      </c>
      <c r="AZ101" s="212">
        <v>3.8160000000000014E-5</v>
      </c>
      <c r="BA101" s="211">
        <v>0.27510120000000005</v>
      </c>
      <c r="BB101" s="212">
        <v>3.4387650000000012E-3</v>
      </c>
      <c r="BC101" s="221"/>
      <c r="BD101" s="221"/>
      <c r="BE101" s="560"/>
      <c r="BF101" s="560"/>
      <c r="BG101" s="312"/>
      <c r="BH101" s="312"/>
    </row>
    <row r="102" spans="1:60" ht="13.9">
      <c r="A102" s="88"/>
      <c r="B102" s="1095" t="s">
        <v>541</v>
      </c>
      <c r="C102" s="213" t="s">
        <v>206</v>
      </c>
      <c r="D102" s="213" t="s">
        <v>289</v>
      </c>
      <c r="E102" s="213" t="s">
        <v>542</v>
      </c>
      <c r="F102" s="213" t="s">
        <v>672</v>
      </c>
      <c r="G102" s="69" t="s">
        <v>218</v>
      </c>
      <c r="H102" s="213" t="s">
        <v>673</v>
      </c>
      <c r="I102" s="958">
        <v>3500</v>
      </c>
      <c r="J102" s="958">
        <v>5028</v>
      </c>
      <c r="K102" s="313">
        <v>240</v>
      </c>
      <c r="L102" s="213" t="s">
        <v>36</v>
      </c>
      <c r="M102" s="211">
        <v>1.3413600000000001E-2</v>
      </c>
      <c r="N102" s="212">
        <v>1.6767000000000003E-4</v>
      </c>
      <c r="O102" s="211">
        <v>1.5652800000000001E-2</v>
      </c>
      <c r="P102" s="212">
        <v>1.9566000000000003E-4</v>
      </c>
      <c r="Q102" s="211">
        <v>5.4000000000000005E-5</v>
      </c>
      <c r="R102" s="212">
        <v>6.75E-7</v>
      </c>
      <c r="S102" s="211">
        <v>0.12427920000000002</v>
      </c>
      <c r="T102" s="212">
        <v>1.5534900000000003E-3</v>
      </c>
      <c r="U102" s="211">
        <v>3.6000000000000007E-6</v>
      </c>
      <c r="V102" s="212">
        <v>4.5000000000000013E-8</v>
      </c>
      <c r="W102" s="211">
        <v>5.7600000000000011E-5</v>
      </c>
      <c r="X102" s="212">
        <v>7.200000000000002E-7</v>
      </c>
      <c r="Y102" s="211">
        <v>2.988E-4</v>
      </c>
      <c r="Z102" s="212">
        <v>3.7350000000000002E-6</v>
      </c>
      <c r="AA102" s="211">
        <v>1.4040000000000002E-4</v>
      </c>
      <c r="AB102" s="212">
        <v>1.7550000000000003E-6</v>
      </c>
      <c r="AC102" s="211">
        <v>1.4184E-3</v>
      </c>
      <c r="AD102" s="212">
        <v>1.7729999999999998E-5</v>
      </c>
      <c r="AE102" s="211">
        <v>2.6064000000000009E-3</v>
      </c>
      <c r="AF102" s="212">
        <v>3.258000000000001E-5</v>
      </c>
      <c r="AG102" s="211">
        <v>5.6397600000000006E-2</v>
      </c>
      <c r="AH102" s="212">
        <v>7.0497000000000008E-4</v>
      </c>
      <c r="AI102" s="211">
        <v>2.4407999999999999E-3</v>
      </c>
      <c r="AJ102" s="212">
        <v>3.0509999999999998E-5</v>
      </c>
      <c r="AK102" s="211">
        <v>7.8480000000000021E-4</v>
      </c>
      <c r="AL102" s="212">
        <v>9.8100000000000026E-6</v>
      </c>
      <c r="AM102" s="211">
        <v>1.9368000000000005E-3</v>
      </c>
      <c r="AN102" s="212">
        <v>2.4210000000000007E-5</v>
      </c>
      <c r="AO102" s="211">
        <v>4.4711999999999995E-2</v>
      </c>
      <c r="AP102" s="212">
        <v>5.5889999999999998E-4</v>
      </c>
      <c r="AQ102" s="211">
        <v>1.1160000000000002E-4</v>
      </c>
      <c r="AR102" s="212">
        <v>1.3950000000000002E-6</v>
      </c>
      <c r="AS102" s="211">
        <v>7.2000000000000002E-5</v>
      </c>
      <c r="AT102" s="212">
        <v>8.9999999999999996E-7</v>
      </c>
      <c r="AU102" s="211">
        <v>7.9200000000000014E-5</v>
      </c>
      <c r="AV102" s="212">
        <v>9.9000000000000026E-7</v>
      </c>
      <c r="AW102" s="211">
        <v>7.5888000000000006E-3</v>
      </c>
      <c r="AX102" s="212">
        <v>9.486000000000001E-5</v>
      </c>
      <c r="AY102" s="211">
        <v>3.0528000000000009E-3</v>
      </c>
      <c r="AZ102" s="212">
        <v>3.8160000000000014E-5</v>
      </c>
      <c r="BA102" s="211">
        <v>0.27510120000000005</v>
      </c>
      <c r="BB102" s="212">
        <v>3.4387650000000012E-3</v>
      </c>
      <c r="BC102" s="221"/>
      <c r="BD102" s="221"/>
      <c r="BE102" s="560"/>
      <c r="BF102" s="560"/>
      <c r="BG102" s="312"/>
      <c r="BH102" s="312"/>
    </row>
    <row r="103" spans="1:60" ht="13.9">
      <c r="A103" s="88"/>
      <c r="B103" s="1095" t="s">
        <v>541</v>
      </c>
      <c r="C103" s="213" t="s">
        <v>206</v>
      </c>
      <c r="D103" s="213" t="s">
        <v>289</v>
      </c>
      <c r="E103" s="213" t="s">
        <v>542</v>
      </c>
      <c r="F103" s="213" t="s">
        <v>674</v>
      </c>
      <c r="G103" s="69" t="s">
        <v>218</v>
      </c>
      <c r="H103" s="213" t="s">
        <v>675</v>
      </c>
      <c r="I103" s="958">
        <v>3500</v>
      </c>
      <c r="J103" s="958">
        <v>5028</v>
      </c>
      <c r="K103" s="313">
        <v>240</v>
      </c>
      <c r="L103" s="213" t="s">
        <v>36</v>
      </c>
      <c r="M103" s="211">
        <v>1.3413600000000001E-2</v>
      </c>
      <c r="N103" s="212">
        <v>1.6767000000000003E-4</v>
      </c>
      <c r="O103" s="211">
        <v>1.5652800000000001E-2</v>
      </c>
      <c r="P103" s="212">
        <v>1.9566000000000003E-4</v>
      </c>
      <c r="Q103" s="211">
        <v>5.4000000000000005E-5</v>
      </c>
      <c r="R103" s="212">
        <v>6.75E-7</v>
      </c>
      <c r="S103" s="211">
        <v>0.12427920000000002</v>
      </c>
      <c r="T103" s="212">
        <v>1.5534900000000003E-3</v>
      </c>
      <c r="U103" s="211">
        <v>3.6000000000000007E-6</v>
      </c>
      <c r="V103" s="212">
        <v>4.5000000000000013E-8</v>
      </c>
      <c r="W103" s="211">
        <v>5.7600000000000011E-5</v>
      </c>
      <c r="X103" s="212">
        <v>7.200000000000002E-7</v>
      </c>
      <c r="Y103" s="211">
        <v>2.988E-4</v>
      </c>
      <c r="Z103" s="212">
        <v>3.7350000000000002E-6</v>
      </c>
      <c r="AA103" s="211">
        <v>1.4040000000000002E-4</v>
      </c>
      <c r="AB103" s="212">
        <v>1.7550000000000003E-6</v>
      </c>
      <c r="AC103" s="211">
        <v>1.4184E-3</v>
      </c>
      <c r="AD103" s="212">
        <v>1.7729999999999998E-5</v>
      </c>
      <c r="AE103" s="211">
        <v>2.6064000000000009E-3</v>
      </c>
      <c r="AF103" s="212">
        <v>3.258000000000001E-5</v>
      </c>
      <c r="AG103" s="211">
        <v>5.6397600000000006E-2</v>
      </c>
      <c r="AH103" s="212">
        <v>7.0497000000000008E-4</v>
      </c>
      <c r="AI103" s="211">
        <v>2.4407999999999999E-3</v>
      </c>
      <c r="AJ103" s="212">
        <v>3.0509999999999998E-5</v>
      </c>
      <c r="AK103" s="211">
        <v>7.8480000000000021E-4</v>
      </c>
      <c r="AL103" s="212">
        <v>9.8100000000000026E-6</v>
      </c>
      <c r="AM103" s="211">
        <v>1.9368000000000005E-3</v>
      </c>
      <c r="AN103" s="212">
        <v>2.4210000000000007E-5</v>
      </c>
      <c r="AO103" s="211">
        <v>4.4711999999999995E-2</v>
      </c>
      <c r="AP103" s="212">
        <v>5.5889999999999998E-4</v>
      </c>
      <c r="AQ103" s="211">
        <v>1.1160000000000002E-4</v>
      </c>
      <c r="AR103" s="212">
        <v>1.3950000000000002E-6</v>
      </c>
      <c r="AS103" s="211">
        <v>7.2000000000000002E-5</v>
      </c>
      <c r="AT103" s="212">
        <v>8.9999999999999996E-7</v>
      </c>
      <c r="AU103" s="211">
        <v>7.9200000000000014E-5</v>
      </c>
      <c r="AV103" s="212">
        <v>9.9000000000000026E-7</v>
      </c>
      <c r="AW103" s="211">
        <v>7.5888000000000006E-3</v>
      </c>
      <c r="AX103" s="212">
        <v>9.486000000000001E-5</v>
      </c>
      <c r="AY103" s="211">
        <v>3.0528000000000009E-3</v>
      </c>
      <c r="AZ103" s="212">
        <v>3.8160000000000014E-5</v>
      </c>
      <c r="BA103" s="211">
        <v>0.27510120000000005</v>
      </c>
      <c r="BB103" s="212">
        <v>3.4387650000000012E-3</v>
      </c>
      <c r="BC103" s="221"/>
      <c r="BD103" s="221"/>
      <c r="BE103" s="560"/>
      <c r="BF103" s="560"/>
      <c r="BG103" s="312"/>
      <c r="BH103" s="312"/>
    </row>
    <row r="104" spans="1:60" ht="13.9">
      <c r="A104" s="88"/>
      <c r="B104" s="1095" t="s">
        <v>541</v>
      </c>
      <c r="C104" s="213" t="s">
        <v>206</v>
      </c>
      <c r="D104" s="213" t="s">
        <v>289</v>
      </c>
      <c r="E104" s="213" t="s">
        <v>542</v>
      </c>
      <c r="F104" s="213" t="s">
        <v>676</v>
      </c>
      <c r="G104" s="69" t="s">
        <v>218</v>
      </c>
      <c r="H104" s="213" t="s">
        <v>677</v>
      </c>
      <c r="I104" s="958">
        <v>3500</v>
      </c>
      <c r="J104" s="958">
        <v>5028</v>
      </c>
      <c r="K104" s="313">
        <v>240</v>
      </c>
      <c r="L104" s="213" t="s">
        <v>36</v>
      </c>
      <c r="M104" s="211">
        <v>1.3413600000000001E-2</v>
      </c>
      <c r="N104" s="212">
        <v>1.6767000000000003E-4</v>
      </c>
      <c r="O104" s="211">
        <v>1.5652800000000001E-2</v>
      </c>
      <c r="P104" s="212">
        <v>1.9566000000000003E-4</v>
      </c>
      <c r="Q104" s="211">
        <v>5.4000000000000005E-5</v>
      </c>
      <c r="R104" s="212">
        <v>6.75E-7</v>
      </c>
      <c r="S104" s="211">
        <v>0.12427920000000002</v>
      </c>
      <c r="T104" s="212">
        <v>1.5534900000000003E-3</v>
      </c>
      <c r="U104" s="211">
        <v>3.6000000000000007E-6</v>
      </c>
      <c r="V104" s="212">
        <v>4.5000000000000013E-8</v>
      </c>
      <c r="W104" s="211">
        <v>5.7600000000000011E-5</v>
      </c>
      <c r="X104" s="212">
        <v>7.200000000000002E-7</v>
      </c>
      <c r="Y104" s="211">
        <v>2.988E-4</v>
      </c>
      <c r="Z104" s="212">
        <v>3.7350000000000002E-6</v>
      </c>
      <c r="AA104" s="211">
        <v>1.4040000000000002E-4</v>
      </c>
      <c r="AB104" s="212">
        <v>1.7550000000000003E-6</v>
      </c>
      <c r="AC104" s="211">
        <v>1.4184E-3</v>
      </c>
      <c r="AD104" s="212">
        <v>1.7729999999999998E-5</v>
      </c>
      <c r="AE104" s="211">
        <v>2.6064000000000009E-3</v>
      </c>
      <c r="AF104" s="212">
        <v>3.258000000000001E-5</v>
      </c>
      <c r="AG104" s="211">
        <v>5.6397600000000006E-2</v>
      </c>
      <c r="AH104" s="212">
        <v>7.0497000000000008E-4</v>
      </c>
      <c r="AI104" s="211">
        <v>2.4407999999999999E-3</v>
      </c>
      <c r="AJ104" s="212">
        <v>3.0509999999999998E-5</v>
      </c>
      <c r="AK104" s="211">
        <v>7.8480000000000021E-4</v>
      </c>
      <c r="AL104" s="212">
        <v>9.8100000000000026E-6</v>
      </c>
      <c r="AM104" s="211">
        <v>1.9368000000000005E-3</v>
      </c>
      <c r="AN104" s="212">
        <v>2.4210000000000007E-5</v>
      </c>
      <c r="AO104" s="211">
        <v>4.4711999999999995E-2</v>
      </c>
      <c r="AP104" s="212">
        <v>5.5889999999999998E-4</v>
      </c>
      <c r="AQ104" s="211">
        <v>1.1160000000000002E-4</v>
      </c>
      <c r="AR104" s="212">
        <v>1.3950000000000002E-6</v>
      </c>
      <c r="AS104" s="211">
        <v>7.2000000000000002E-5</v>
      </c>
      <c r="AT104" s="212">
        <v>8.9999999999999996E-7</v>
      </c>
      <c r="AU104" s="211">
        <v>7.9200000000000014E-5</v>
      </c>
      <c r="AV104" s="212">
        <v>9.9000000000000026E-7</v>
      </c>
      <c r="AW104" s="211">
        <v>7.5888000000000006E-3</v>
      </c>
      <c r="AX104" s="212">
        <v>9.486000000000001E-5</v>
      </c>
      <c r="AY104" s="211">
        <v>3.0528000000000009E-3</v>
      </c>
      <c r="AZ104" s="212">
        <v>3.8160000000000014E-5</v>
      </c>
      <c r="BA104" s="211">
        <v>0.27510120000000005</v>
      </c>
      <c r="BB104" s="212">
        <v>3.4387650000000012E-3</v>
      </c>
      <c r="BC104" s="221"/>
      <c r="BD104" s="221"/>
      <c r="BE104" s="560"/>
      <c r="BF104" s="560"/>
      <c r="BG104" s="312"/>
      <c r="BH104" s="312"/>
    </row>
    <row r="105" spans="1:60" ht="13.9">
      <c r="A105" s="88"/>
      <c r="B105" s="1095" t="s">
        <v>541</v>
      </c>
      <c r="C105" s="213" t="s">
        <v>206</v>
      </c>
      <c r="D105" s="213" t="s">
        <v>678</v>
      </c>
      <c r="E105" s="213" t="s">
        <v>542</v>
      </c>
      <c r="F105" s="213" t="s">
        <v>679</v>
      </c>
      <c r="G105" s="69">
        <v>2016</v>
      </c>
      <c r="H105" s="213" t="s">
        <v>680</v>
      </c>
      <c r="I105" s="958">
        <v>3000</v>
      </c>
      <c r="J105" s="958">
        <v>4265</v>
      </c>
      <c r="K105" s="313">
        <v>203</v>
      </c>
      <c r="L105" s="213" t="s">
        <v>36</v>
      </c>
      <c r="M105" s="211">
        <v>1.1345670000000002E-2</v>
      </c>
      <c r="N105" s="212">
        <v>1.4182087500000002E-4</v>
      </c>
      <c r="O105" s="211">
        <v>1.3239660000000004E-2</v>
      </c>
      <c r="P105" s="212">
        <v>1.6549575000000005E-4</v>
      </c>
      <c r="Q105" s="211">
        <v>4.5675000000000006E-5</v>
      </c>
      <c r="R105" s="212">
        <v>5.7093750000000009E-7</v>
      </c>
      <c r="S105" s="211">
        <v>0.10511949000000001</v>
      </c>
      <c r="T105" s="212">
        <v>1.3139936250000002E-3</v>
      </c>
      <c r="U105" s="211">
        <v>3.0450000000000009E-6</v>
      </c>
      <c r="V105" s="212">
        <v>3.8062500000000007E-8</v>
      </c>
      <c r="W105" s="211">
        <v>4.8720000000000015E-5</v>
      </c>
      <c r="X105" s="212">
        <v>6.0900000000000012E-7</v>
      </c>
      <c r="Y105" s="211">
        <v>2.5273500000000003E-4</v>
      </c>
      <c r="Z105" s="212">
        <v>3.1591875000000006E-6</v>
      </c>
      <c r="AA105" s="211">
        <v>1.1875500000000001E-4</v>
      </c>
      <c r="AB105" s="212">
        <v>1.4844375E-6</v>
      </c>
      <c r="AC105" s="211">
        <v>1.1997300000000002E-3</v>
      </c>
      <c r="AD105" s="212">
        <v>1.4996625000000003E-5</v>
      </c>
      <c r="AE105" s="211">
        <v>2.2045800000000003E-3</v>
      </c>
      <c r="AF105" s="212">
        <v>2.7557250000000001E-5</v>
      </c>
      <c r="AG105" s="211">
        <v>4.7702970000000004E-2</v>
      </c>
      <c r="AH105" s="212">
        <v>5.9628712500000007E-4</v>
      </c>
      <c r="AI105" s="211">
        <v>2.0645100000000003E-3</v>
      </c>
      <c r="AJ105" s="212">
        <v>2.5806375000000002E-5</v>
      </c>
      <c r="AK105" s="211">
        <v>6.6381000000000003E-4</v>
      </c>
      <c r="AL105" s="212">
        <v>8.2976250000000017E-6</v>
      </c>
      <c r="AM105" s="211">
        <v>1.6382100000000002E-3</v>
      </c>
      <c r="AN105" s="212">
        <v>2.0477625000000004E-5</v>
      </c>
      <c r="AO105" s="211">
        <v>3.7818900000000003E-2</v>
      </c>
      <c r="AP105" s="212">
        <v>4.7273625E-4</v>
      </c>
      <c r="AQ105" s="211">
        <v>9.4395000000000007E-5</v>
      </c>
      <c r="AR105" s="212">
        <v>1.1799375E-6</v>
      </c>
      <c r="AS105" s="211">
        <v>6.090000000000001E-5</v>
      </c>
      <c r="AT105" s="212">
        <v>7.6125000000000012E-7</v>
      </c>
      <c r="AU105" s="211">
        <v>6.6990000000000021E-5</v>
      </c>
      <c r="AV105" s="212">
        <v>8.3737500000000018E-7</v>
      </c>
      <c r="AW105" s="211">
        <v>6.4188600000000011E-3</v>
      </c>
      <c r="AX105" s="212">
        <v>8.0235750000000005E-5</v>
      </c>
      <c r="AY105" s="211">
        <v>2.5821600000000004E-3</v>
      </c>
      <c r="AZ105" s="212">
        <v>3.227700000000001E-5</v>
      </c>
      <c r="BA105" s="211">
        <v>0.23268976500000002</v>
      </c>
      <c r="BB105" s="212">
        <v>2.9086220625000004E-3</v>
      </c>
      <c r="BC105" s="221"/>
      <c r="BD105" s="221"/>
      <c r="BE105" s="560"/>
      <c r="BF105" s="560"/>
      <c r="BG105" s="312"/>
      <c r="BH105" s="312"/>
    </row>
    <row r="106" spans="1:60" ht="13.9">
      <c r="A106" s="88"/>
      <c r="B106" s="1095" t="s">
        <v>541</v>
      </c>
      <c r="C106" s="213" t="s">
        <v>206</v>
      </c>
      <c r="D106" s="213" t="s">
        <v>678</v>
      </c>
      <c r="E106" s="213" t="s">
        <v>542</v>
      </c>
      <c r="F106" s="213" t="s">
        <v>681</v>
      </c>
      <c r="G106" s="69">
        <v>2016</v>
      </c>
      <c r="H106" s="213" t="s">
        <v>682</v>
      </c>
      <c r="I106" s="958">
        <v>3000</v>
      </c>
      <c r="J106" s="958">
        <v>4265</v>
      </c>
      <c r="K106" s="313">
        <v>203</v>
      </c>
      <c r="L106" s="213" t="s">
        <v>36</v>
      </c>
      <c r="M106" s="211">
        <v>1.1345670000000002E-2</v>
      </c>
      <c r="N106" s="212">
        <v>1.4182087500000002E-4</v>
      </c>
      <c r="O106" s="211">
        <v>1.3239660000000004E-2</v>
      </c>
      <c r="P106" s="212">
        <v>1.6549575000000005E-4</v>
      </c>
      <c r="Q106" s="211">
        <v>4.5675000000000006E-5</v>
      </c>
      <c r="R106" s="212">
        <v>5.7093750000000009E-7</v>
      </c>
      <c r="S106" s="211">
        <v>0.10511949000000001</v>
      </c>
      <c r="T106" s="212">
        <v>1.3139936250000002E-3</v>
      </c>
      <c r="U106" s="211">
        <v>3.0450000000000009E-6</v>
      </c>
      <c r="V106" s="212">
        <v>3.8062500000000007E-8</v>
      </c>
      <c r="W106" s="211">
        <v>4.8720000000000015E-5</v>
      </c>
      <c r="X106" s="212">
        <v>6.0900000000000012E-7</v>
      </c>
      <c r="Y106" s="211">
        <v>2.5273500000000003E-4</v>
      </c>
      <c r="Z106" s="212">
        <v>3.1591875000000006E-6</v>
      </c>
      <c r="AA106" s="211">
        <v>1.1875500000000001E-4</v>
      </c>
      <c r="AB106" s="212">
        <v>1.4844375E-6</v>
      </c>
      <c r="AC106" s="211">
        <v>1.1997300000000002E-3</v>
      </c>
      <c r="AD106" s="212">
        <v>1.4996625000000003E-5</v>
      </c>
      <c r="AE106" s="211">
        <v>2.2045800000000003E-3</v>
      </c>
      <c r="AF106" s="212">
        <v>2.7557250000000001E-5</v>
      </c>
      <c r="AG106" s="211">
        <v>4.7702970000000004E-2</v>
      </c>
      <c r="AH106" s="212">
        <v>5.9628712500000007E-4</v>
      </c>
      <c r="AI106" s="211">
        <v>2.0645100000000003E-3</v>
      </c>
      <c r="AJ106" s="212">
        <v>2.5806375000000002E-5</v>
      </c>
      <c r="AK106" s="211">
        <v>6.6381000000000003E-4</v>
      </c>
      <c r="AL106" s="212">
        <v>8.2976250000000017E-6</v>
      </c>
      <c r="AM106" s="211">
        <v>1.6382100000000002E-3</v>
      </c>
      <c r="AN106" s="212">
        <v>2.0477625000000004E-5</v>
      </c>
      <c r="AO106" s="211">
        <v>3.7818900000000003E-2</v>
      </c>
      <c r="AP106" s="212">
        <v>4.7273625E-4</v>
      </c>
      <c r="AQ106" s="211">
        <v>9.4395000000000007E-5</v>
      </c>
      <c r="AR106" s="212">
        <v>1.1799375E-6</v>
      </c>
      <c r="AS106" s="211">
        <v>6.090000000000001E-5</v>
      </c>
      <c r="AT106" s="212">
        <v>7.6125000000000012E-7</v>
      </c>
      <c r="AU106" s="211">
        <v>6.6990000000000021E-5</v>
      </c>
      <c r="AV106" s="212">
        <v>8.3737500000000018E-7</v>
      </c>
      <c r="AW106" s="211">
        <v>6.4188600000000011E-3</v>
      </c>
      <c r="AX106" s="212">
        <v>8.0235750000000005E-5</v>
      </c>
      <c r="AY106" s="211">
        <v>2.5821600000000004E-3</v>
      </c>
      <c r="AZ106" s="212">
        <v>3.227700000000001E-5</v>
      </c>
      <c r="BA106" s="211">
        <v>0.23268976500000002</v>
      </c>
      <c r="BB106" s="212">
        <v>2.9086220625000004E-3</v>
      </c>
      <c r="BC106" s="221"/>
      <c r="BD106" s="221"/>
      <c r="BE106" s="560"/>
      <c r="BF106" s="560"/>
      <c r="BG106" s="312"/>
      <c r="BH106" s="312"/>
    </row>
    <row r="107" spans="1:60" ht="13.9">
      <c r="A107" s="88"/>
      <c r="B107" s="1095" t="s">
        <v>541</v>
      </c>
      <c r="C107" s="213" t="s">
        <v>206</v>
      </c>
      <c r="D107" s="213" t="s">
        <v>678</v>
      </c>
      <c r="E107" s="213" t="s">
        <v>542</v>
      </c>
      <c r="F107" s="213" t="s">
        <v>683</v>
      </c>
      <c r="G107" s="69" t="s">
        <v>684</v>
      </c>
      <c r="H107" s="213" t="s">
        <v>685</v>
      </c>
      <c r="I107" s="958">
        <v>1500</v>
      </c>
      <c r="J107" s="958">
        <v>2011</v>
      </c>
      <c r="K107" s="313">
        <v>46.41</v>
      </c>
      <c r="L107" s="213" t="s">
        <v>38</v>
      </c>
      <c r="M107" s="211">
        <v>8.6461829999999983E-3</v>
      </c>
      <c r="N107" s="212">
        <v>1.0807728749999998E-4</v>
      </c>
      <c r="O107" s="211">
        <v>1.0089534000000001E-2</v>
      </c>
      <c r="P107" s="212">
        <v>1.2611917500000001E-4</v>
      </c>
      <c r="Q107" s="211">
        <v>6.961499999999999E-5</v>
      </c>
      <c r="R107" s="212">
        <v>8.7018749999999992E-7</v>
      </c>
      <c r="S107" s="211">
        <v>8.0108300999999993E-2</v>
      </c>
      <c r="T107" s="212">
        <v>1.0013537625E-3</v>
      </c>
      <c r="U107" s="211">
        <v>4.6410000000000001E-6</v>
      </c>
      <c r="V107" s="212">
        <v>5.8012499999999998E-8</v>
      </c>
      <c r="W107" s="211">
        <v>7.4256000000000002E-5</v>
      </c>
      <c r="X107" s="212">
        <v>9.2819999999999996E-7</v>
      </c>
      <c r="Y107" s="211">
        <v>3.8520299999999998E-4</v>
      </c>
      <c r="Z107" s="212">
        <v>4.8150374999999997E-6</v>
      </c>
      <c r="AA107" s="211">
        <v>1.8099899999999997E-4</v>
      </c>
      <c r="AB107" s="212">
        <v>2.2624874999999995E-6</v>
      </c>
      <c r="AC107" s="211">
        <v>9.1427699999999991E-4</v>
      </c>
      <c r="AD107" s="212">
        <v>1.1428462499999998E-5</v>
      </c>
      <c r="AE107" s="211">
        <v>1.6800420000000001E-3</v>
      </c>
      <c r="AF107" s="212">
        <v>2.1000525000000002E-5</v>
      </c>
      <c r="AG107" s="211">
        <v>3.6352953E-2</v>
      </c>
      <c r="AH107" s="212">
        <v>4.5441191250000004E-4</v>
      </c>
      <c r="AI107" s="211">
        <v>1.5732989999999998E-3</v>
      </c>
      <c r="AJ107" s="212">
        <v>1.9666237499999997E-5</v>
      </c>
      <c r="AK107" s="211">
        <v>5.0586900000000005E-4</v>
      </c>
      <c r="AL107" s="212">
        <v>6.3233625000000002E-6</v>
      </c>
      <c r="AM107" s="211">
        <v>1.2484290000000001E-3</v>
      </c>
      <c r="AN107" s="212">
        <v>1.5605362500000002E-5</v>
      </c>
      <c r="AO107" s="211">
        <v>8.6461829999999983E-3</v>
      </c>
      <c r="AP107" s="212">
        <v>1.0807728749999998E-4</v>
      </c>
      <c r="AQ107" s="211">
        <v>1.4387099999999998E-4</v>
      </c>
      <c r="AR107" s="212">
        <v>1.7983874999999998E-6</v>
      </c>
      <c r="AS107" s="211">
        <v>9.2819999999999996E-5</v>
      </c>
      <c r="AT107" s="212">
        <v>1.16025E-6</v>
      </c>
      <c r="AU107" s="211">
        <v>1.0210199999999999E-4</v>
      </c>
      <c r="AV107" s="212">
        <v>1.2762749999999999E-6</v>
      </c>
      <c r="AW107" s="211">
        <v>4.8916139999999999E-3</v>
      </c>
      <c r="AX107" s="212">
        <v>6.114517499999999E-5</v>
      </c>
      <c r="AY107" s="211">
        <v>1.9677839999999998E-3</v>
      </c>
      <c r="AZ107" s="212">
        <v>2.4597299999999996E-5</v>
      </c>
      <c r="BA107" s="211">
        <v>0.15767797499999994</v>
      </c>
      <c r="BB107" s="212">
        <v>1.9709746875E-3</v>
      </c>
      <c r="BC107" s="221"/>
      <c r="BD107" s="221"/>
      <c r="BE107" s="560"/>
      <c r="BF107" s="560"/>
      <c r="BG107" s="312"/>
      <c r="BH107" s="312"/>
    </row>
    <row r="108" spans="1:60" ht="13.9">
      <c r="A108" s="88"/>
      <c r="B108" s="1095" t="s">
        <v>541</v>
      </c>
      <c r="C108" s="213" t="s">
        <v>317</v>
      </c>
      <c r="D108" s="213" t="s">
        <v>318</v>
      </c>
      <c r="E108" s="213" t="s">
        <v>542</v>
      </c>
      <c r="F108" s="213" t="s">
        <v>686</v>
      </c>
      <c r="G108" s="69">
        <v>1994</v>
      </c>
      <c r="H108" s="213" t="s">
        <v>687</v>
      </c>
      <c r="I108" s="958">
        <v>1500</v>
      </c>
      <c r="J108" s="958">
        <v>2012</v>
      </c>
      <c r="K108" s="313">
        <v>46.41</v>
      </c>
      <c r="L108" s="213" t="s">
        <v>38</v>
      </c>
      <c r="M108" s="211">
        <v>8.6461829999999983E-3</v>
      </c>
      <c r="N108" s="212">
        <v>1.0807728749999998E-4</v>
      </c>
      <c r="O108" s="211">
        <v>1.0089534000000001E-2</v>
      </c>
      <c r="P108" s="212">
        <v>1.2611917500000001E-4</v>
      </c>
      <c r="Q108" s="211">
        <v>6.961499999999999E-5</v>
      </c>
      <c r="R108" s="212">
        <v>8.7018749999999992E-7</v>
      </c>
      <c r="S108" s="211">
        <v>8.0108300999999993E-2</v>
      </c>
      <c r="T108" s="212">
        <v>1.0013537625E-3</v>
      </c>
      <c r="U108" s="211">
        <v>4.6410000000000001E-6</v>
      </c>
      <c r="V108" s="212">
        <v>5.8012499999999998E-8</v>
      </c>
      <c r="W108" s="211">
        <v>7.4256000000000002E-5</v>
      </c>
      <c r="X108" s="212">
        <v>9.2819999999999996E-7</v>
      </c>
      <c r="Y108" s="211">
        <v>3.8520299999999998E-4</v>
      </c>
      <c r="Z108" s="212">
        <v>4.8150374999999997E-6</v>
      </c>
      <c r="AA108" s="211">
        <v>1.8099899999999997E-4</v>
      </c>
      <c r="AB108" s="212">
        <v>2.2624874999999995E-6</v>
      </c>
      <c r="AC108" s="211">
        <v>9.1427699999999991E-4</v>
      </c>
      <c r="AD108" s="212">
        <v>1.1428462499999998E-5</v>
      </c>
      <c r="AE108" s="211">
        <v>1.6800420000000001E-3</v>
      </c>
      <c r="AF108" s="212">
        <v>2.1000525000000002E-5</v>
      </c>
      <c r="AG108" s="211">
        <v>3.6352953E-2</v>
      </c>
      <c r="AH108" s="212">
        <v>4.5441191250000004E-4</v>
      </c>
      <c r="AI108" s="211">
        <v>1.5732989999999998E-3</v>
      </c>
      <c r="AJ108" s="212">
        <v>1.9666237499999997E-5</v>
      </c>
      <c r="AK108" s="211">
        <v>5.0586900000000005E-4</v>
      </c>
      <c r="AL108" s="212">
        <v>6.3233625000000002E-6</v>
      </c>
      <c r="AM108" s="211">
        <v>1.2484290000000001E-3</v>
      </c>
      <c r="AN108" s="212">
        <v>1.5605362500000002E-5</v>
      </c>
      <c r="AO108" s="211">
        <v>8.6461829999999983E-3</v>
      </c>
      <c r="AP108" s="212">
        <v>1.0807728749999998E-4</v>
      </c>
      <c r="AQ108" s="211">
        <v>1.4387099999999998E-4</v>
      </c>
      <c r="AR108" s="212">
        <v>1.7983874999999998E-6</v>
      </c>
      <c r="AS108" s="211">
        <v>9.2819999999999996E-5</v>
      </c>
      <c r="AT108" s="212">
        <v>1.16025E-6</v>
      </c>
      <c r="AU108" s="211">
        <v>1.0210199999999999E-4</v>
      </c>
      <c r="AV108" s="212">
        <v>1.2762749999999999E-6</v>
      </c>
      <c r="AW108" s="211">
        <v>4.8916139999999999E-3</v>
      </c>
      <c r="AX108" s="212">
        <v>6.114517499999999E-5</v>
      </c>
      <c r="AY108" s="211">
        <v>1.9677839999999998E-3</v>
      </c>
      <c r="AZ108" s="212">
        <v>2.4597299999999996E-5</v>
      </c>
      <c r="BA108" s="211">
        <v>0.15767797499999994</v>
      </c>
      <c r="BB108" s="212">
        <v>1.9709746875E-3</v>
      </c>
      <c r="BC108" s="221"/>
      <c r="BD108" s="221"/>
      <c r="BE108" s="560"/>
      <c r="BF108" s="560"/>
      <c r="BG108" s="312"/>
      <c r="BH108" s="312"/>
    </row>
    <row r="109" spans="1:60" ht="13.9">
      <c r="A109" s="88"/>
      <c r="B109" s="1095" t="s">
        <v>541</v>
      </c>
      <c r="C109" s="213" t="s">
        <v>317</v>
      </c>
      <c r="D109" s="213" t="s">
        <v>318</v>
      </c>
      <c r="E109" s="213" t="s">
        <v>542</v>
      </c>
      <c r="F109" s="213" t="s">
        <v>688</v>
      </c>
      <c r="G109" s="69">
        <v>1994</v>
      </c>
      <c r="H109" s="213" t="s">
        <v>689</v>
      </c>
      <c r="I109" s="958">
        <v>1500</v>
      </c>
      <c r="J109" s="958">
        <v>2012</v>
      </c>
      <c r="K109" s="313">
        <v>46.41</v>
      </c>
      <c r="L109" s="213" t="s">
        <v>38</v>
      </c>
      <c r="M109" s="211">
        <v>8.6461829999999983E-3</v>
      </c>
      <c r="N109" s="212">
        <v>1.0807728749999998E-4</v>
      </c>
      <c r="O109" s="211">
        <v>1.0089534000000001E-2</v>
      </c>
      <c r="P109" s="212">
        <v>1.2611917500000001E-4</v>
      </c>
      <c r="Q109" s="211">
        <v>6.961499999999999E-5</v>
      </c>
      <c r="R109" s="212">
        <v>8.7018749999999992E-7</v>
      </c>
      <c r="S109" s="211">
        <v>8.0108300999999993E-2</v>
      </c>
      <c r="T109" s="212">
        <v>1.0013537625E-3</v>
      </c>
      <c r="U109" s="211">
        <v>4.6410000000000001E-6</v>
      </c>
      <c r="V109" s="212">
        <v>5.8012499999999998E-8</v>
      </c>
      <c r="W109" s="211">
        <v>7.4256000000000002E-5</v>
      </c>
      <c r="X109" s="212">
        <v>9.2819999999999996E-7</v>
      </c>
      <c r="Y109" s="211">
        <v>3.8520299999999998E-4</v>
      </c>
      <c r="Z109" s="212">
        <v>4.8150374999999997E-6</v>
      </c>
      <c r="AA109" s="211">
        <v>1.8099899999999997E-4</v>
      </c>
      <c r="AB109" s="212">
        <v>2.2624874999999995E-6</v>
      </c>
      <c r="AC109" s="211">
        <v>9.1427699999999991E-4</v>
      </c>
      <c r="AD109" s="212">
        <v>1.1428462499999998E-5</v>
      </c>
      <c r="AE109" s="211">
        <v>1.6800420000000001E-3</v>
      </c>
      <c r="AF109" s="212">
        <v>2.1000525000000002E-5</v>
      </c>
      <c r="AG109" s="211">
        <v>3.6352953E-2</v>
      </c>
      <c r="AH109" s="212">
        <v>4.5441191250000004E-4</v>
      </c>
      <c r="AI109" s="211">
        <v>1.5732989999999998E-3</v>
      </c>
      <c r="AJ109" s="212">
        <v>1.9666237499999997E-5</v>
      </c>
      <c r="AK109" s="211">
        <v>5.0586900000000005E-4</v>
      </c>
      <c r="AL109" s="212">
        <v>6.3233625000000002E-6</v>
      </c>
      <c r="AM109" s="211">
        <v>1.2484290000000001E-3</v>
      </c>
      <c r="AN109" s="212">
        <v>1.5605362500000002E-5</v>
      </c>
      <c r="AO109" s="211">
        <v>8.6461829999999983E-3</v>
      </c>
      <c r="AP109" s="212">
        <v>1.0807728749999998E-4</v>
      </c>
      <c r="AQ109" s="211">
        <v>1.4387099999999998E-4</v>
      </c>
      <c r="AR109" s="212">
        <v>1.7983874999999998E-6</v>
      </c>
      <c r="AS109" s="211">
        <v>9.2819999999999996E-5</v>
      </c>
      <c r="AT109" s="212">
        <v>1.16025E-6</v>
      </c>
      <c r="AU109" s="211">
        <v>1.0210199999999999E-4</v>
      </c>
      <c r="AV109" s="212">
        <v>1.2762749999999999E-6</v>
      </c>
      <c r="AW109" s="211">
        <v>4.8916139999999999E-3</v>
      </c>
      <c r="AX109" s="212">
        <v>6.114517499999999E-5</v>
      </c>
      <c r="AY109" s="211">
        <v>1.9677839999999998E-3</v>
      </c>
      <c r="AZ109" s="212">
        <v>2.4597299999999996E-5</v>
      </c>
      <c r="BA109" s="211">
        <v>0.15767797499999994</v>
      </c>
      <c r="BB109" s="212">
        <v>1.9709746875E-3</v>
      </c>
      <c r="BC109" s="221"/>
      <c r="BD109" s="221"/>
      <c r="BE109" s="560"/>
      <c r="BF109" s="560"/>
      <c r="BG109" s="312"/>
      <c r="BH109" s="312"/>
    </row>
    <row r="110" spans="1:60" ht="13.9">
      <c r="A110" s="88"/>
      <c r="B110" s="1095" t="s">
        <v>541</v>
      </c>
      <c r="C110" s="213" t="s">
        <v>317</v>
      </c>
      <c r="D110" s="213" t="s">
        <v>318</v>
      </c>
      <c r="E110" s="213" t="s">
        <v>542</v>
      </c>
      <c r="F110" s="213" t="s">
        <v>690</v>
      </c>
      <c r="G110" s="69">
        <v>1994</v>
      </c>
      <c r="H110" s="213" t="s">
        <v>691</v>
      </c>
      <c r="I110" s="958">
        <v>1500</v>
      </c>
      <c r="J110" s="958">
        <v>2012</v>
      </c>
      <c r="K110" s="313">
        <v>46.41</v>
      </c>
      <c r="L110" s="213" t="s">
        <v>38</v>
      </c>
      <c r="M110" s="211">
        <v>8.6461829999999983E-3</v>
      </c>
      <c r="N110" s="212">
        <v>1.0807728749999998E-4</v>
      </c>
      <c r="O110" s="211">
        <v>1.0089534000000001E-2</v>
      </c>
      <c r="P110" s="212">
        <v>1.2611917500000001E-4</v>
      </c>
      <c r="Q110" s="211">
        <v>6.961499999999999E-5</v>
      </c>
      <c r="R110" s="212">
        <v>8.7018749999999992E-7</v>
      </c>
      <c r="S110" s="211">
        <v>8.0108300999999993E-2</v>
      </c>
      <c r="T110" s="212">
        <v>1.0013537625E-3</v>
      </c>
      <c r="U110" s="211">
        <v>4.6410000000000001E-6</v>
      </c>
      <c r="V110" s="212">
        <v>5.8012499999999998E-8</v>
      </c>
      <c r="W110" s="211">
        <v>7.4256000000000002E-5</v>
      </c>
      <c r="X110" s="212">
        <v>9.2819999999999996E-7</v>
      </c>
      <c r="Y110" s="211">
        <v>3.8520299999999998E-4</v>
      </c>
      <c r="Z110" s="212">
        <v>4.8150374999999997E-6</v>
      </c>
      <c r="AA110" s="211">
        <v>1.8099899999999997E-4</v>
      </c>
      <c r="AB110" s="212">
        <v>2.2624874999999995E-6</v>
      </c>
      <c r="AC110" s="211">
        <v>9.1427699999999991E-4</v>
      </c>
      <c r="AD110" s="212">
        <v>1.1428462499999998E-5</v>
      </c>
      <c r="AE110" s="211">
        <v>1.6800420000000001E-3</v>
      </c>
      <c r="AF110" s="212">
        <v>2.1000525000000002E-5</v>
      </c>
      <c r="AG110" s="211">
        <v>3.6352953E-2</v>
      </c>
      <c r="AH110" s="212">
        <v>4.5441191250000004E-4</v>
      </c>
      <c r="AI110" s="211">
        <v>1.5732989999999998E-3</v>
      </c>
      <c r="AJ110" s="212">
        <v>1.9666237499999997E-5</v>
      </c>
      <c r="AK110" s="211">
        <v>5.0586900000000005E-4</v>
      </c>
      <c r="AL110" s="212">
        <v>6.3233625000000002E-6</v>
      </c>
      <c r="AM110" s="211">
        <v>1.2484290000000001E-3</v>
      </c>
      <c r="AN110" s="212">
        <v>1.5605362500000002E-5</v>
      </c>
      <c r="AO110" s="211">
        <v>8.6461829999999983E-3</v>
      </c>
      <c r="AP110" s="212">
        <v>1.0807728749999998E-4</v>
      </c>
      <c r="AQ110" s="211">
        <v>1.4387099999999998E-4</v>
      </c>
      <c r="AR110" s="212">
        <v>1.7983874999999998E-6</v>
      </c>
      <c r="AS110" s="211">
        <v>9.2819999999999996E-5</v>
      </c>
      <c r="AT110" s="212">
        <v>1.16025E-6</v>
      </c>
      <c r="AU110" s="211">
        <v>1.0210199999999999E-4</v>
      </c>
      <c r="AV110" s="212">
        <v>1.2762749999999999E-6</v>
      </c>
      <c r="AW110" s="211">
        <v>4.8916139999999999E-3</v>
      </c>
      <c r="AX110" s="212">
        <v>6.114517499999999E-5</v>
      </c>
      <c r="AY110" s="211">
        <v>1.9677839999999998E-3</v>
      </c>
      <c r="AZ110" s="212">
        <v>2.4597299999999996E-5</v>
      </c>
      <c r="BA110" s="211">
        <v>0.15767797499999994</v>
      </c>
      <c r="BB110" s="212">
        <v>1.9709746875E-3</v>
      </c>
      <c r="BC110" s="221"/>
      <c r="BD110" s="221"/>
      <c r="BE110" s="560"/>
      <c r="BF110" s="560"/>
      <c r="BG110" s="312"/>
      <c r="BH110" s="312"/>
    </row>
    <row r="111" spans="1:60" ht="13.9">
      <c r="A111" s="88"/>
      <c r="B111" s="1095" t="s">
        <v>541</v>
      </c>
      <c r="C111" s="213" t="s">
        <v>317</v>
      </c>
      <c r="D111" s="213" t="s">
        <v>692</v>
      </c>
      <c r="E111" s="213" t="s">
        <v>542</v>
      </c>
      <c r="F111" s="213" t="s">
        <v>693</v>
      </c>
      <c r="G111" s="69">
        <v>2001</v>
      </c>
      <c r="H111" s="213" t="s">
        <v>694</v>
      </c>
      <c r="I111" s="958">
        <v>1500</v>
      </c>
      <c r="J111" s="958">
        <v>2153</v>
      </c>
      <c r="K111" s="313">
        <v>45.03</v>
      </c>
      <c r="L111" s="213" t="s">
        <v>38</v>
      </c>
      <c r="M111" s="211">
        <v>8.3890890000000006E-3</v>
      </c>
      <c r="N111" s="212">
        <v>1.0486361250000001E-4</v>
      </c>
      <c r="O111" s="211">
        <v>9.7895220000000002E-3</v>
      </c>
      <c r="P111" s="212">
        <v>1.22369025E-4</v>
      </c>
      <c r="Q111" s="211">
        <v>6.7545000000000005E-5</v>
      </c>
      <c r="R111" s="212">
        <v>8.4431250000000004E-7</v>
      </c>
      <c r="S111" s="211">
        <v>7.7726282999999993E-2</v>
      </c>
      <c r="T111" s="212">
        <v>9.7157853749999987E-4</v>
      </c>
      <c r="U111" s="211">
        <v>4.5029999999999999E-6</v>
      </c>
      <c r="V111" s="212">
        <v>5.62875E-8</v>
      </c>
      <c r="W111" s="211">
        <v>7.2047999999999999E-5</v>
      </c>
      <c r="X111" s="212">
        <v>9.006E-7</v>
      </c>
      <c r="Y111" s="211">
        <v>3.7374899999999999E-4</v>
      </c>
      <c r="Z111" s="212">
        <v>4.6718624999999992E-6</v>
      </c>
      <c r="AA111" s="211">
        <v>1.7561699999999998E-4</v>
      </c>
      <c r="AB111" s="212">
        <v>2.1952124999999998E-6</v>
      </c>
      <c r="AC111" s="211">
        <v>8.8709100000000001E-4</v>
      </c>
      <c r="AD111" s="212">
        <v>1.10886375E-5</v>
      </c>
      <c r="AE111" s="211">
        <v>1.6300860000000002E-3</v>
      </c>
      <c r="AF111" s="212">
        <v>2.0376075000000005E-5</v>
      </c>
      <c r="AG111" s="211">
        <v>3.5271998999999998E-2</v>
      </c>
      <c r="AH111" s="212">
        <v>4.4089998749999998E-4</v>
      </c>
      <c r="AI111" s="211">
        <v>1.526517E-3</v>
      </c>
      <c r="AJ111" s="212">
        <v>1.9081462500000001E-5</v>
      </c>
      <c r="AK111" s="211">
        <v>4.90827E-4</v>
      </c>
      <c r="AL111" s="212">
        <v>6.1353374999999996E-6</v>
      </c>
      <c r="AM111" s="211">
        <v>1.2113070000000002E-3</v>
      </c>
      <c r="AN111" s="212">
        <v>1.5141337500000003E-5</v>
      </c>
      <c r="AO111" s="211">
        <v>8.3890890000000006E-3</v>
      </c>
      <c r="AP111" s="212">
        <v>1.0486361250000001E-4</v>
      </c>
      <c r="AQ111" s="211">
        <v>1.39593E-4</v>
      </c>
      <c r="AR111" s="212">
        <v>1.7449125E-6</v>
      </c>
      <c r="AS111" s="211">
        <v>9.0060000000000002E-5</v>
      </c>
      <c r="AT111" s="212">
        <v>1.12575E-6</v>
      </c>
      <c r="AU111" s="211">
        <v>9.9066000000000017E-5</v>
      </c>
      <c r="AV111" s="212">
        <v>1.2383250000000001E-6</v>
      </c>
      <c r="AW111" s="211">
        <v>4.746162E-3</v>
      </c>
      <c r="AX111" s="212">
        <v>5.9327024999999998E-5</v>
      </c>
      <c r="AY111" s="211">
        <v>1.9092720000000001E-3</v>
      </c>
      <c r="AZ111" s="212">
        <v>2.3865900000000001E-5</v>
      </c>
      <c r="BA111" s="211">
        <v>0.15298942500000001</v>
      </c>
      <c r="BB111" s="212">
        <v>1.9123678125000001E-3</v>
      </c>
      <c r="BC111" s="221"/>
      <c r="BD111" s="221"/>
      <c r="BE111" s="560"/>
      <c r="BF111" s="560"/>
      <c r="BG111" s="312"/>
      <c r="BH111" s="312"/>
    </row>
    <row r="112" spans="1:60" ht="13.9">
      <c r="A112" s="88"/>
      <c r="B112" s="1095" t="s">
        <v>541</v>
      </c>
      <c r="C112" s="213" t="s">
        <v>317</v>
      </c>
      <c r="D112" s="213" t="s">
        <v>692</v>
      </c>
      <c r="E112" s="213" t="s">
        <v>542</v>
      </c>
      <c r="F112" s="213" t="s">
        <v>695</v>
      </c>
      <c r="G112" s="69">
        <v>2001</v>
      </c>
      <c r="H112" s="213" t="s">
        <v>696</v>
      </c>
      <c r="I112" s="958">
        <v>1500</v>
      </c>
      <c r="J112" s="958">
        <v>2157</v>
      </c>
      <c r="K112" s="313">
        <v>45.03</v>
      </c>
      <c r="L112" s="213" t="s">
        <v>38</v>
      </c>
      <c r="M112" s="211">
        <v>8.3890890000000006E-3</v>
      </c>
      <c r="N112" s="212">
        <v>1.0486361250000001E-4</v>
      </c>
      <c r="O112" s="211">
        <v>9.7895220000000002E-3</v>
      </c>
      <c r="P112" s="212">
        <v>1.22369025E-4</v>
      </c>
      <c r="Q112" s="211">
        <v>6.7545000000000005E-5</v>
      </c>
      <c r="R112" s="212">
        <v>8.4431250000000004E-7</v>
      </c>
      <c r="S112" s="211">
        <v>7.7726282999999993E-2</v>
      </c>
      <c r="T112" s="212">
        <v>9.7157853749999987E-4</v>
      </c>
      <c r="U112" s="211">
        <v>4.5029999999999999E-6</v>
      </c>
      <c r="V112" s="212">
        <v>5.62875E-8</v>
      </c>
      <c r="W112" s="211">
        <v>7.2047999999999999E-5</v>
      </c>
      <c r="X112" s="212">
        <v>9.006E-7</v>
      </c>
      <c r="Y112" s="211">
        <v>3.7374899999999999E-4</v>
      </c>
      <c r="Z112" s="212">
        <v>4.6718624999999992E-6</v>
      </c>
      <c r="AA112" s="211">
        <v>1.7561699999999998E-4</v>
      </c>
      <c r="AB112" s="212">
        <v>2.1952124999999998E-6</v>
      </c>
      <c r="AC112" s="211">
        <v>8.8709100000000001E-4</v>
      </c>
      <c r="AD112" s="212">
        <v>1.10886375E-5</v>
      </c>
      <c r="AE112" s="211">
        <v>1.6300860000000002E-3</v>
      </c>
      <c r="AF112" s="212">
        <v>2.0376075000000005E-5</v>
      </c>
      <c r="AG112" s="211">
        <v>3.5271998999999998E-2</v>
      </c>
      <c r="AH112" s="212">
        <v>4.4089998749999998E-4</v>
      </c>
      <c r="AI112" s="211">
        <v>1.526517E-3</v>
      </c>
      <c r="AJ112" s="212">
        <v>1.9081462500000001E-5</v>
      </c>
      <c r="AK112" s="211">
        <v>4.90827E-4</v>
      </c>
      <c r="AL112" s="212">
        <v>6.1353374999999996E-6</v>
      </c>
      <c r="AM112" s="211">
        <v>1.2113070000000002E-3</v>
      </c>
      <c r="AN112" s="212">
        <v>1.5141337500000003E-5</v>
      </c>
      <c r="AO112" s="211">
        <v>8.3890890000000006E-3</v>
      </c>
      <c r="AP112" s="212">
        <v>1.0486361250000001E-4</v>
      </c>
      <c r="AQ112" s="211">
        <v>1.39593E-4</v>
      </c>
      <c r="AR112" s="212">
        <v>1.7449125E-6</v>
      </c>
      <c r="AS112" s="211">
        <v>9.0060000000000002E-5</v>
      </c>
      <c r="AT112" s="212">
        <v>1.12575E-6</v>
      </c>
      <c r="AU112" s="211">
        <v>9.9066000000000017E-5</v>
      </c>
      <c r="AV112" s="212">
        <v>1.2383250000000001E-6</v>
      </c>
      <c r="AW112" s="211">
        <v>4.746162E-3</v>
      </c>
      <c r="AX112" s="212">
        <v>5.9327024999999998E-5</v>
      </c>
      <c r="AY112" s="211">
        <v>1.9092720000000001E-3</v>
      </c>
      <c r="AZ112" s="212">
        <v>2.3865900000000001E-5</v>
      </c>
      <c r="BA112" s="211">
        <v>0.15298942500000001</v>
      </c>
      <c r="BB112" s="212">
        <v>1.9123678125000001E-3</v>
      </c>
      <c r="BC112" s="221"/>
      <c r="BD112" s="221"/>
      <c r="BE112" s="560"/>
      <c r="BF112" s="560"/>
      <c r="BG112" s="312"/>
      <c r="BH112" s="312"/>
    </row>
    <row r="113" spans="1:58" s="316" customFormat="1" ht="13.9">
      <c r="A113" s="125"/>
      <c r="B113" s="1095" t="s">
        <v>541</v>
      </c>
      <c r="C113" s="213" t="s">
        <v>206</v>
      </c>
      <c r="D113" s="213" t="s">
        <v>697</v>
      </c>
      <c r="E113" s="213" t="s">
        <v>698</v>
      </c>
      <c r="F113" s="213" t="s">
        <v>699</v>
      </c>
      <c r="G113" s="69" t="s">
        <v>428</v>
      </c>
      <c r="H113" s="213" t="s">
        <v>700</v>
      </c>
      <c r="I113" s="958">
        <v>97</v>
      </c>
      <c r="J113" s="958">
        <v>130</v>
      </c>
      <c r="K113" s="313">
        <v>10.4</v>
      </c>
      <c r="L113" s="213" t="s">
        <v>38</v>
      </c>
      <c r="M113" s="314">
        <v>1.9375199999999999E-3</v>
      </c>
      <c r="N113" s="315">
        <v>4.8437999999999993E-5</v>
      </c>
      <c r="O113" s="314">
        <v>2.2609600000000002E-3</v>
      </c>
      <c r="P113" s="315">
        <v>5.6524000000000003E-5</v>
      </c>
      <c r="Q113" s="314">
        <v>1.56E-5</v>
      </c>
      <c r="R113" s="315">
        <v>3.8999999999999997E-7</v>
      </c>
      <c r="S113" s="314">
        <v>1.7951440000000003E-2</v>
      </c>
      <c r="T113" s="315">
        <v>4.4878600000000006E-4</v>
      </c>
      <c r="U113" s="314">
        <v>1.0400000000000002E-6</v>
      </c>
      <c r="V113" s="315">
        <v>2.6000000000000005E-8</v>
      </c>
      <c r="W113" s="314">
        <v>1.6640000000000003E-5</v>
      </c>
      <c r="X113" s="315">
        <v>4.1600000000000007E-7</v>
      </c>
      <c r="Y113" s="314">
        <v>8.6320000000000014E-5</v>
      </c>
      <c r="Z113" s="315">
        <v>2.1580000000000003E-6</v>
      </c>
      <c r="AA113" s="314">
        <v>4.0559999999999998E-5</v>
      </c>
      <c r="AB113" s="315">
        <v>5.0699999999999997E-7</v>
      </c>
      <c r="AC113" s="314">
        <v>2.0488E-4</v>
      </c>
      <c r="AD113" s="315">
        <v>5.1219999999999994E-6</v>
      </c>
      <c r="AE113" s="314">
        <v>3.7648000000000005E-4</v>
      </c>
      <c r="AF113" s="315">
        <v>9.4120000000000024E-6</v>
      </c>
      <c r="AG113" s="314">
        <v>8.1463200000000003E-3</v>
      </c>
      <c r="AH113" s="315">
        <v>2.0365800000000001E-4</v>
      </c>
      <c r="AI113" s="314">
        <v>3.5255999999999997E-4</v>
      </c>
      <c r="AJ113" s="315">
        <v>8.813999999999999E-6</v>
      </c>
      <c r="AK113" s="314">
        <v>1.1336E-4</v>
      </c>
      <c r="AL113" s="315">
        <v>2.8340000000000003E-6</v>
      </c>
      <c r="AM113" s="314">
        <v>2.7975999999999999E-4</v>
      </c>
      <c r="AN113" s="315">
        <v>3.4970000000000001E-6</v>
      </c>
      <c r="AO113" s="314">
        <v>1.9375199999999999E-3</v>
      </c>
      <c r="AP113" s="315">
        <v>4.8437999999999993E-5</v>
      </c>
      <c r="AQ113" s="314">
        <v>3.2239999999999996E-5</v>
      </c>
      <c r="AR113" s="315">
        <v>8.0599999999999989E-7</v>
      </c>
      <c r="AS113" s="314">
        <v>2.0800000000000004E-5</v>
      </c>
      <c r="AT113" s="315">
        <v>5.200000000000001E-7</v>
      </c>
      <c r="AU113" s="314">
        <v>2.2880000000000001E-5</v>
      </c>
      <c r="AV113" s="315">
        <v>5.7199999999999999E-7</v>
      </c>
      <c r="AW113" s="314">
        <v>1.0961600000000001E-3</v>
      </c>
      <c r="AX113" s="315">
        <v>2.7404000000000001E-5</v>
      </c>
      <c r="AY113" s="314">
        <v>4.4096000000000001E-4</v>
      </c>
      <c r="AZ113" s="315">
        <v>1.1024000000000002E-5</v>
      </c>
      <c r="BA113" s="314">
        <v>3.5333999999999997E-2</v>
      </c>
      <c r="BB113" s="315">
        <v>8.7934599999999993E-4</v>
      </c>
      <c r="BC113" s="1545"/>
      <c r="BD113" s="1544"/>
      <c r="BE113" s="1544"/>
      <c r="BF113" s="1544"/>
    </row>
    <row r="114" spans="1:58" s="316" customFormat="1" ht="13.9">
      <c r="A114" s="125"/>
      <c r="B114" s="1095" t="s">
        <v>541</v>
      </c>
      <c r="C114" s="213" t="s">
        <v>206</v>
      </c>
      <c r="D114" s="213" t="s">
        <v>701</v>
      </c>
      <c r="E114" s="213" t="s">
        <v>698</v>
      </c>
      <c r="F114" s="213" t="s">
        <v>702</v>
      </c>
      <c r="G114" s="69" t="s">
        <v>428</v>
      </c>
      <c r="H114" s="213" t="s">
        <v>703</v>
      </c>
      <c r="I114" s="958">
        <v>97</v>
      </c>
      <c r="J114" s="958">
        <v>130</v>
      </c>
      <c r="K114" s="313">
        <v>11.4</v>
      </c>
      <c r="L114" s="213" t="s">
        <v>38</v>
      </c>
      <c r="M114" s="314">
        <v>2.1238199999999998E-3</v>
      </c>
      <c r="N114" s="315">
        <v>5.30955E-5</v>
      </c>
      <c r="O114" s="314">
        <v>2.4783600000000002E-3</v>
      </c>
      <c r="P114" s="315">
        <v>6.1959000000000008E-5</v>
      </c>
      <c r="Q114" s="314">
        <v>1.7100000000000002E-5</v>
      </c>
      <c r="R114" s="315">
        <v>4.2750000000000004E-7</v>
      </c>
      <c r="S114" s="314">
        <v>1.967754E-2</v>
      </c>
      <c r="T114" s="315">
        <v>4.9193849999999999E-4</v>
      </c>
      <c r="U114" s="314">
        <v>1.1400000000000001E-6</v>
      </c>
      <c r="V114" s="315">
        <v>2.85E-8</v>
      </c>
      <c r="W114" s="314">
        <v>1.8240000000000002E-5</v>
      </c>
      <c r="X114" s="315">
        <v>4.5600000000000001E-7</v>
      </c>
      <c r="Y114" s="314">
        <v>9.4620000000000012E-5</v>
      </c>
      <c r="Z114" s="315">
        <v>2.3655000000000005E-6</v>
      </c>
      <c r="AA114" s="314">
        <v>4.4459999999999998E-5</v>
      </c>
      <c r="AB114" s="315">
        <v>5.5574999999999993E-7</v>
      </c>
      <c r="AC114" s="314">
        <v>2.2457999999999999E-4</v>
      </c>
      <c r="AD114" s="315">
        <v>5.6144999999999994E-6</v>
      </c>
      <c r="AE114" s="314">
        <v>4.1268000000000007E-4</v>
      </c>
      <c r="AF114" s="315">
        <v>1.0317000000000001E-5</v>
      </c>
      <c r="AG114" s="314">
        <v>8.9296199999999992E-3</v>
      </c>
      <c r="AH114" s="315">
        <v>2.2324049999999999E-4</v>
      </c>
      <c r="AI114" s="314">
        <v>3.8646000000000004E-4</v>
      </c>
      <c r="AJ114" s="315">
        <v>9.6615000000000023E-6</v>
      </c>
      <c r="AK114" s="314">
        <v>1.2426000000000001E-4</v>
      </c>
      <c r="AL114" s="315">
        <v>3.1065000000000002E-6</v>
      </c>
      <c r="AM114" s="314">
        <v>3.0665999999999999E-4</v>
      </c>
      <c r="AN114" s="315">
        <v>3.8332500000000001E-6</v>
      </c>
      <c r="AO114" s="314">
        <v>2.1238199999999998E-3</v>
      </c>
      <c r="AP114" s="315">
        <v>5.30955E-5</v>
      </c>
      <c r="AQ114" s="314">
        <v>3.5339999999999997E-5</v>
      </c>
      <c r="AR114" s="315">
        <v>8.8349999999999999E-7</v>
      </c>
      <c r="AS114" s="314">
        <v>2.2800000000000002E-5</v>
      </c>
      <c r="AT114" s="315">
        <v>5.7000000000000005E-7</v>
      </c>
      <c r="AU114" s="314">
        <v>2.508E-5</v>
      </c>
      <c r="AV114" s="315">
        <v>6.270000000000001E-7</v>
      </c>
      <c r="AW114" s="314">
        <v>1.20156E-3</v>
      </c>
      <c r="AX114" s="315">
        <v>3.0038999999999998E-5</v>
      </c>
      <c r="AY114" s="314">
        <v>4.8336000000000001E-4</v>
      </c>
      <c r="AZ114" s="315">
        <v>1.2084000000000002E-5</v>
      </c>
      <c r="BA114" s="314">
        <v>3.8731499999999995E-2</v>
      </c>
      <c r="BB114" s="315">
        <v>9.6389849999999988E-4</v>
      </c>
      <c r="BC114" s="893"/>
      <c r="BD114" s="893"/>
      <c r="BE114" s="893"/>
      <c r="BF114" s="893"/>
    </row>
    <row r="115" spans="1:58" s="316" customFormat="1" ht="13.9">
      <c r="A115" s="125"/>
      <c r="B115" s="1095" t="s">
        <v>541</v>
      </c>
      <c r="C115" s="213" t="s">
        <v>206</v>
      </c>
      <c r="D115" s="213" t="s">
        <v>704</v>
      </c>
      <c r="E115" s="213" t="s">
        <v>698</v>
      </c>
      <c r="F115" s="213" t="s">
        <v>705</v>
      </c>
      <c r="G115" s="69" t="s">
        <v>428</v>
      </c>
      <c r="H115" s="213" t="s">
        <v>706</v>
      </c>
      <c r="I115" s="958">
        <v>160</v>
      </c>
      <c r="J115" s="958">
        <v>215</v>
      </c>
      <c r="K115" s="313">
        <v>7.9</v>
      </c>
      <c r="L115" s="213" t="s">
        <v>38</v>
      </c>
      <c r="M115" s="314">
        <v>1.4717700000000001E-3</v>
      </c>
      <c r="N115" s="315">
        <v>3.6794249999999998E-5</v>
      </c>
      <c r="O115" s="314">
        <v>1.7174600000000003E-3</v>
      </c>
      <c r="P115" s="315">
        <v>4.2936500000000011E-5</v>
      </c>
      <c r="Q115" s="314">
        <v>1.1850000000000002E-5</v>
      </c>
      <c r="R115" s="315">
        <v>2.9625000000000002E-7</v>
      </c>
      <c r="S115" s="314">
        <v>1.3636190000000001E-2</v>
      </c>
      <c r="T115" s="315">
        <v>3.4090475000000004E-4</v>
      </c>
      <c r="U115" s="314">
        <v>7.9000000000000017E-7</v>
      </c>
      <c r="V115" s="315">
        <v>1.9750000000000005E-8</v>
      </c>
      <c r="W115" s="314">
        <v>1.2640000000000003E-5</v>
      </c>
      <c r="X115" s="315">
        <v>3.1600000000000008E-7</v>
      </c>
      <c r="Y115" s="314">
        <v>6.5569999999999997E-5</v>
      </c>
      <c r="Z115" s="315">
        <v>1.6392499999999998E-6</v>
      </c>
      <c r="AA115" s="314">
        <v>3.0809999999999998E-5</v>
      </c>
      <c r="AB115" s="315">
        <v>3.8512499999999998E-7</v>
      </c>
      <c r="AC115" s="314">
        <v>1.5563E-4</v>
      </c>
      <c r="AD115" s="315">
        <v>3.89075E-6</v>
      </c>
      <c r="AE115" s="314">
        <v>2.8598000000000002E-4</v>
      </c>
      <c r="AF115" s="315">
        <v>7.1495000000000008E-6</v>
      </c>
      <c r="AG115" s="314">
        <v>6.1880700000000004E-3</v>
      </c>
      <c r="AH115" s="315">
        <v>1.5470174999999999E-4</v>
      </c>
      <c r="AI115" s="314">
        <v>2.6781E-4</v>
      </c>
      <c r="AJ115" s="315">
        <v>6.69525E-6</v>
      </c>
      <c r="AK115" s="314">
        <v>8.6110000000000001E-5</v>
      </c>
      <c r="AL115" s="315">
        <v>2.1527500000000003E-6</v>
      </c>
      <c r="AM115" s="314">
        <v>2.1251000000000001E-4</v>
      </c>
      <c r="AN115" s="315">
        <v>2.6563750000000005E-6</v>
      </c>
      <c r="AO115" s="314">
        <v>1.4717700000000001E-3</v>
      </c>
      <c r="AP115" s="315">
        <v>3.6794249999999998E-5</v>
      </c>
      <c r="AQ115" s="314">
        <v>2.4490000000000001E-5</v>
      </c>
      <c r="AR115" s="315">
        <v>6.1225000000000005E-7</v>
      </c>
      <c r="AS115" s="314">
        <v>1.5800000000000001E-5</v>
      </c>
      <c r="AT115" s="315">
        <v>3.9500000000000003E-7</v>
      </c>
      <c r="AU115" s="314">
        <v>1.7380000000000003E-5</v>
      </c>
      <c r="AV115" s="315">
        <v>4.3450000000000009E-7</v>
      </c>
      <c r="AW115" s="314">
        <v>8.3265999999999993E-4</v>
      </c>
      <c r="AX115" s="315">
        <v>2.08165E-5</v>
      </c>
      <c r="AY115" s="314">
        <v>3.3496000000000003E-4</v>
      </c>
      <c r="AZ115" s="315">
        <v>8.3740000000000015E-6</v>
      </c>
      <c r="BA115" s="314">
        <v>2.6840250000000003E-2</v>
      </c>
      <c r="BB115" s="315">
        <v>6.6796474999999988E-4</v>
      </c>
      <c r="BC115" s="894"/>
      <c r="BD115" s="894"/>
      <c r="BE115" s="894"/>
      <c r="BF115" s="894"/>
    </row>
    <row r="116" spans="1:58" s="316" customFormat="1">
      <c r="A116" s="125"/>
      <c r="B116" s="1095" t="s">
        <v>541</v>
      </c>
      <c r="C116" s="213" t="s">
        <v>206</v>
      </c>
      <c r="D116" s="213" t="s">
        <v>707</v>
      </c>
      <c r="E116" s="213" t="s">
        <v>698</v>
      </c>
      <c r="F116" s="213" t="s">
        <v>708</v>
      </c>
      <c r="G116" s="69">
        <v>2021</v>
      </c>
      <c r="H116" s="213" t="s">
        <v>709</v>
      </c>
      <c r="I116" s="958">
        <v>155</v>
      </c>
      <c r="J116" s="958">
        <v>208</v>
      </c>
      <c r="K116" s="313">
        <v>6.6</v>
      </c>
      <c r="L116" s="213" t="s">
        <v>38</v>
      </c>
      <c r="M116" s="314">
        <v>1.2295799999999999E-3</v>
      </c>
      <c r="N116" s="315">
        <v>3.0739499999999999E-5</v>
      </c>
      <c r="O116" s="314">
        <v>1.4348399999999999E-3</v>
      </c>
      <c r="P116" s="315">
        <v>3.5871000000000003E-5</v>
      </c>
      <c r="Q116" s="314">
        <v>9.8999999999999984E-6</v>
      </c>
      <c r="R116" s="315">
        <v>2.4749999999999996E-7</v>
      </c>
      <c r="S116" s="314">
        <v>1.1392259999999998E-2</v>
      </c>
      <c r="T116" s="315">
        <v>2.8480649999999998E-4</v>
      </c>
      <c r="U116" s="314">
        <v>6.6000000000000003E-7</v>
      </c>
      <c r="V116" s="315">
        <v>1.6500000000000002E-8</v>
      </c>
      <c r="W116" s="314">
        <v>1.0560000000000001E-5</v>
      </c>
      <c r="X116" s="315">
        <v>2.6400000000000003E-7</v>
      </c>
      <c r="Y116" s="314">
        <v>5.4779999999999994E-5</v>
      </c>
      <c r="Z116" s="315">
        <v>1.3694999999999998E-6</v>
      </c>
      <c r="AA116" s="314">
        <v>2.5739999999999998E-5</v>
      </c>
      <c r="AB116" s="315">
        <v>3.2174999999999998E-7</v>
      </c>
      <c r="AC116" s="314">
        <v>1.3002000000000001E-4</v>
      </c>
      <c r="AD116" s="315">
        <v>3.2505E-6</v>
      </c>
      <c r="AE116" s="314">
        <v>2.3892E-4</v>
      </c>
      <c r="AF116" s="315">
        <v>5.9730000000000002E-6</v>
      </c>
      <c r="AG116" s="314">
        <v>5.1697799999999997E-3</v>
      </c>
      <c r="AH116" s="315">
        <v>1.2924449999999999E-4</v>
      </c>
      <c r="AI116" s="314">
        <v>2.2374E-4</v>
      </c>
      <c r="AJ116" s="315">
        <v>5.5934999999999999E-6</v>
      </c>
      <c r="AK116" s="314">
        <v>7.1939999999999992E-5</v>
      </c>
      <c r="AL116" s="315">
        <v>1.7984999999999998E-6</v>
      </c>
      <c r="AM116" s="314">
        <v>1.7754000000000001E-4</v>
      </c>
      <c r="AN116" s="315">
        <v>2.2192500000000004E-6</v>
      </c>
      <c r="AO116" s="314">
        <v>1.2295799999999999E-3</v>
      </c>
      <c r="AP116" s="315">
        <v>3.0739499999999999E-5</v>
      </c>
      <c r="AQ116" s="314">
        <v>2.0460000000000001E-5</v>
      </c>
      <c r="AR116" s="315">
        <v>5.1149999999999999E-7</v>
      </c>
      <c r="AS116" s="314">
        <v>1.3200000000000001E-5</v>
      </c>
      <c r="AT116" s="315">
        <v>3.3000000000000002E-7</v>
      </c>
      <c r="AU116" s="314">
        <v>1.452E-5</v>
      </c>
      <c r="AV116" s="315">
        <v>3.6300000000000001E-7</v>
      </c>
      <c r="AW116" s="314">
        <v>6.9563999999999997E-4</v>
      </c>
      <c r="AX116" s="315">
        <v>1.7391E-5</v>
      </c>
      <c r="AY116" s="314">
        <v>2.7984E-4</v>
      </c>
      <c r="AZ116" s="315">
        <v>6.9960000000000004E-6</v>
      </c>
      <c r="BA116" s="314">
        <v>2.2423500000000002E-2</v>
      </c>
      <c r="BB116" s="315">
        <v>5.5804649999999971E-4</v>
      </c>
    </row>
    <row r="117" spans="1:58">
      <c r="A117" s="88"/>
      <c r="B117" s="1095" t="s">
        <v>541</v>
      </c>
      <c r="C117" s="213" t="s">
        <v>206</v>
      </c>
      <c r="D117" s="213" t="s">
        <v>337</v>
      </c>
      <c r="E117" s="213" t="s">
        <v>542</v>
      </c>
      <c r="F117" s="213" t="s">
        <v>710</v>
      </c>
      <c r="G117" s="69">
        <v>2017</v>
      </c>
      <c r="H117" s="213" t="s">
        <v>711</v>
      </c>
      <c r="I117" s="958">
        <v>450</v>
      </c>
      <c r="J117" s="958">
        <v>603.5</v>
      </c>
      <c r="K117" s="313">
        <v>27.7</v>
      </c>
      <c r="L117" s="213" t="s">
        <v>36</v>
      </c>
      <c r="M117" s="211">
        <v>1.548153E-3</v>
      </c>
      <c r="N117" s="212">
        <v>1.9351912499999998E-5</v>
      </c>
      <c r="O117" s="211">
        <v>1.8065940000000001E-3</v>
      </c>
      <c r="P117" s="212">
        <v>2.2582425000000004E-5</v>
      </c>
      <c r="Q117" s="211">
        <v>6.2325E-6</v>
      </c>
      <c r="R117" s="212">
        <v>7.7906250000000003E-8</v>
      </c>
      <c r="S117" s="211">
        <v>1.4343891000000003E-2</v>
      </c>
      <c r="T117" s="212">
        <v>1.7929863750000002E-4</v>
      </c>
      <c r="U117" s="211">
        <v>4.1550000000000003E-7</v>
      </c>
      <c r="V117" s="212">
        <v>5.1937499999999998E-9</v>
      </c>
      <c r="W117" s="211">
        <v>6.6480000000000006E-6</v>
      </c>
      <c r="X117" s="212">
        <v>8.3099999999999996E-8</v>
      </c>
      <c r="Y117" s="211">
        <v>3.4486500000000003E-5</v>
      </c>
      <c r="Z117" s="212">
        <v>4.3108125E-7</v>
      </c>
      <c r="AA117" s="211">
        <v>1.62045E-5</v>
      </c>
      <c r="AB117" s="212">
        <v>2.0255625000000001E-7</v>
      </c>
      <c r="AC117" s="211">
        <v>1.63707E-4</v>
      </c>
      <c r="AD117" s="212">
        <v>2.0463374999999999E-6</v>
      </c>
      <c r="AE117" s="211">
        <v>3.0082200000000007E-4</v>
      </c>
      <c r="AF117" s="212">
        <v>3.760275000000001E-6</v>
      </c>
      <c r="AG117" s="211">
        <v>6.5092229999999997E-3</v>
      </c>
      <c r="AH117" s="212">
        <v>8.1365287499999994E-5</v>
      </c>
      <c r="AI117" s="211">
        <v>2.81709E-4</v>
      </c>
      <c r="AJ117" s="212">
        <v>3.5213624999999998E-6</v>
      </c>
      <c r="AK117" s="211">
        <v>9.0579000000000001E-5</v>
      </c>
      <c r="AL117" s="212">
        <v>1.1322375E-6</v>
      </c>
      <c r="AM117" s="211">
        <v>2.2353900000000003E-4</v>
      </c>
      <c r="AN117" s="212">
        <v>2.7942375000000004E-6</v>
      </c>
      <c r="AO117" s="211">
        <v>5.1605099999999992E-3</v>
      </c>
      <c r="AP117" s="212">
        <v>6.4506374999999988E-5</v>
      </c>
      <c r="AQ117" s="211">
        <v>1.28805E-5</v>
      </c>
      <c r="AR117" s="212">
        <v>1.6100625000000001E-7</v>
      </c>
      <c r="AS117" s="211">
        <v>8.3100000000000018E-6</v>
      </c>
      <c r="AT117" s="212">
        <v>1.0387500000000002E-7</v>
      </c>
      <c r="AU117" s="211">
        <v>9.1410000000000011E-6</v>
      </c>
      <c r="AV117" s="212">
        <v>1.1426250000000002E-7</v>
      </c>
      <c r="AW117" s="211">
        <v>8.7587400000000001E-4</v>
      </c>
      <c r="AX117" s="212">
        <v>1.0948425E-5</v>
      </c>
      <c r="AY117" s="211">
        <v>3.5234400000000004E-4</v>
      </c>
      <c r="AZ117" s="212">
        <v>4.4043000000000003E-6</v>
      </c>
      <c r="BA117" s="211">
        <v>3.1751263500000002E-2</v>
      </c>
      <c r="BB117" s="212">
        <v>3.9689079375000003E-4</v>
      </c>
    </row>
    <row r="118" spans="1:58">
      <c r="A118" s="88"/>
      <c r="B118" s="1095" t="s">
        <v>541</v>
      </c>
      <c r="C118" s="213" t="s">
        <v>206</v>
      </c>
      <c r="D118" s="213" t="s">
        <v>712</v>
      </c>
      <c r="E118" s="213" t="s">
        <v>542</v>
      </c>
      <c r="F118" s="213" t="s">
        <v>713</v>
      </c>
      <c r="G118" s="69">
        <v>2018</v>
      </c>
      <c r="H118" s="213" t="s">
        <v>714</v>
      </c>
      <c r="I118" s="958">
        <v>3000</v>
      </c>
      <c r="J118" s="958">
        <v>4265</v>
      </c>
      <c r="K118" s="313">
        <v>203</v>
      </c>
      <c r="L118" s="213" t="s">
        <v>36</v>
      </c>
      <c r="M118" s="211">
        <v>1.1345670000000002E-2</v>
      </c>
      <c r="N118" s="212">
        <v>1.4182087500000002E-4</v>
      </c>
      <c r="O118" s="211">
        <v>1.3239660000000004E-2</v>
      </c>
      <c r="P118" s="212">
        <v>1.6549575000000005E-4</v>
      </c>
      <c r="Q118" s="211">
        <v>4.5675000000000006E-5</v>
      </c>
      <c r="R118" s="212">
        <v>5.7093750000000009E-7</v>
      </c>
      <c r="S118" s="211">
        <v>0.10511949000000001</v>
      </c>
      <c r="T118" s="212">
        <v>1.3139936250000002E-3</v>
      </c>
      <c r="U118" s="211">
        <v>3.0450000000000009E-6</v>
      </c>
      <c r="V118" s="212">
        <v>3.8062500000000007E-8</v>
      </c>
      <c r="W118" s="211">
        <v>4.8720000000000015E-5</v>
      </c>
      <c r="X118" s="212">
        <v>6.0900000000000012E-7</v>
      </c>
      <c r="Y118" s="211">
        <v>2.5273500000000003E-4</v>
      </c>
      <c r="Z118" s="212">
        <v>3.1591875000000006E-6</v>
      </c>
      <c r="AA118" s="211">
        <v>1.1875500000000001E-4</v>
      </c>
      <c r="AB118" s="212">
        <v>1.4844375E-6</v>
      </c>
      <c r="AC118" s="211">
        <v>1.1997300000000002E-3</v>
      </c>
      <c r="AD118" s="212">
        <v>1.4996625000000003E-5</v>
      </c>
      <c r="AE118" s="211">
        <v>2.2045800000000003E-3</v>
      </c>
      <c r="AF118" s="212">
        <v>2.7557250000000001E-5</v>
      </c>
      <c r="AG118" s="211">
        <v>4.7702970000000004E-2</v>
      </c>
      <c r="AH118" s="212">
        <v>5.9628712500000007E-4</v>
      </c>
      <c r="AI118" s="211">
        <v>2.0645100000000003E-3</v>
      </c>
      <c r="AJ118" s="212">
        <v>2.5806375000000002E-5</v>
      </c>
      <c r="AK118" s="211">
        <v>6.6381000000000003E-4</v>
      </c>
      <c r="AL118" s="212">
        <v>8.2976250000000017E-6</v>
      </c>
      <c r="AM118" s="211">
        <v>1.6382100000000002E-3</v>
      </c>
      <c r="AN118" s="212">
        <v>2.0477625000000004E-5</v>
      </c>
      <c r="AO118" s="211">
        <v>3.7818900000000003E-2</v>
      </c>
      <c r="AP118" s="212">
        <v>4.7273625E-4</v>
      </c>
      <c r="AQ118" s="211">
        <v>9.4395000000000007E-5</v>
      </c>
      <c r="AR118" s="212">
        <v>1.1799375E-6</v>
      </c>
      <c r="AS118" s="211">
        <v>6.090000000000001E-5</v>
      </c>
      <c r="AT118" s="212">
        <v>7.6125000000000012E-7</v>
      </c>
      <c r="AU118" s="211">
        <v>6.6990000000000021E-5</v>
      </c>
      <c r="AV118" s="212">
        <v>8.3737500000000018E-7</v>
      </c>
      <c r="AW118" s="211">
        <v>6.4188600000000011E-3</v>
      </c>
      <c r="AX118" s="212">
        <v>8.0235750000000005E-5</v>
      </c>
      <c r="AY118" s="211">
        <v>2.5821600000000004E-3</v>
      </c>
      <c r="AZ118" s="212">
        <v>3.227700000000001E-5</v>
      </c>
      <c r="BA118" s="211">
        <v>0.23268976500000002</v>
      </c>
      <c r="BB118" s="212">
        <v>2.9086220625000004E-3</v>
      </c>
    </row>
    <row r="119" spans="1:58">
      <c r="A119" s="88"/>
      <c r="B119" s="1095" t="s">
        <v>541</v>
      </c>
      <c r="C119" s="213" t="s">
        <v>206</v>
      </c>
      <c r="D119" s="213" t="s">
        <v>712</v>
      </c>
      <c r="E119" s="213" t="s">
        <v>542</v>
      </c>
      <c r="F119" s="213" t="s">
        <v>715</v>
      </c>
      <c r="G119" s="69" t="s">
        <v>218</v>
      </c>
      <c r="H119" s="213" t="s">
        <v>716</v>
      </c>
      <c r="I119" s="958">
        <v>3000</v>
      </c>
      <c r="J119" s="958">
        <v>4265</v>
      </c>
      <c r="K119" s="313">
        <v>206</v>
      </c>
      <c r="L119" s="213" t="s">
        <v>36</v>
      </c>
      <c r="M119" s="211">
        <v>1.1513340000000002E-2</v>
      </c>
      <c r="N119" s="212">
        <v>1.4391675000000005E-4</v>
      </c>
      <c r="O119" s="211">
        <v>1.3435320000000002E-2</v>
      </c>
      <c r="P119" s="212">
        <v>1.6794150000000002E-4</v>
      </c>
      <c r="Q119" s="211">
        <v>4.6350000000000002E-5</v>
      </c>
      <c r="R119" s="212">
        <v>5.7937500000000006E-7</v>
      </c>
      <c r="S119" s="211">
        <v>0.10667298</v>
      </c>
      <c r="T119" s="212">
        <v>1.3334122500000001E-3</v>
      </c>
      <c r="U119" s="211">
        <v>3.0900000000000005E-6</v>
      </c>
      <c r="V119" s="212">
        <v>3.8625000000000003E-8</v>
      </c>
      <c r="W119" s="211">
        <v>4.9440000000000008E-5</v>
      </c>
      <c r="X119" s="212">
        <v>6.1800000000000005E-7</v>
      </c>
      <c r="Y119" s="211">
        <v>2.5647000000000007E-4</v>
      </c>
      <c r="Z119" s="212">
        <v>3.2058750000000009E-6</v>
      </c>
      <c r="AA119" s="211">
        <v>1.2051000000000002E-4</v>
      </c>
      <c r="AB119" s="212">
        <v>1.5063750000000003E-6</v>
      </c>
      <c r="AC119" s="211">
        <v>1.2174600000000001E-3</v>
      </c>
      <c r="AD119" s="212">
        <v>1.5218250000000001E-5</v>
      </c>
      <c r="AE119" s="211">
        <v>2.2371600000000006E-3</v>
      </c>
      <c r="AF119" s="212">
        <v>2.7964500000000006E-5</v>
      </c>
      <c r="AG119" s="211">
        <v>4.8407940000000003E-2</v>
      </c>
      <c r="AH119" s="212">
        <v>6.0509925000000009E-4</v>
      </c>
      <c r="AI119" s="211">
        <v>2.0950200000000004E-3</v>
      </c>
      <c r="AJ119" s="212">
        <v>2.6187750000000007E-5</v>
      </c>
      <c r="AK119" s="211">
        <v>6.7362000000000021E-4</v>
      </c>
      <c r="AL119" s="212">
        <v>8.4202500000000029E-6</v>
      </c>
      <c r="AM119" s="211">
        <v>1.6624200000000004E-3</v>
      </c>
      <c r="AN119" s="212">
        <v>2.0780250000000005E-5</v>
      </c>
      <c r="AO119" s="211">
        <v>3.8377800000000004E-2</v>
      </c>
      <c r="AP119" s="212">
        <v>4.7972250000000003E-4</v>
      </c>
      <c r="AQ119" s="211">
        <v>9.5790000000000003E-5</v>
      </c>
      <c r="AR119" s="212">
        <v>1.1973750000000001E-6</v>
      </c>
      <c r="AS119" s="211">
        <v>6.1800000000000011E-5</v>
      </c>
      <c r="AT119" s="212">
        <v>7.7250000000000023E-7</v>
      </c>
      <c r="AU119" s="211">
        <v>6.7980000000000023E-5</v>
      </c>
      <c r="AV119" s="212">
        <v>8.4975000000000021E-7</v>
      </c>
      <c r="AW119" s="211">
        <v>6.5137200000000006E-3</v>
      </c>
      <c r="AX119" s="212">
        <v>8.1421500000000013E-5</v>
      </c>
      <c r="AY119" s="211">
        <v>2.6203200000000006E-3</v>
      </c>
      <c r="AZ119" s="212">
        <v>3.2754000000000005E-5</v>
      </c>
      <c r="BA119" s="211">
        <v>0.23612853000000006</v>
      </c>
      <c r="BB119" s="212">
        <v>2.9516066250000004E-3</v>
      </c>
    </row>
    <row r="120" spans="1:58">
      <c r="A120" s="88"/>
      <c r="B120" s="1095" t="s">
        <v>541</v>
      </c>
      <c r="C120" s="213" t="s">
        <v>206</v>
      </c>
      <c r="D120" s="213" t="s">
        <v>717</v>
      </c>
      <c r="E120" s="213" t="s">
        <v>542</v>
      </c>
      <c r="F120" s="213" t="s">
        <v>718</v>
      </c>
      <c r="G120" s="69">
        <v>2018</v>
      </c>
      <c r="H120" s="213" t="s">
        <v>719</v>
      </c>
      <c r="I120" s="958">
        <v>500</v>
      </c>
      <c r="J120" s="958">
        <v>755</v>
      </c>
      <c r="K120" s="313">
        <v>34.700000000000003</v>
      </c>
      <c r="L120" s="213" t="s">
        <v>36</v>
      </c>
      <c r="M120" s="211">
        <v>1.9393830000000005E-3</v>
      </c>
      <c r="N120" s="212">
        <v>2.4242287500000006E-5</v>
      </c>
      <c r="O120" s="211">
        <v>2.2631340000000004E-3</v>
      </c>
      <c r="P120" s="212">
        <v>2.8289175000000005E-5</v>
      </c>
      <c r="Q120" s="211">
        <v>7.8075000000000011E-6</v>
      </c>
      <c r="R120" s="212">
        <v>9.7593750000000013E-8</v>
      </c>
      <c r="S120" s="211">
        <v>1.7968701000000004E-2</v>
      </c>
      <c r="T120" s="212">
        <v>2.2460876250000007E-4</v>
      </c>
      <c r="U120" s="211">
        <v>5.2050000000000014E-7</v>
      </c>
      <c r="V120" s="212">
        <v>6.5062500000000016E-9</v>
      </c>
      <c r="W120" s="211">
        <v>8.3280000000000023E-6</v>
      </c>
      <c r="X120" s="212">
        <v>1.0410000000000003E-7</v>
      </c>
      <c r="Y120" s="211">
        <v>4.3201500000000017E-5</v>
      </c>
      <c r="Z120" s="212">
        <v>5.4001875000000027E-7</v>
      </c>
      <c r="AA120" s="211">
        <v>2.0299500000000001E-5</v>
      </c>
      <c r="AB120" s="212">
        <v>2.5374374999999999E-7</v>
      </c>
      <c r="AC120" s="211">
        <v>2.0507700000000002E-4</v>
      </c>
      <c r="AD120" s="212">
        <v>2.5634625E-6</v>
      </c>
      <c r="AE120" s="211">
        <v>3.7684200000000012E-4</v>
      </c>
      <c r="AF120" s="212">
        <v>4.7105250000000018E-6</v>
      </c>
      <c r="AG120" s="211">
        <v>8.1541530000000008E-3</v>
      </c>
      <c r="AH120" s="212">
        <v>1.0192691250000001E-4</v>
      </c>
      <c r="AI120" s="211">
        <v>3.5289900000000011E-4</v>
      </c>
      <c r="AJ120" s="212">
        <v>4.411237500000002E-6</v>
      </c>
      <c r="AK120" s="211">
        <v>1.1346900000000002E-4</v>
      </c>
      <c r="AL120" s="212">
        <v>1.4183625000000002E-6</v>
      </c>
      <c r="AM120" s="211">
        <v>2.8002900000000005E-4</v>
      </c>
      <c r="AN120" s="212">
        <v>3.5003625000000003E-6</v>
      </c>
      <c r="AO120" s="211">
        <v>6.4646100000000008E-3</v>
      </c>
      <c r="AP120" s="212">
        <v>8.0807625000000011E-5</v>
      </c>
      <c r="AQ120" s="211">
        <v>1.6135500000000002E-5</v>
      </c>
      <c r="AR120" s="212">
        <v>2.0169375E-7</v>
      </c>
      <c r="AS120" s="211">
        <v>1.0410000000000002E-5</v>
      </c>
      <c r="AT120" s="212">
        <v>1.3012500000000004E-7</v>
      </c>
      <c r="AU120" s="211">
        <v>1.1451000000000003E-5</v>
      </c>
      <c r="AV120" s="212">
        <v>1.4313750000000003E-7</v>
      </c>
      <c r="AW120" s="211">
        <v>1.0972140000000002E-3</v>
      </c>
      <c r="AX120" s="212">
        <v>1.3715175000000004E-5</v>
      </c>
      <c r="AY120" s="211">
        <v>4.4138400000000012E-4</v>
      </c>
      <c r="AZ120" s="212">
        <v>5.5173000000000022E-6</v>
      </c>
      <c r="BA120" s="211">
        <v>3.9775048500000014E-2</v>
      </c>
      <c r="BB120" s="212">
        <v>4.971881062500002E-4</v>
      </c>
    </row>
    <row r="121" spans="1:58">
      <c r="A121" s="88"/>
      <c r="B121" s="1095" t="s">
        <v>541</v>
      </c>
      <c r="C121" s="213" t="s">
        <v>206</v>
      </c>
      <c r="D121" s="213" t="s">
        <v>720</v>
      </c>
      <c r="E121" s="213" t="s">
        <v>542</v>
      </c>
      <c r="F121" s="213" t="s">
        <v>721</v>
      </c>
      <c r="G121" s="69">
        <v>2005</v>
      </c>
      <c r="H121" s="213" t="s">
        <v>722</v>
      </c>
      <c r="I121" s="958">
        <v>250</v>
      </c>
      <c r="J121" s="958">
        <v>335</v>
      </c>
      <c r="K121" s="313">
        <v>19.399999999999999</v>
      </c>
      <c r="L121" s="213" t="s">
        <v>38</v>
      </c>
      <c r="M121" s="211">
        <v>3.6142199999999996E-3</v>
      </c>
      <c r="N121" s="212">
        <v>4.5177749999999996E-5</v>
      </c>
      <c r="O121" s="211">
        <v>4.2175599999999995E-3</v>
      </c>
      <c r="P121" s="212">
        <v>5.2719499999999996E-5</v>
      </c>
      <c r="Q121" s="211">
        <v>2.9099999999999996E-5</v>
      </c>
      <c r="R121" s="212">
        <v>3.6374999999999991E-7</v>
      </c>
      <c r="S121" s="211">
        <v>3.3486339999999996E-2</v>
      </c>
      <c r="T121" s="212">
        <v>4.1857924999999995E-4</v>
      </c>
      <c r="U121" s="211">
        <v>1.9400000000000001E-6</v>
      </c>
      <c r="V121" s="212">
        <v>2.4249999999999999E-8</v>
      </c>
      <c r="W121" s="211">
        <v>3.1040000000000001E-5</v>
      </c>
      <c r="X121" s="212">
        <v>3.8799999999999998E-7</v>
      </c>
      <c r="Y121" s="211">
        <v>1.6102E-4</v>
      </c>
      <c r="Z121" s="212">
        <v>2.0127499999999999E-6</v>
      </c>
      <c r="AA121" s="211">
        <v>7.565999999999999E-5</v>
      </c>
      <c r="AB121" s="212">
        <v>9.457499999999999E-7</v>
      </c>
      <c r="AC121" s="211">
        <v>3.8217999999999998E-4</v>
      </c>
      <c r="AD121" s="212">
        <v>4.777249999999999E-6</v>
      </c>
      <c r="AE121" s="211">
        <v>7.0228E-4</v>
      </c>
      <c r="AF121" s="212">
        <v>8.778499999999999E-6</v>
      </c>
      <c r="AG121" s="211">
        <v>1.5196019999999999E-2</v>
      </c>
      <c r="AH121" s="212">
        <v>1.8995024999999999E-4</v>
      </c>
      <c r="AI121" s="211">
        <v>6.5765999999999991E-4</v>
      </c>
      <c r="AJ121" s="212">
        <v>8.2207499999999992E-6</v>
      </c>
      <c r="AK121" s="211">
        <v>2.1145999999999998E-4</v>
      </c>
      <c r="AL121" s="212">
        <v>2.6432499999999996E-6</v>
      </c>
      <c r="AM121" s="211">
        <v>5.2185999999999997E-4</v>
      </c>
      <c r="AN121" s="212">
        <v>6.5232499999999998E-6</v>
      </c>
      <c r="AO121" s="211">
        <v>3.6142199999999996E-3</v>
      </c>
      <c r="AP121" s="212">
        <v>4.5177749999999996E-5</v>
      </c>
      <c r="AQ121" s="211">
        <v>6.013999999999999E-5</v>
      </c>
      <c r="AR121" s="212">
        <v>7.5174999999999994E-7</v>
      </c>
      <c r="AS121" s="211">
        <v>3.8800000000000001E-5</v>
      </c>
      <c r="AT121" s="212">
        <v>4.8500000000000002E-7</v>
      </c>
      <c r="AU121" s="211">
        <v>4.2680000000000005E-5</v>
      </c>
      <c r="AV121" s="212">
        <v>5.3350000000000006E-7</v>
      </c>
      <c r="AW121" s="211">
        <v>2.0447599999999996E-3</v>
      </c>
      <c r="AX121" s="212">
        <v>2.5559499999999995E-5</v>
      </c>
      <c r="AY121" s="211">
        <v>8.2255999999999996E-4</v>
      </c>
      <c r="AZ121" s="212">
        <v>1.0281999999999999E-5</v>
      </c>
      <c r="BA121" s="211">
        <v>6.5911499999999984E-2</v>
      </c>
      <c r="BB121" s="212">
        <v>8.2389375000000006E-4</v>
      </c>
    </row>
    <row r="122" spans="1:58">
      <c r="A122" s="88"/>
      <c r="B122" s="1095" t="s">
        <v>541</v>
      </c>
      <c r="C122" s="213" t="s">
        <v>206</v>
      </c>
      <c r="D122" s="213" t="s">
        <v>723</v>
      </c>
      <c r="E122" s="213" t="s">
        <v>542</v>
      </c>
      <c r="F122" s="213" t="s">
        <v>724</v>
      </c>
      <c r="G122" s="69">
        <v>2027</v>
      </c>
      <c r="H122" s="213" t="s">
        <v>725</v>
      </c>
      <c r="I122" s="958">
        <v>300</v>
      </c>
      <c r="J122" s="958">
        <v>463</v>
      </c>
      <c r="K122" s="313">
        <v>21.4</v>
      </c>
      <c r="L122" s="213" t="s">
        <v>38</v>
      </c>
      <c r="M122" s="211">
        <v>3.9868199999999994E-3</v>
      </c>
      <c r="N122" s="212">
        <v>4.983524999999999E-5</v>
      </c>
      <c r="O122" s="211">
        <v>4.6523599999999995E-3</v>
      </c>
      <c r="P122" s="212">
        <v>5.8154499999999994E-5</v>
      </c>
      <c r="Q122" s="211">
        <v>3.2099999999999994E-5</v>
      </c>
      <c r="R122" s="212">
        <v>4.0124999999999992E-7</v>
      </c>
      <c r="S122" s="211">
        <v>3.6938539999999999E-2</v>
      </c>
      <c r="T122" s="212">
        <v>4.6173174999999999E-4</v>
      </c>
      <c r="U122" s="211">
        <v>2.1399999999999998E-6</v>
      </c>
      <c r="V122" s="212">
        <v>2.6750000000000001E-8</v>
      </c>
      <c r="W122" s="211">
        <v>3.4239999999999997E-5</v>
      </c>
      <c r="X122" s="212">
        <v>4.2800000000000002E-7</v>
      </c>
      <c r="Y122" s="211">
        <v>1.7762E-4</v>
      </c>
      <c r="Z122" s="212">
        <v>2.22025E-6</v>
      </c>
      <c r="AA122" s="211">
        <v>8.345999999999999E-5</v>
      </c>
      <c r="AB122" s="212">
        <v>1.0432499999999999E-6</v>
      </c>
      <c r="AC122" s="211">
        <v>4.2157999999999996E-4</v>
      </c>
      <c r="AD122" s="212">
        <v>5.269749999999999E-6</v>
      </c>
      <c r="AE122" s="211">
        <v>7.7468000000000003E-4</v>
      </c>
      <c r="AF122" s="212">
        <v>9.6835000000000014E-6</v>
      </c>
      <c r="AG122" s="211">
        <v>1.6762619999999999E-2</v>
      </c>
      <c r="AH122" s="212">
        <v>2.0953275E-4</v>
      </c>
      <c r="AI122" s="211">
        <v>7.2546000000000004E-4</v>
      </c>
      <c r="AJ122" s="212">
        <v>9.0682499999999991E-6</v>
      </c>
      <c r="AK122" s="211">
        <v>2.3326E-4</v>
      </c>
      <c r="AL122" s="212">
        <v>2.91575E-6</v>
      </c>
      <c r="AM122" s="211">
        <v>5.7565999999999997E-4</v>
      </c>
      <c r="AN122" s="212">
        <v>7.1957499999999997E-6</v>
      </c>
      <c r="AO122" s="211">
        <v>3.9868199999999994E-3</v>
      </c>
      <c r="AP122" s="212">
        <v>4.983524999999999E-5</v>
      </c>
      <c r="AQ122" s="211">
        <v>6.6339999999999992E-5</v>
      </c>
      <c r="AR122" s="212">
        <v>8.2924999999999994E-7</v>
      </c>
      <c r="AS122" s="211">
        <v>4.2799999999999997E-5</v>
      </c>
      <c r="AT122" s="212">
        <v>5.3499999999999996E-7</v>
      </c>
      <c r="AU122" s="211">
        <v>4.7079999999999996E-5</v>
      </c>
      <c r="AV122" s="212">
        <v>5.8849999999999996E-7</v>
      </c>
      <c r="AW122" s="211">
        <v>2.2555599999999998E-3</v>
      </c>
      <c r="AX122" s="212">
        <v>2.8194499999999996E-5</v>
      </c>
      <c r="AY122" s="211">
        <v>9.0735999999999996E-4</v>
      </c>
      <c r="AZ122" s="212">
        <v>1.1341999999999999E-5</v>
      </c>
      <c r="BA122" s="211">
        <v>7.2706499999999993E-2</v>
      </c>
      <c r="BB122" s="212">
        <v>9.088312499999999E-4</v>
      </c>
    </row>
    <row r="123" spans="1:58">
      <c r="A123" s="88"/>
      <c r="B123" s="1095" t="s">
        <v>541</v>
      </c>
      <c r="C123" s="213" t="s">
        <v>206</v>
      </c>
      <c r="D123" s="213" t="s">
        <v>726</v>
      </c>
      <c r="E123" s="213" t="s">
        <v>542</v>
      </c>
      <c r="F123" s="213" t="s">
        <v>727</v>
      </c>
      <c r="G123" s="69">
        <v>2028</v>
      </c>
      <c r="H123" s="213" t="s">
        <v>728</v>
      </c>
      <c r="I123" s="958">
        <v>3500</v>
      </c>
      <c r="J123" s="958">
        <v>5028</v>
      </c>
      <c r="K123" s="313">
        <v>240</v>
      </c>
      <c r="L123" s="213" t="s">
        <v>36</v>
      </c>
      <c r="M123" s="211">
        <v>1.3413600000000001E-2</v>
      </c>
      <c r="N123" s="212">
        <v>1.6767000000000003E-4</v>
      </c>
      <c r="O123" s="211">
        <v>1.5652800000000001E-2</v>
      </c>
      <c r="P123" s="212">
        <v>1.9566000000000003E-4</v>
      </c>
      <c r="Q123" s="211">
        <v>5.4000000000000005E-5</v>
      </c>
      <c r="R123" s="212">
        <v>6.75E-7</v>
      </c>
      <c r="S123" s="211">
        <v>0.12427920000000002</v>
      </c>
      <c r="T123" s="212">
        <v>1.5534900000000003E-3</v>
      </c>
      <c r="U123" s="211">
        <v>3.6000000000000007E-6</v>
      </c>
      <c r="V123" s="212">
        <v>4.5000000000000013E-8</v>
      </c>
      <c r="W123" s="211">
        <v>5.7600000000000011E-5</v>
      </c>
      <c r="X123" s="212">
        <v>7.200000000000002E-7</v>
      </c>
      <c r="Y123" s="211">
        <v>2.988E-4</v>
      </c>
      <c r="Z123" s="212">
        <v>3.7350000000000002E-6</v>
      </c>
      <c r="AA123" s="211">
        <v>1.4040000000000002E-4</v>
      </c>
      <c r="AB123" s="212">
        <v>1.7550000000000003E-6</v>
      </c>
      <c r="AC123" s="211">
        <v>1.4184E-3</v>
      </c>
      <c r="AD123" s="212">
        <v>1.7729999999999998E-5</v>
      </c>
      <c r="AE123" s="211">
        <v>2.6064000000000009E-3</v>
      </c>
      <c r="AF123" s="212">
        <v>3.258000000000001E-5</v>
      </c>
      <c r="AG123" s="211">
        <v>5.6397600000000006E-2</v>
      </c>
      <c r="AH123" s="212">
        <v>7.0497000000000008E-4</v>
      </c>
      <c r="AI123" s="211">
        <v>2.4407999999999999E-3</v>
      </c>
      <c r="AJ123" s="212">
        <v>3.0509999999999998E-5</v>
      </c>
      <c r="AK123" s="211">
        <v>7.8480000000000021E-4</v>
      </c>
      <c r="AL123" s="212">
        <v>9.8100000000000026E-6</v>
      </c>
      <c r="AM123" s="211">
        <v>1.9368000000000005E-3</v>
      </c>
      <c r="AN123" s="212">
        <v>2.4210000000000007E-5</v>
      </c>
      <c r="AO123" s="211">
        <v>4.4711999999999995E-2</v>
      </c>
      <c r="AP123" s="212">
        <v>5.5889999999999998E-4</v>
      </c>
      <c r="AQ123" s="211">
        <v>1.1160000000000002E-4</v>
      </c>
      <c r="AR123" s="212">
        <v>1.3950000000000002E-6</v>
      </c>
      <c r="AS123" s="211">
        <v>7.2000000000000002E-5</v>
      </c>
      <c r="AT123" s="212">
        <v>8.9999999999999996E-7</v>
      </c>
      <c r="AU123" s="211">
        <v>7.9200000000000014E-5</v>
      </c>
      <c r="AV123" s="212">
        <v>9.9000000000000026E-7</v>
      </c>
      <c r="AW123" s="211">
        <v>7.5888000000000006E-3</v>
      </c>
      <c r="AX123" s="212">
        <v>9.486000000000001E-5</v>
      </c>
      <c r="AY123" s="211">
        <v>3.0528000000000009E-3</v>
      </c>
      <c r="AZ123" s="212">
        <v>3.8160000000000014E-5</v>
      </c>
      <c r="BA123" s="211">
        <v>0.27510120000000005</v>
      </c>
      <c r="BB123" s="212">
        <v>3.4387650000000012E-3</v>
      </c>
    </row>
    <row r="124" spans="1:58">
      <c r="A124" s="88"/>
      <c r="B124" s="1095" t="s">
        <v>541</v>
      </c>
      <c r="C124" s="213" t="s">
        <v>206</v>
      </c>
      <c r="D124" s="213" t="s">
        <v>726</v>
      </c>
      <c r="E124" s="213" t="s">
        <v>542</v>
      </c>
      <c r="F124" s="213" t="s">
        <v>729</v>
      </c>
      <c r="G124" s="69">
        <v>2028</v>
      </c>
      <c r="H124" s="213" t="s">
        <v>730</v>
      </c>
      <c r="I124" s="958">
        <v>3500</v>
      </c>
      <c r="J124" s="958">
        <v>5028</v>
      </c>
      <c r="K124" s="313">
        <v>240</v>
      </c>
      <c r="L124" s="213" t="s">
        <v>36</v>
      </c>
      <c r="M124" s="211">
        <v>1.3413600000000001E-2</v>
      </c>
      <c r="N124" s="212">
        <v>1.6767000000000003E-4</v>
      </c>
      <c r="O124" s="211">
        <v>1.5652800000000001E-2</v>
      </c>
      <c r="P124" s="212">
        <v>1.9566000000000003E-4</v>
      </c>
      <c r="Q124" s="211">
        <v>5.4000000000000005E-5</v>
      </c>
      <c r="R124" s="212">
        <v>6.75E-7</v>
      </c>
      <c r="S124" s="211">
        <v>0.12427920000000002</v>
      </c>
      <c r="T124" s="212">
        <v>1.5534900000000003E-3</v>
      </c>
      <c r="U124" s="211">
        <v>3.6000000000000007E-6</v>
      </c>
      <c r="V124" s="212">
        <v>4.5000000000000013E-8</v>
      </c>
      <c r="W124" s="211">
        <v>5.7600000000000011E-5</v>
      </c>
      <c r="X124" s="212">
        <v>7.200000000000002E-7</v>
      </c>
      <c r="Y124" s="211">
        <v>2.988E-4</v>
      </c>
      <c r="Z124" s="212">
        <v>3.7350000000000002E-6</v>
      </c>
      <c r="AA124" s="211">
        <v>1.4040000000000002E-4</v>
      </c>
      <c r="AB124" s="212">
        <v>1.7550000000000003E-6</v>
      </c>
      <c r="AC124" s="211">
        <v>1.4184E-3</v>
      </c>
      <c r="AD124" s="212">
        <v>1.7729999999999998E-5</v>
      </c>
      <c r="AE124" s="211">
        <v>2.6064000000000009E-3</v>
      </c>
      <c r="AF124" s="212">
        <v>3.258000000000001E-5</v>
      </c>
      <c r="AG124" s="211">
        <v>5.6397600000000006E-2</v>
      </c>
      <c r="AH124" s="212">
        <v>7.0497000000000008E-4</v>
      </c>
      <c r="AI124" s="211">
        <v>2.4407999999999999E-3</v>
      </c>
      <c r="AJ124" s="212">
        <v>3.0509999999999998E-5</v>
      </c>
      <c r="AK124" s="211">
        <v>7.8480000000000021E-4</v>
      </c>
      <c r="AL124" s="212">
        <v>9.8100000000000026E-6</v>
      </c>
      <c r="AM124" s="211">
        <v>1.9368000000000005E-3</v>
      </c>
      <c r="AN124" s="212">
        <v>2.4210000000000007E-5</v>
      </c>
      <c r="AO124" s="211">
        <v>4.4711999999999995E-2</v>
      </c>
      <c r="AP124" s="212">
        <v>5.5889999999999998E-4</v>
      </c>
      <c r="AQ124" s="211">
        <v>1.1160000000000002E-4</v>
      </c>
      <c r="AR124" s="212">
        <v>1.3950000000000002E-6</v>
      </c>
      <c r="AS124" s="211">
        <v>7.2000000000000002E-5</v>
      </c>
      <c r="AT124" s="212">
        <v>8.9999999999999996E-7</v>
      </c>
      <c r="AU124" s="211">
        <v>7.9200000000000014E-5</v>
      </c>
      <c r="AV124" s="212">
        <v>9.9000000000000026E-7</v>
      </c>
      <c r="AW124" s="211">
        <v>7.5888000000000006E-3</v>
      </c>
      <c r="AX124" s="212">
        <v>9.486000000000001E-5</v>
      </c>
      <c r="AY124" s="211">
        <v>3.0528000000000009E-3</v>
      </c>
      <c r="AZ124" s="212">
        <v>3.8160000000000014E-5</v>
      </c>
      <c r="BA124" s="211">
        <v>0.27510120000000005</v>
      </c>
      <c r="BB124" s="212">
        <v>3.4387650000000012E-3</v>
      </c>
    </row>
    <row r="125" spans="1:58">
      <c r="A125" s="88"/>
      <c r="B125" s="1095" t="s">
        <v>541</v>
      </c>
      <c r="C125" s="213" t="s">
        <v>206</v>
      </c>
      <c r="D125" s="213" t="s">
        <v>726</v>
      </c>
      <c r="E125" s="213" t="s">
        <v>542</v>
      </c>
      <c r="F125" s="213" t="s">
        <v>731</v>
      </c>
      <c r="G125" s="69">
        <v>2028</v>
      </c>
      <c r="H125" s="213" t="s">
        <v>732</v>
      </c>
      <c r="I125" s="958">
        <v>3500</v>
      </c>
      <c r="J125" s="958">
        <v>5028</v>
      </c>
      <c r="K125" s="313">
        <v>240</v>
      </c>
      <c r="L125" s="213" t="s">
        <v>36</v>
      </c>
      <c r="M125" s="211">
        <v>1.3413600000000001E-2</v>
      </c>
      <c r="N125" s="212">
        <v>1.6767000000000003E-4</v>
      </c>
      <c r="O125" s="211">
        <v>1.5652800000000001E-2</v>
      </c>
      <c r="P125" s="212">
        <v>1.9566000000000003E-4</v>
      </c>
      <c r="Q125" s="211">
        <v>5.4000000000000005E-5</v>
      </c>
      <c r="R125" s="212">
        <v>6.75E-7</v>
      </c>
      <c r="S125" s="211">
        <v>0.12427920000000002</v>
      </c>
      <c r="T125" s="212">
        <v>1.5534900000000003E-3</v>
      </c>
      <c r="U125" s="211">
        <v>3.6000000000000007E-6</v>
      </c>
      <c r="V125" s="212">
        <v>4.5000000000000013E-8</v>
      </c>
      <c r="W125" s="211">
        <v>5.7600000000000011E-5</v>
      </c>
      <c r="X125" s="212">
        <v>7.200000000000002E-7</v>
      </c>
      <c r="Y125" s="211">
        <v>2.988E-4</v>
      </c>
      <c r="Z125" s="212">
        <v>3.7350000000000002E-6</v>
      </c>
      <c r="AA125" s="211">
        <v>1.4040000000000002E-4</v>
      </c>
      <c r="AB125" s="212">
        <v>1.7550000000000003E-6</v>
      </c>
      <c r="AC125" s="211">
        <v>1.4184E-3</v>
      </c>
      <c r="AD125" s="212">
        <v>1.7729999999999998E-5</v>
      </c>
      <c r="AE125" s="211">
        <v>2.6064000000000009E-3</v>
      </c>
      <c r="AF125" s="212">
        <v>3.258000000000001E-5</v>
      </c>
      <c r="AG125" s="211">
        <v>5.6397600000000006E-2</v>
      </c>
      <c r="AH125" s="212">
        <v>7.0497000000000008E-4</v>
      </c>
      <c r="AI125" s="211">
        <v>2.4407999999999999E-3</v>
      </c>
      <c r="AJ125" s="212">
        <v>3.0509999999999998E-5</v>
      </c>
      <c r="AK125" s="211">
        <v>7.8480000000000021E-4</v>
      </c>
      <c r="AL125" s="212">
        <v>9.8100000000000026E-6</v>
      </c>
      <c r="AM125" s="211">
        <v>1.9368000000000005E-3</v>
      </c>
      <c r="AN125" s="212">
        <v>2.4210000000000007E-5</v>
      </c>
      <c r="AO125" s="211">
        <v>4.4711999999999995E-2</v>
      </c>
      <c r="AP125" s="212">
        <v>5.5889999999999998E-4</v>
      </c>
      <c r="AQ125" s="211">
        <v>1.1160000000000002E-4</v>
      </c>
      <c r="AR125" s="212">
        <v>1.3950000000000002E-6</v>
      </c>
      <c r="AS125" s="211">
        <v>7.2000000000000002E-5</v>
      </c>
      <c r="AT125" s="212">
        <v>8.9999999999999996E-7</v>
      </c>
      <c r="AU125" s="211">
        <v>7.9200000000000014E-5</v>
      </c>
      <c r="AV125" s="212">
        <v>9.9000000000000026E-7</v>
      </c>
      <c r="AW125" s="211">
        <v>7.5888000000000006E-3</v>
      </c>
      <c r="AX125" s="212">
        <v>9.486000000000001E-5</v>
      </c>
      <c r="AY125" s="211">
        <v>3.0528000000000009E-3</v>
      </c>
      <c r="AZ125" s="212">
        <v>3.8160000000000014E-5</v>
      </c>
      <c r="BA125" s="211">
        <v>0.27510120000000005</v>
      </c>
      <c r="BB125" s="212">
        <v>3.4387650000000012E-3</v>
      </c>
    </row>
    <row r="126" spans="1:58">
      <c r="A126" s="88"/>
      <c r="B126" s="1095" t="s">
        <v>541</v>
      </c>
      <c r="C126" s="213" t="s">
        <v>206</v>
      </c>
      <c r="D126" s="213" t="s">
        <v>726</v>
      </c>
      <c r="E126" s="213" t="s">
        <v>542</v>
      </c>
      <c r="F126" s="213" t="s">
        <v>733</v>
      </c>
      <c r="G126" s="69">
        <v>2028</v>
      </c>
      <c r="H126" s="213" t="s">
        <v>734</v>
      </c>
      <c r="I126" s="958">
        <v>3500</v>
      </c>
      <c r="J126" s="958">
        <v>5028</v>
      </c>
      <c r="K126" s="313">
        <v>240</v>
      </c>
      <c r="L126" s="213" t="s">
        <v>36</v>
      </c>
      <c r="M126" s="211">
        <v>1.3413600000000001E-2</v>
      </c>
      <c r="N126" s="212">
        <v>1.6767000000000003E-4</v>
      </c>
      <c r="O126" s="211">
        <v>1.5652800000000001E-2</v>
      </c>
      <c r="P126" s="212">
        <v>1.9566000000000003E-4</v>
      </c>
      <c r="Q126" s="211">
        <v>5.4000000000000005E-5</v>
      </c>
      <c r="R126" s="212">
        <v>6.75E-7</v>
      </c>
      <c r="S126" s="211">
        <v>0.12427920000000002</v>
      </c>
      <c r="T126" s="212">
        <v>1.5534900000000003E-3</v>
      </c>
      <c r="U126" s="211">
        <v>3.6000000000000007E-6</v>
      </c>
      <c r="V126" s="212">
        <v>4.5000000000000013E-8</v>
      </c>
      <c r="W126" s="211">
        <v>5.7600000000000011E-5</v>
      </c>
      <c r="X126" s="212">
        <v>7.200000000000002E-7</v>
      </c>
      <c r="Y126" s="211">
        <v>2.988E-4</v>
      </c>
      <c r="Z126" s="212">
        <v>3.7350000000000002E-6</v>
      </c>
      <c r="AA126" s="211">
        <v>1.4040000000000002E-4</v>
      </c>
      <c r="AB126" s="212">
        <v>1.7550000000000003E-6</v>
      </c>
      <c r="AC126" s="211">
        <v>1.4184E-3</v>
      </c>
      <c r="AD126" s="212">
        <v>1.7729999999999998E-5</v>
      </c>
      <c r="AE126" s="211">
        <v>2.6064000000000009E-3</v>
      </c>
      <c r="AF126" s="212">
        <v>3.258000000000001E-5</v>
      </c>
      <c r="AG126" s="211">
        <v>5.6397600000000006E-2</v>
      </c>
      <c r="AH126" s="212">
        <v>7.0497000000000008E-4</v>
      </c>
      <c r="AI126" s="211">
        <v>2.4407999999999999E-3</v>
      </c>
      <c r="AJ126" s="212">
        <v>3.0509999999999998E-5</v>
      </c>
      <c r="AK126" s="211">
        <v>7.8480000000000021E-4</v>
      </c>
      <c r="AL126" s="212">
        <v>9.8100000000000026E-6</v>
      </c>
      <c r="AM126" s="211">
        <v>1.9368000000000005E-3</v>
      </c>
      <c r="AN126" s="212">
        <v>2.4210000000000007E-5</v>
      </c>
      <c r="AO126" s="211">
        <v>4.4711999999999995E-2</v>
      </c>
      <c r="AP126" s="212">
        <v>5.5889999999999998E-4</v>
      </c>
      <c r="AQ126" s="211">
        <v>1.1160000000000002E-4</v>
      </c>
      <c r="AR126" s="212">
        <v>1.3950000000000002E-6</v>
      </c>
      <c r="AS126" s="211">
        <v>7.2000000000000002E-5</v>
      </c>
      <c r="AT126" s="212">
        <v>8.9999999999999996E-7</v>
      </c>
      <c r="AU126" s="211">
        <v>7.9200000000000014E-5</v>
      </c>
      <c r="AV126" s="212">
        <v>9.9000000000000026E-7</v>
      </c>
      <c r="AW126" s="211">
        <v>7.5888000000000006E-3</v>
      </c>
      <c r="AX126" s="212">
        <v>9.486000000000001E-5</v>
      </c>
      <c r="AY126" s="211">
        <v>3.0528000000000009E-3</v>
      </c>
      <c r="AZ126" s="212">
        <v>3.8160000000000014E-5</v>
      </c>
      <c r="BA126" s="211">
        <v>0.27510120000000005</v>
      </c>
      <c r="BB126" s="212">
        <v>3.4387650000000012E-3</v>
      </c>
    </row>
    <row r="127" spans="1:58">
      <c r="A127" s="88"/>
      <c r="B127" s="1095" t="s">
        <v>541</v>
      </c>
      <c r="C127" s="213" t="s">
        <v>206</v>
      </c>
      <c r="D127" s="213" t="s">
        <v>726</v>
      </c>
      <c r="E127" s="213" t="s">
        <v>542</v>
      </c>
      <c r="F127" s="213" t="s">
        <v>735</v>
      </c>
      <c r="G127" s="69">
        <v>2028</v>
      </c>
      <c r="H127" s="213" t="s">
        <v>736</v>
      </c>
      <c r="I127" s="958">
        <v>3500</v>
      </c>
      <c r="J127" s="958">
        <v>5028</v>
      </c>
      <c r="K127" s="313">
        <v>240</v>
      </c>
      <c r="L127" s="213" t="s">
        <v>36</v>
      </c>
      <c r="M127" s="211">
        <v>1.3413600000000001E-2</v>
      </c>
      <c r="N127" s="212">
        <v>1.6767000000000003E-4</v>
      </c>
      <c r="O127" s="211">
        <v>1.5652800000000001E-2</v>
      </c>
      <c r="P127" s="212">
        <v>1.9566000000000003E-4</v>
      </c>
      <c r="Q127" s="211">
        <v>5.4000000000000005E-5</v>
      </c>
      <c r="R127" s="212">
        <v>6.75E-7</v>
      </c>
      <c r="S127" s="211">
        <v>0.12427920000000002</v>
      </c>
      <c r="T127" s="212">
        <v>1.5534900000000003E-3</v>
      </c>
      <c r="U127" s="211">
        <v>3.6000000000000007E-6</v>
      </c>
      <c r="V127" s="212">
        <v>4.5000000000000013E-8</v>
      </c>
      <c r="W127" s="211">
        <v>5.7600000000000011E-5</v>
      </c>
      <c r="X127" s="212">
        <v>7.200000000000002E-7</v>
      </c>
      <c r="Y127" s="211">
        <v>2.988E-4</v>
      </c>
      <c r="Z127" s="212">
        <v>3.7350000000000002E-6</v>
      </c>
      <c r="AA127" s="211">
        <v>1.4040000000000002E-4</v>
      </c>
      <c r="AB127" s="212">
        <v>1.7550000000000003E-6</v>
      </c>
      <c r="AC127" s="211">
        <v>1.4184E-3</v>
      </c>
      <c r="AD127" s="212">
        <v>1.7729999999999998E-5</v>
      </c>
      <c r="AE127" s="211">
        <v>2.6064000000000009E-3</v>
      </c>
      <c r="AF127" s="212">
        <v>3.258000000000001E-5</v>
      </c>
      <c r="AG127" s="211">
        <v>5.6397600000000006E-2</v>
      </c>
      <c r="AH127" s="212">
        <v>7.0497000000000008E-4</v>
      </c>
      <c r="AI127" s="211">
        <v>2.4407999999999999E-3</v>
      </c>
      <c r="AJ127" s="212">
        <v>3.0509999999999998E-5</v>
      </c>
      <c r="AK127" s="211">
        <v>7.8480000000000021E-4</v>
      </c>
      <c r="AL127" s="212">
        <v>9.8100000000000026E-6</v>
      </c>
      <c r="AM127" s="211">
        <v>1.9368000000000005E-3</v>
      </c>
      <c r="AN127" s="212">
        <v>2.4210000000000007E-5</v>
      </c>
      <c r="AO127" s="211">
        <v>4.4711999999999995E-2</v>
      </c>
      <c r="AP127" s="212">
        <v>5.5889999999999998E-4</v>
      </c>
      <c r="AQ127" s="211">
        <v>1.1160000000000002E-4</v>
      </c>
      <c r="AR127" s="212">
        <v>1.3950000000000002E-6</v>
      </c>
      <c r="AS127" s="211">
        <v>7.2000000000000002E-5</v>
      </c>
      <c r="AT127" s="212">
        <v>8.9999999999999996E-7</v>
      </c>
      <c r="AU127" s="211">
        <v>7.9200000000000014E-5</v>
      </c>
      <c r="AV127" s="212">
        <v>9.9000000000000026E-7</v>
      </c>
      <c r="AW127" s="211">
        <v>7.5888000000000006E-3</v>
      </c>
      <c r="AX127" s="212">
        <v>9.486000000000001E-5</v>
      </c>
      <c r="AY127" s="211">
        <v>3.0528000000000009E-3</v>
      </c>
      <c r="AZ127" s="212">
        <v>3.8160000000000014E-5</v>
      </c>
      <c r="BA127" s="211">
        <v>0.27510120000000005</v>
      </c>
      <c r="BB127" s="212">
        <v>3.4387650000000012E-3</v>
      </c>
    </row>
    <row r="128" spans="1:58">
      <c r="A128" s="88"/>
      <c r="B128" s="1095" t="s">
        <v>541</v>
      </c>
      <c r="C128" s="213" t="s">
        <v>206</v>
      </c>
      <c r="D128" s="213" t="s">
        <v>726</v>
      </c>
      <c r="E128" s="213" t="s">
        <v>542</v>
      </c>
      <c r="F128" s="213" t="s">
        <v>737</v>
      </c>
      <c r="G128" s="69">
        <v>2028</v>
      </c>
      <c r="H128" s="213" t="s">
        <v>738</v>
      </c>
      <c r="I128" s="958">
        <v>3500</v>
      </c>
      <c r="J128" s="958">
        <v>5028</v>
      </c>
      <c r="K128" s="313">
        <v>240</v>
      </c>
      <c r="L128" s="213" t="s">
        <v>36</v>
      </c>
      <c r="M128" s="211">
        <v>1.3413600000000001E-2</v>
      </c>
      <c r="N128" s="212">
        <v>1.6767000000000003E-4</v>
      </c>
      <c r="O128" s="211">
        <v>1.5652800000000001E-2</v>
      </c>
      <c r="P128" s="212">
        <v>1.9566000000000003E-4</v>
      </c>
      <c r="Q128" s="211">
        <v>5.4000000000000005E-5</v>
      </c>
      <c r="R128" s="212">
        <v>6.75E-7</v>
      </c>
      <c r="S128" s="211">
        <v>0.12427920000000002</v>
      </c>
      <c r="T128" s="212">
        <v>1.5534900000000003E-3</v>
      </c>
      <c r="U128" s="211">
        <v>3.6000000000000007E-6</v>
      </c>
      <c r="V128" s="212">
        <v>4.5000000000000013E-8</v>
      </c>
      <c r="W128" s="211">
        <v>5.7600000000000011E-5</v>
      </c>
      <c r="X128" s="212">
        <v>7.200000000000002E-7</v>
      </c>
      <c r="Y128" s="211">
        <v>2.988E-4</v>
      </c>
      <c r="Z128" s="212">
        <v>3.7350000000000002E-6</v>
      </c>
      <c r="AA128" s="211">
        <v>1.4040000000000002E-4</v>
      </c>
      <c r="AB128" s="212">
        <v>1.7550000000000003E-6</v>
      </c>
      <c r="AC128" s="211">
        <v>1.4184E-3</v>
      </c>
      <c r="AD128" s="212">
        <v>1.7729999999999998E-5</v>
      </c>
      <c r="AE128" s="211">
        <v>2.6064000000000009E-3</v>
      </c>
      <c r="AF128" s="212">
        <v>3.258000000000001E-5</v>
      </c>
      <c r="AG128" s="211">
        <v>5.6397600000000006E-2</v>
      </c>
      <c r="AH128" s="212">
        <v>7.0497000000000008E-4</v>
      </c>
      <c r="AI128" s="211">
        <v>2.4407999999999999E-3</v>
      </c>
      <c r="AJ128" s="212">
        <v>3.0509999999999998E-5</v>
      </c>
      <c r="AK128" s="211">
        <v>7.8480000000000021E-4</v>
      </c>
      <c r="AL128" s="212">
        <v>9.8100000000000026E-6</v>
      </c>
      <c r="AM128" s="211">
        <v>1.9368000000000005E-3</v>
      </c>
      <c r="AN128" s="212">
        <v>2.4210000000000007E-5</v>
      </c>
      <c r="AO128" s="211">
        <v>4.4711999999999995E-2</v>
      </c>
      <c r="AP128" s="212">
        <v>5.5889999999999998E-4</v>
      </c>
      <c r="AQ128" s="211">
        <v>1.1160000000000002E-4</v>
      </c>
      <c r="AR128" s="212">
        <v>1.3950000000000002E-6</v>
      </c>
      <c r="AS128" s="211">
        <v>7.2000000000000002E-5</v>
      </c>
      <c r="AT128" s="212">
        <v>8.9999999999999996E-7</v>
      </c>
      <c r="AU128" s="211">
        <v>7.9200000000000014E-5</v>
      </c>
      <c r="AV128" s="212">
        <v>9.9000000000000026E-7</v>
      </c>
      <c r="AW128" s="211">
        <v>7.5888000000000006E-3</v>
      </c>
      <c r="AX128" s="212">
        <v>9.486000000000001E-5</v>
      </c>
      <c r="AY128" s="211">
        <v>3.0528000000000009E-3</v>
      </c>
      <c r="AZ128" s="212">
        <v>3.8160000000000014E-5</v>
      </c>
      <c r="BA128" s="211">
        <v>0.27510120000000005</v>
      </c>
      <c r="BB128" s="212">
        <v>3.4387650000000012E-3</v>
      </c>
    </row>
    <row r="129" spans="1:54">
      <c r="A129" s="88"/>
      <c r="B129" s="1095" t="s">
        <v>541</v>
      </c>
      <c r="C129" s="213" t="s">
        <v>206</v>
      </c>
      <c r="D129" s="213" t="s">
        <v>726</v>
      </c>
      <c r="E129" s="213" t="s">
        <v>542</v>
      </c>
      <c r="F129" s="213" t="s">
        <v>739</v>
      </c>
      <c r="G129" s="69">
        <v>2028</v>
      </c>
      <c r="H129" s="213" t="s">
        <v>740</v>
      </c>
      <c r="I129" s="958">
        <v>3500</v>
      </c>
      <c r="J129" s="958">
        <v>5028</v>
      </c>
      <c r="K129" s="313">
        <v>240</v>
      </c>
      <c r="L129" s="213" t="s">
        <v>36</v>
      </c>
      <c r="M129" s="211">
        <v>1.3413600000000001E-2</v>
      </c>
      <c r="N129" s="212">
        <v>1.6767000000000003E-4</v>
      </c>
      <c r="O129" s="211">
        <v>1.5652800000000001E-2</v>
      </c>
      <c r="P129" s="212">
        <v>1.9566000000000003E-4</v>
      </c>
      <c r="Q129" s="211">
        <v>5.4000000000000005E-5</v>
      </c>
      <c r="R129" s="212">
        <v>6.75E-7</v>
      </c>
      <c r="S129" s="211">
        <v>0.12427920000000002</v>
      </c>
      <c r="T129" s="212">
        <v>1.5534900000000003E-3</v>
      </c>
      <c r="U129" s="211">
        <v>3.6000000000000007E-6</v>
      </c>
      <c r="V129" s="212">
        <v>4.5000000000000013E-8</v>
      </c>
      <c r="W129" s="211">
        <v>5.7600000000000011E-5</v>
      </c>
      <c r="X129" s="212">
        <v>7.200000000000002E-7</v>
      </c>
      <c r="Y129" s="211">
        <v>2.988E-4</v>
      </c>
      <c r="Z129" s="212">
        <v>3.7350000000000002E-6</v>
      </c>
      <c r="AA129" s="211">
        <v>1.4040000000000002E-4</v>
      </c>
      <c r="AB129" s="212">
        <v>1.7550000000000003E-6</v>
      </c>
      <c r="AC129" s="211">
        <v>1.4184E-3</v>
      </c>
      <c r="AD129" s="212">
        <v>1.7729999999999998E-5</v>
      </c>
      <c r="AE129" s="211">
        <v>2.6064000000000009E-3</v>
      </c>
      <c r="AF129" s="212">
        <v>3.258000000000001E-5</v>
      </c>
      <c r="AG129" s="211">
        <v>5.6397600000000006E-2</v>
      </c>
      <c r="AH129" s="212">
        <v>7.0497000000000008E-4</v>
      </c>
      <c r="AI129" s="211">
        <v>2.4407999999999999E-3</v>
      </c>
      <c r="AJ129" s="212">
        <v>3.0509999999999998E-5</v>
      </c>
      <c r="AK129" s="211">
        <v>7.8480000000000021E-4</v>
      </c>
      <c r="AL129" s="212">
        <v>9.8100000000000026E-6</v>
      </c>
      <c r="AM129" s="211">
        <v>1.9368000000000005E-3</v>
      </c>
      <c r="AN129" s="212">
        <v>2.4210000000000007E-5</v>
      </c>
      <c r="AO129" s="211">
        <v>4.4711999999999995E-2</v>
      </c>
      <c r="AP129" s="212">
        <v>5.5889999999999998E-4</v>
      </c>
      <c r="AQ129" s="211">
        <v>1.1160000000000002E-4</v>
      </c>
      <c r="AR129" s="212">
        <v>1.3950000000000002E-6</v>
      </c>
      <c r="AS129" s="211">
        <v>7.2000000000000002E-5</v>
      </c>
      <c r="AT129" s="212">
        <v>8.9999999999999996E-7</v>
      </c>
      <c r="AU129" s="211">
        <v>7.9200000000000014E-5</v>
      </c>
      <c r="AV129" s="212">
        <v>9.9000000000000026E-7</v>
      </c>
      <c r="AW129" s="211">
        <v>7.5888000000000006E-3</v>
      </c>
      <c r="AX129" s="212">
        <v>9.486000000000001E-5</v>
      </c>
      <c r="AY129" s="211">
        <v>3.0528000000000009E-3</v>
      </c>
      <c r="AZ129" s="212">
        <v>3.8160000000000014E-5</v>
      </c>
      <c r="BA129" s="211">
        <v>0.27510120000000005</v>
      </c>
      <c r="BB129" s="212">
        <v>3.4387650000000012E-3</v>
      </c>
    </row>
    <row r="130" spans="1:54">
      <c r="A130" s="88"/>
      <c r="B130" s="1095" t="s">
        <v>541</v>
      </c>
      <c r="C130" s="213" t="s">
        <v>206</v>
      </c>
      <c r="D130" s="213" t="s">
        <v>726</v>
      </c>
      <c r="E130" s="213" t="s">
        <v>542</v>
      </c>
      <c r="F130" s="213" t="s">
        <v>741</v>
      </c>
      <c r="G130" s="69">
        <v>2028</v>
      </c>
      <c r="H130" s="213" t="s">
        <v>742</v>
      </c>
      <c r="I130" s="958">
        <v>3500</v>
      </c>
      <c r="J130" s="958">
        <v>5028</v>
      </c>
      <c r="K130" s="313">
        <v>240</v>
      </c>
      <c r="L130" s="213" t="s">
        <v>36</v>
      </c>
      <c r="M130" s="211">
        <v>1.3413600000000001E-2</v>
      </c>
      <c r="N130" s="212">
        <v>1.6767000000000003E-4</v>
      </c>
      <c r="O130" s="211">
        <v>1.5652800000000001E-2</v>
      </c>
      <c r="P130" s="212">
        <v>1.9566000000000003E-4</v>
      </c>
      <c r="Q130" s="211">
        <v>5.4000000000000005E-5</v>
      </c>
      <c r="R130" s="212">
        <v>6.75E-7</v>
      </c>
      <c r="S130" s="211">
        <v>0.12427920000000002</v>
      </c>
      <c r="T130" s="212">
        <v>1.5534900000000003E-3</v>
      </c>
      <c r="U130" s="211">
        <v>3.6000000000000007E-6</v>
      </c>
      <c r="V130" s="212">
        <v>4.5000000000000013E-8</v>
      </c>
      <c r="W130" s="211">
        <v>5.7600000000000011E-5</v>
      </c>
      <c r="X130" s="212">
        <v>7.200000000000002E-7</v>
      </c>
      <c r="Y130" s="211">
        <v>2.988E-4</v>
      </c>
      <c r="Z130" s="212">
        <v>3.7350000000000002E-6</v>
      </c>
      <c r="AA130" s="211">
        <v>1.4040000000000002E-4</v>
      </c>
      <c r="AB130" s="212">
        <v>1.7550000000000003E-6</v>
      </c>
      <c r="AC130" s="211">
        <v>1.4184E-3</v>
      </c>
      <c r="AD130" s="212">
        <v>1.7729999999999998E-5</v>
      </c>
      <c r="AE130" s="211">
        <v>2.6064000000000009E-3</v>
      </c>
      <c r="AF130" s="212">
        <v>3.258000000000001E-5</v>
      </c>
      <c r="AG130" s="211">
        <v>5.6397600000000006E-2</v>
      </c>
      <c r="AH130" s="212">
        <v>7.0497000000000008E-4</v>
      </c>
      <c r="AI130" s="211">
        <v>2.4407999999999999E-3</v>
      </c>
      <c r="AJ130" s="212">
        <v>3.0509999999999998E-5</v>
      </c>
      <c r="AK130" s="211">
        <v>7.8480000000000021E-4</v>
      </c>
      <c r="AL130" s="212">
        <v>9.8100000000000026E-6</v>
      </c>
      <c r="AM130" s="211">
        <v>1.9368000000000005E-3</v>
      </c>
      <c r="AN130" s="212">
        <v>2.4210000000000007E-5</v>
      </c>
      <c r="AO130" s="211">
        <v>4.4711999999999995E-2</v>
      </c>
      <c r="AP130" s="212">
        <v>5.5889999999999998E-4</v>
      </c>
      <c r="AQ130" s="211">
        <v>1.1160000000000002E-4</v>
      </c>
      <c r="AR130" s="212">
        <v>1.3950000000000002E-6</v>
      </c>
      <c r="AS130" s="211">
        <v>7.2000000000000002E-5</v>
      </c>
      <c r="AT130" s="212">
        <v>8.9999999999999996E-7</v>
      </c>
      <c r="AU130" s="211">
        <v>7.9200000000000014E-5</v>
      </c>
      <c r="AV130" s="212">
        <v>9.9000000000000026E-7</v>
      </c>
      <c r="AW130" s="211">
        <v>7.5888000000000006E-3</v>
      </c>
      <c r="AX130" s="212">
        <v>9.486000000000001E-5</v>
      </c>
      <c r="AY130" s="211">
        <v>3.0528000000000009E-3</v>
      </c>
      <c r="AZ130" s="212">
        <v>3.8160000000000014E-5</v>
      </c>
      <c r="BA130" s="211">
        <v>0.27510120000000005</v>
      </c>
      <c r="BB130" s="212">
        <v>3.4387650000000012E-3</v>
      </c>
    </row>
    <row r="131" spans="1:54" s="129" customFormat="1" ht="13.9">
      <c r="A131" s="127"/>
      <c r="B131" s="887"/>
      <c r="C131" s="888"/>
      <c r="D131" s="888"/>
      <c r="E131" s="888"/>
      <c r="F131" s="888"/>
      <c r="G131" s="888"/>
      <c r="H131" s="888"/>
      <c r="I131" s="889"/>
      <c r="J131" s="889"/>
      <c r="K131" s="889"/>
      <c r="L131" s="890" t="s">
        <v>342</v>
      </c>
      <c r="M131" s="891">
        <v>1.4596735410000006</v>
      </c>
      <c r="N131" s="892">
        <v>1.8330452887500012E-2</v>
      </c>
      <c r="O131" s="891">
        <v>1.7033442180000009</v>
      </c>
      <c r="P131" s="892">
        <v>2.1390447975000011E-2</v>
      </c>
      <c r="Q131" s="891">
        <v>9.599040000000017E-3</v>
      </c>
      <c r="R131" s="892">
        <v>1.206686250000001E-4</v>
      </c>
      <c r="S131" s="891">
        <v>13.524114326999994</v>
      </c>
      <c r="T131" s="892">
        <v>0.16983464696249984</v>
      </c>
      <c r="U131" s="891">
        <v>6.3993599999999926E-4</v>
      </c>
      <c r="V131" s="892">
        <v>8.044575000000011E-6</v>
      </c>
      <c r="W131" s="891">
        <v>1.0238975999999988E-2</v>
      </c>
      <c r="X131" s="892">
        <v>1.2871320000000018E-4</v>
      </c>
      <c r="Y131" s="891">
        <v>5.3114688000000056E-2</v>
      </c>
      <c r="Z131" s="892">
        <v>6.6769972500000101E-4</v>
      </c>
      <c r="AA131" s="891">
        <v>2.4957503999999981E-2</v>
      </c>
      <c r="AB131" s="892">
        <v>3.1196879999999949E-4</v>
      </c>
      <c r="AC131" s="891">
        <v>0.15435087899999986</v>
      </c>
      <c r="AD131" s="892">
        <v>1.9383248625000045E-3</v>
      </c>
      <c r="AE131" s="891">
        <v>0.28362953400000029</v>
      </c>
      <c r="AF131" s="892">
        <v>3.5617949249999977E-3</v>
      </c>
      <c r="AG131" s="891">
        <v>6.1372103310000092</v>
      </c>
      <c r="AH131" s="892">
        <v>7.7070551512499919E-2</v>
      </c>
      <c r="AI131" s="891">
        <v>0.26560887299999991</v>
      </c>
      <c r="AJ131" s="892">
        <v>3.3354930375000015E-3</v>
      </c>
      <c r="AK131" s="891">
        <v>8.5402263000000075E-2</v>
      </c>
      <c r="AL131" s="892">
        <v>1.0724741624999997E-3</v>
      </c>
      <c r="AM131" s="891">
        <v>0.21076338299999967</v>
      </c>
      <c r="AN131" s="892">
        <v>2.6345422875000048E-3</v>
      </c>
      <c r="AO131" s="891">
        <v>2.7078798150000027</v>
      </c>
      <c r="AP131" s="892">
        <v>3.3933031312500028E-2</v>
      </c>
      <c r="AQ131" s="891">
        <v>1.9838016000000003E-2</v>
      </c>
      <c r="AR131" s="892">
        <v>2.4938182500000019E-4</v>
      </c>
      <c r="AS131" s="891">
        <v>1.2798719999999967E-2</v>
      </c>
      <c r="AT131" s="892">
        <v>1.6089149999999985E-4</v>
      </c>
      <c r="AU131" s="891">
        <v>1.4078591999999985E-2</v>
      </c>
      <c r="AV131" s="892">
        <v>1.7698065000000003E-4</v>
      </c>
      <c r="AW131" s="891">
        <v>0.8258163779999993</v>
      </c>
      <c r="AX131" s="892">
        <v>1.0370529975000009E-2</v>
      </c>
      <c r="AY131" s="891">
        <v>0.33220696800000027</v>
      </c>
      <c r="AZ131" s="892">
        <v>4.1718261000000013E-3</v>
      </c>
      <c r="BA131" s="891">
        <v>27.835265982000038</v>
      </c>
      <c r="BB131" s="892">
        <v>0.34946846490000033</v>
      </c>
    </row>
    <row r="137" spans="1:54" ht="35.25">
      <c r="B137" s="833"/>
    </row>
    <row r="138" spans="1:54">
      <c r="B138" s="271"/>
      <c r="F138" s="160"/>
      <c r="G138" s="321"/>
    </row>
    <row r="139" spans="1:54">
      <c r="F139" s="160"/>
      <c r="G139" s="321"/>
    </row>
    <row r="140" spans="1:54">
      <c r="F140" s="160"/>
      <c r="G140" s="321"/>
    </row>
    <row r="141" spans="1:54">
      <c r="F141" s="160"/>
      <c r="G141" s="321"/>
    </row>
    <row r="142" spans="1:54">
      <c r="F142" s="160"/>
      <c r="G142" s="321"/>
    </row>
    <row r="143" spans="1:54">
      <c r="F143" s="160"/>
      <c r="G143" s="321"/>
    </row>
    <row r="144" spans="1:54">
      <c r="F144" s="160"/>
      <c r="G144" s="321"/>
    </row>
    <row r="145" spans="6:7">
      <c r="F145" s="160"/>
      <c r="G145" s="321"/>
    </row>
    <row r="146" spans="6:7">
      <c r="F146" s="160"/>
      <c r="G146" s="321"/>
    </row>
    <row r="147" spans="6:7">
      <c r="F147" s="160"/>
      <c r="G147" s="321"/>
    </row>
    <row r="148" spans="6:7">
      <c r="F148" s="160"/>
      <c r="G148" s="321"/>
    </row>
    <row r="149" spans="6:7">
      <c r="F149" s="160"/>
      <c r="G149" s="321"/>
    </row>
    <row r="150" spans="6:7">
      <c r="F150" s="160"/>
      <c r="G150" s="321"/>
    </row>
    <row r="151" spans="6:7">
      <c r="F151" s="160"/>
      <c r="G151" s="321"/>
    </row>
    <row r="152" spans="6:7">
      <c r="F152" s="160"/>
      <c r="G152" s="321"/>
    </row>
    <row r="153" spans="6:7">
      <c r="F153" s="160"/>
      <c r="G153" s="321"/>
    </row>
    <row r="154" spans="6:7">
      <c r="F154" s="160"/>
      <c r="G154" s="321"/>
    </row>
    <row r="155" spans="6:7">
      <c r="F155" s="160"/>
      <c r="G155" s="321"/>
    </row>
    <row r="156" spans="6:7">
      <c r="F156" s="160"/>
      <c r="G156" s="321"/>
    </row>
    <row r="157" spans="6:7">
      <c r="F157" s="160"/>
      <c r="G157" s="321"/>
    </row>
    <row r="158" spans="6:7">
      <c r="F158" s="160"/>
      <c r="G158" s="321"/>
    </row>
    <row r="159" spans="6:7">
      <c r="F159" s="160"/>
      <c r="G159" s="321"/>
    </row>
    <row r="160" spans="6:7">
      <c r="F160" s="160"/>
      <c r="G160" s="321"/>
    </row>
    <row r="161" spans="6:7">
      <c r="F161" s="160"/>
      <c r="G161" s="321"/>
    </row>
    <row r="162" spans="6:7">
      <c r="F162" s="160"/>
      <c r="G162" s="321"/>
    </row>
    <row r="163" spans="6:7">
      <c r="F163" s="160"/>
      <c r="G163" s="321"/>
    </row>
    <row r="164" spans="6:7">
      <c r="F164" s="160"/>
      <c r="G164" s="321"/>
    </row>
    <row r="165" spans="6:7">
      <c r="F165" s="160"/>
      <c r="G165" s="321"/>
    </row>
    <row r="166" spans="6:7">
      <c r="F166" s="160"/>
      <c r="G166" s="321"/>
    </row>
    <row r="167" spans="6:7">
      <c r="F167" s="160"/>
      <c r="G167" s="321"/>
    </row>
    <row r="168" spans="6:7">
      <c r="F168" s="160"/>
      <c r="G168" s="321"/>
    </row>
    <row r="169" spans="6:7">
      <c r="F169" s="160"/>
      <c r="G169" s="321"/>
    </row>
    <row r="170" spans="6:7">
      <c r="F170" s="160"/>
      <c r="G170" s="160"/>
    </row>
    <row r="171" spans="6:7">
      <c r="F171" s="160"/>
      <c r="G171" s="160"/>
    </row>
    <row r="172" spans="6:7">
      <c r="F172" s="160"/>
      <c r="G172" s="160"/>
    </row>
    <row r="173" spans="6:7">
      <c r="F173" s="160"/>
      <c r="G173" s="160"/>
    </row>
    <row r="174" spans="6:7">
      <c r="F174" s="160"/>
      <c r="G174" s="160"/>
    </row>
    <row r="175" spans="6:7">
      <c r="F175" s="160"/>
      <c r="G175" s="160"/>
    </row>
    <row r="176" spans="6:7">
      <c r="F176" s="160"/>
      <c r="G176" s="160"/>
    </row>
    <row r="177" spans="6:7">
      <c r="F177" s="160"/>
      <c r="G177" s="160"/>
    </row>
    <row r="178" spans="6:7">
      <c r="F178" s="160"/>
      <c r="G178" s="160"/>
    </row>
    <row r="179" spans="6:7">
      <c r="F179" s="160"/>
      <c r="G179" s="321"/>
    </row>
    <row r="180" spans="6:7">
      <c r="F180" s="160"/>
      <c r="G180" s="321"/>
    </row>
    <row r="181" spans="6:7">
      <c r="F181" s="160"/>
      <c r="G181" s="321"/>
    </row>
    <row r="182" spans="6:7">
      <c r="F182" s="160"/>
      <c r="G182" s="321"/>
    </row>
    <row r="183" spans="6:7">
      <c r="F183" s="160"/>
      <c r="G183" s="321"/>
    </row>
    <row r="184" spans="6:7">
      <c r="F184" s="160"/>
      <c r="G184" s="321"/>
    </row>
    <row r="185" spans="6:7">
      <c r="F185" s="160"/>
      <c r="G185" s="321"/>
    </row>
    <row r="186" spans="6:7">
      <c r="F186" s="160"/>
      <c r="G186" s="321"/>
    </row>
    <row r="187" spans="6:7">
      <c r="F187" s="160"/>
      <c r="G187" s="321"/>
    </row>
    <row r="188" spans="6:7">
      <c r="F188" s="160"/>
      <c r="G188" s="321"/>
    </row>
    <row r="189" spans="6:7">
      <c r="F189" s="160"/>
      <c r="G189" s="321"/>
    </row>
    <row r="190" spans="6:7">
      <c r="F190" s="160"/>
      <c r="G190" s="321"/>
    </row>
    <row r="191" spans="6:7">
      <c r="F191" s="160"/>
      <c r="G191" s="321"/>
    </row>
    <row r="192" spans="6:7">
      <c r="F192" s="160"/>
      <c r="G192" s="321"/>
    </row>
    <row r="193" spans="6:7">
      <c r="F193" s="160"/>
      <c r="G193" s="321"/>
    </row>
    <row r="194" spans="6:7">
      <c r="F194" s="160"/>
      <c r="G194" s="321"/>
    </row>
    <row r="195" spans="6:7">
      <c r="F195" s="160"/>
      <c r="G195" s="321"/>
    </row>
    <row r="196" spans="6:7">
      <c r="F196" s="160"/>
      <c r="G196" s="321"/>
    </row>
    <row r="197" spans="6:7">
      <c r="F197" s="160"/>
      <c r="G197" s="321"/>
    </row>
    <row r="198" spans="6:7">
      <c r="F198" s="160"/>
      <c r="G198" s="321"/>
    </row>
    <row r="199" spans="6:7">
      <c r="F199" s="160"/>
      <c r="G199" s="321"/>
    </row>
    <row r="200" spans="6:7">
      <c r="F200" s="160"/>
      <c r="G200" s="321"/>
    </row>
    <row r="201" spans="6:7">
      <c r="F201" s="160"/>
      <c r="G201" s="321"/>
    </row>
    <row r="202" spans="6:7">
      <c r="F202" s="160"/>
      <c r="G202" s="321"/>
    </row>
    <row r="203" spans="6:7">
      <c r="F203" s="160"/>
      <c r="G203" s="321"/>
    </row>
    <row r="204" spans="6:7">
      <c r="F204" s="160"/>
      <c r="G204" s="321"/>
    </row>
    <row r="205" spans="6:7">
      <c r="F205" s="160"/>
      <c r="G205" s="321"/>
    </row>
    <row r="206" spans="6:7">
      <c r="F206" s="160"/>
      <c r="G206" s="321"/>
    </row>
    <row r="207" spans="6:7">
      <c r="F207" s="160"/>
      <c r="G207" s="321"/>
    </row>
    <row r="208" spans="6:7">
      <c r="F208" s="160"/>
      <c r="G208" s="321"/>
    </row>
    <row r="209" spans="6:7">
      <c r="F209" s="160"/>
      <c r="G209" s="321"/>
    </row>
    <row r="210" spans="6:7">
      <c r="F210" s="160"/>
      <c r="G210" s="321"/>
    </row>
    <row r="211" spans="6:7">
      <c r="F211" s="160"/>
      <c r="G211" s="321"/>
    </row>
    <row r="212" spans="6:7">
      <c r="F212" s="160"/>
      <c r="G212" s="321"/>
    </row>
    <row r="213" spans="6:7">
      <c r="F213" s="160"/>
      <c r="G213" s="321"/>
    </row>
    <row r="214" spans="6:7">
      <c r="F214" s="160"/>
      <c r="G214" s="321"/>
    </row>
    <row r="215" spans="6:7">
      <c r="F215" s="160"/>
      <c r="G215" s="321"/>
    </row>
  </sheetData>
  <mergeCells count="31">
    <mergeCell ref="BE113:BF113"/>
    <mergeCell ref="BC113:BD113"/>
    <mergeCell ref="AM39:AN39"/>
    <mergeCell ref="AO39:AP39"/>
    <mergeCell ref="AQ39:AR39"/>
    <mergeCell ref="AS39:AT39"/>
    <mergeCell ref="AU39:AV39"/>
    <mergeCell ref="AW39:AX39"/>
    <mergeCell ref="AY39:AZ39"/>
    <mergeCell ref="BG39:BH39"/>
    <mergeCell ref="BC39:BD39"/>
    <mergeCell ref="BE39:BF39"/>
    <mergeCell ref="BA39:BB39"/>
    <mergeCell ref="AG39:AH39"/>
    <mergeCell ref="AI39:AJ39"/>
    <mergeCell ref="AK39:AL39"/>
    <mergeCell ref="AE39:AF39"/>
    <mergeCell ref="B3:G5"/>
    <mergeCell ref="W39:X39"/>
    <mergeCell ref="Y39:Z39"/>
    <mergeCell ref="AA39:AB39"/>
    <mergeCell ref="AC39:AD39"/>
    <mergeCell ref="B35:G35"/>
    <mergeCell ref="B39:L39"/>
    <mergeCell ref="I31:J31"/>
    <mergeCell ref="M38:AZ38"/>
    <mergeCell ref="M39:N39"/>
    <mergeCell ref="O39:P39"/>
    <mergeCell ref="Q39:R39"/>
    <mergeCell ref="S39:T39"/>
    <mergeCell ref="U39:V39"/>
  </mergeCells>
  <phoneticPr fontId="3" type="noConversion"/>
  <pageMargins left="0.25" right="0.25" top="0.75" bottom="0.75" header="0.3" footer="0.3"/>
  <pageSetup paperSize="3" scale="25" fitToWidth="3" orientation="landscape" r:id="rId1"/>
  <colBreaks count="1" manualBreakCount="1">
    <brk id="40" max="130" man="1"/>
  </colBreaks>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AA9A8-40D3-4596-9714-BB904F6970E7}">
  <sheetPr>
    <pageSetUpPr fitToPage="1"/>
  </sheetPr>
  <dimension ref="A1:K40"/>
  <sheetViews>
    <sheetView view="pageBreakPreview" zoomScale="60" zoomScaleNormal="100" workbookViewId="0">
      <selection activeCell="N35" sqref="N35"/>
    </sheetView>
  </sheetViews>
  <sheetFormatPr defaultRowHeight="14.25"/>
  <cols>
    <col min="1" max="1" width="14" bestFit="1" customWidth="1"/>
    <col min="2" max="2" width="13.265625" bestFit="1" customWidth="1"/>
    <col min="3" max="3" width="16.1328125" bestFit="1" customWidth="1"/>
    <col min="4" max="4" width="16.265625" bestFit="1" customWidth="1"/>
    <col min="5" max="5" width="15.265625" bestFit="1" customWidth="1"/>
    <col min="6" max="6" width="6.265625" bestFit="1" customWidth="1"/>
    <col min="7" max="7" width="10.3984375" bestFit="1" customWidth="1"/>
    <col min="8" max="8" width="10.59765625" customWidth="1"/>
    <col min="9" max="9" width="10.265625" customWidth="1"/>
    <col min="10" max="10" width="9" bestFit="1" customWidth="1"/>
    <col min="11" max="11" width="12" customWidth="1"/>
  </cols>
  <sheetData>
    <row r="1" spans="1:11">
      <c r="A1" s="1546" t="s">
        <v>2348</v>
      </c>
      <c r="B1" s="1547"/>
      <c r="C1" s="1547"/>
      <c r="D1" s="1547"/>
      <c r="E1" s="1547"/>
      <c r="F1" s="1547"/>
      <c r="G1" s="1547"/>
      <c r="H1" s="1547"/>
      <c r="I1" s="1547"/>
      <c r="J1" s="1547"/>
      <c r="K1" s="1547"/>
    </row>
    <row r="2" spans="1:11" ht="54">
      <c r="A2" s="258" t="s">
        <v>191</v>
      </c>
      <c r="B2" s="259" t="s">
        <v>192</v>
      </c>
      <c r="C2" s="259" t="s">
        <v>193</v>
      </c>
      <c r="D2" s="259" t="s">
        <v>194</v>
      </c>
      <c r="E2" s="259" t="s">
        <v>195</v>
      </c>
      <c r="F2" s="1111" t="s">
        <v>410</v>
      </c>
      <c r="G2" s="1111" t="s">
        <v>197</v>
      </c>
      <c r="H2" s="1111" t="s">
        <v>526</v>
      </c>
      <c r="I2" s="1111" t="s">
        <v>527</v>
      </c>
      <c r="J2" s="1111" t="s">
        <v>528</v>
      </c>
      <c r="K2" s="1111" t="s">
        <v>529</v>
      </c>
    </row>
    <row r="3" spans="1:11">
      <c r="A3" s="1307" t="s">
        <v>541</v>
      </c>
      <c r="B3" s="1307" t="s">
        <v>206</v>
      </c>
      <c r="C3" s="1307" t="s">
        <v>593</v>
      </c>
      <c r="D3" s="1307" t="s">
        <v>542</v>
      </c>
      <c r="E3" s="1307" t="s">
        <v>594</v>
      </c>
      <c r="F3" s="1308">
        <v>2012</v>
      </c>
      <c r="G3" s="1307" t="s">
        <v>595</v>
      </c>
      <c r="H3" s="1309">
        <v>2500</v>
      </c>
      <c r="I3" s="1309">
        <v>3632</v>
      </c>
      <c r="J3" s="1310">
        <v>176</v>
      </c>
      <c r="K3" s="1307" t="s">
        <v>38</v>
      </c>
    </row>
    <row r="4" spans="1:11">
      <c r="A4" s="1311" t="s">
        <v>541</v>
      </c>
      <c r="B4" s="1307" t="s">
        <v>206</v>
      </c>
      <c r="C4" s="1307" t="s">
        <v>593</v>
      </c>
      <c r="D4" s="1307" t="s">
        <v>542</v>
      </c>
      <c r="E4" s="1307" t="s">
        <v>596</v>
      </c>
      <c r="F4" s="1308">
        <v>2013</v>
      </c>
      <c r="G4" s="1307" t="s">
        <v>597</v>
      </c>
      <c r="H4" s="1309">
        <v>2500</v>
      </c>
      <c r="I4" s="1309">
        <v>3632</v>
      </c>
      <c r="J4" s="1310">
        <v>172.1</v>
      </c>
      <c r="K4" s="1307" t="s">
        <v>38</v>
      </c>
    </row>
    <row r="5" spans="1:11">
      <c r="A5" s="1307" t="s">
        <v>541</v>
      </c>
      <c r="B5" s="1307" t="s">
        <v>206</v>
      </c>
      <c r="C5" s="1307" t="s">
        <v>593</v>
      </c>
      <c r="D5" s="1307" t="s">
        <v>542</v>
      </c>
      <c r="E5" s="1307" t="s">
        <v>598</v>
      </c>
      <c r="F5" s="1308">
        <v>2012</v>
      </c>
      <c r="G5" s="1307" t="s">
        <v>599</v>
      </c>
      <c r="H5" s="1309">
        <v>2500</v>
      </c>
      <c r="I5" s="1309">
        <v>3632</v>
      </c>
      <c r="J5" s="1310">
        <v>176</v>
      </c>
      <c r="K5" s="1307" t="s">
        <v>38</v>
      </c>
    </row>
    <row r="6" spans="1:11">
      <c r="A6" s="1307" t="s">
        <v>541</v>
      </c>
      <c r="B6" s="1307" t="s">
        <v>206</v>
      </c>
      <c r="C6" s="1307" t="s">
        <v>593</v>
      </c>
      <c r="D6" s="1307" t="s">
        <v>542</v>
      </c>
      <c r="E6" s="1307" t="s">
        <v>600</v>
      </c>
      <c r="F6" s="1308">
        <v>2012</v>
      </c>
      <c r="G6" s="1307" t="s">
        <v>601</v>
      </c>
      <c r="H6" s="1309">
        <v>2500</v>
      </c>
      <c r="I6" s="1309">
        <v>3632</v>
      </c>
      <c r="J6" s="1310">
        <v>176</v>
      </c>
      <c r="K6" s="1307" t="s">
        <v>38</v>
      </c>
    </row>
    <row r="7" spans="1:11">
      <c r="A7" s="1307" t="s">
        <v>541</v>
      </c>
      <c r="B7" s="1307" t="s">
        <v>206</v>
      </c>
      <c r="C7" s="1307" t="s">
        <v>593</v>
      </c>
      <c r="D7" s="1307" t="s">
        <v>542</v>
      </c>
      <c r="E7" s="1307" t="s">
        <v>602</v>
      </c>
      <c r="F7" s="1308">
        <v>2012</v>
      </c>
      <c r="G7" s="1307" t="s">
        <v>603</v>
      </c>
      <c r="H7" s="1309">
        <v>2500</v>
      </c>
      <c r="I7" s="1309">
        <v>3632</v>
      </c>
      <c r="J7" s="1310">
        <v>176</v>
      </c>
      <c r="K7" s="1307" t="s">
        <v>38</v>
      </c>
    </row>
    <row r="8" spans="1:11">
      <c r="A8" s="1307" t="s">
        <v>541</v>
      </c>
      <c r="B8" s="1307" t="s">
        <v>206</v>
      </c>
      <c r="C8" s="1307" t="s">
        <v>593</v>
      </c>
      <c r="D8" s="1307" t="s">
        <v>542</v>
      </c>
      <c r="E8" s="1307" t="s">
        <v>604</v>
      </c>
      <c r="F8" s="1308">
        <v>2012</v>
      </c>
      <c r="G8" s="1307" t="s">
        <v>605</v>
      </c>
      <c r="H8" s="1309">
        <v>2500</v>
      </c>
      <c r="I8" s="1309">
        <v>3632</v>
      </c>
      <c r="J8" s="1310">
        <v>176</v>
      </c>
      <c r="K8" s="1307" t="s">
        <v>38</v>
      </c>
    </row>
    <row r="9" spans="1:11">
      <c r="A9" s="1307" t="s">
        <v>541</v>
      </c>
      <c r="B9" s="1307" t="s">
        <v>206</v>
      </c>
      <c r="C9" s="1307" t="s">
        <v>593</v>
      </c>
      <c r="D9" s="1307" t="s">
        <v>542</v>
      </c>
      <c r="E9" s="1307" t="s">
        <v>606</v>
      </c>
      <c r="F9" s="1308">
        <v>2013</v>
      </c>
      <c r="G9" s="1307" t="s">
        <v>607</v>
      </c>
      <c r="H9" s="1309">
        <v>2500</v>
      </c>
      <c r="I9" s="1309">
        <v>3632</v>
      </c>
      <c r="J9" s="1310">
        <v>172.1</v>
      </c>
      <c r="K9" s="1307" t="s">
        <v>38</v>
      </c>
    </row>
    <row r="10" spans="1:11">
      <c r="A10" s="1307" t="s">
        <v>541</v>
      </c>
      <c r="B10" s="1307" t="s">
        <v>206</v>
      </c>
      <c r="C10" s="1307" t="s">
        <v>593</v>
      </c>
      <c r="D10" s="1307" t="s">
        <v>542</v>
      </c>
      <c r="E10" s="1307" t="s">
        <v>608</v>
      </c>
      <c r="F10" s="1308">
        <v>2012</v>
      </c>
      <c r="G10" s="1307" t="s">
        <v>609</v>
      </c>
      <c r="H10" s="1309">
        <v>2500</v>
      </c>
      <c r="I10" s="1309">
        <v>3632</v>
      </c>
      <c r="J10" s="1310">
        <v>176</v>
      </c>
      <c r="K10" s="1307" t="s">
        <v>38</v>
      </c>
    </row>
    <row r="11" spans="1:11">
      <c r="A11" s="1307" t="s">
        <v>541</v>
      </c>
      <c r="B11" s="1307" t="s">
        <v>206</v>
      </c>
      <c r="C11" s="1307" t="s">
        <v>593</v>
      </c>
      <c r="D11" s="1307" t="s">
        <v>542</v>
      </c>
      <c r="E11" s="1307" t="s">
        <v>610</v>
      </c>
      <c r="F11" s="1308">
        <v>2013</v>
      </c>
      <c r="G11" s="1307" t="s">
        <v>611</v>
      </c>
      <c r="H11" s="1309">
        <v>2500</v>
      </c>
      <c r="I11" s="1309">
        <v>3632</v>
      </c>
      <c r="J11" s="1310">
        <v>172.1</v>
      </c>
      <c r="K11" s="1307" t="s">
        <v>38</v>
      </c>
    </row>
    <row r="12" spans="1:11">
      <c r="A12" s="1307" t="s">
        <v>541</v>
      </c>
      <c r="B12" s="1307" t="s">
        <v>206</v>
      </c>
      <c r="C12" s="1307" t="s">
        <v>593</v>
      </c>
      <c r="D12" s="1307" t="s">
        <v>542</v>
      </c>
      <c r="E12" s="1307" t="s">
        <v>612</v>
      </c>
      <c r="F12" s="1308">
        <v>2013</v>
      </c>
      <c r="G12" s="1307" t="s">
        <v>613</v>
      </c>
      <c r="H12" s="1309">
        <v>2500</v>
      </c>
      <c r="I12" s="1309">
        <v>3632</v>
      </c>
      <c r="J12" s="1310">
        <v>172.1</v>
      </c>
      <c r="K12" s="1307" t="s">
        <v>38</v>
      </c>
    </row>
    <row r="13" spans="1:11">
      <c r="A13" s="1307" t="s">
        <v>541</v>
      </c>
      <c r="B13" s="1307" t="s">
        <v>206</v>
      </c>
      <c r="C13" s="1307" t="s">
        <v>593</v>
      </c>
      <c r="D13" s="1307" t="s">
        <v>542</v>
      </c>
      <c r="E13" s="1307" t="s">
        <v>614</v>
      </c>
      <c r="F13" s="1308">
        <v>2013</v>
      </c>
      <c r="G13" s="1307" t="s">
        <v>615</v>
      </c>
      <c r="H13" s="1309">
        <v>2500</v>
      </c>
      <c r="I13" s="1309">
        <v>3632</v>
      </c>
      <c r="J13" s="1310">
        <v>172.1</v>
      </c>
      <c r="K13" s="1307" t="s">
        <v>38</v>
      </c>
    </row>
    <row r="14" spans="1:11">
      <c r="A14" s="1307" t="s">
        <v>541</v>
      </c>
      <c r="B14" s="1307" t="s">
        <v>206</v>
      </c>
      <c r="C14" s="1307" t="s">
        <v>593</v>
      </c>
      <c r="D14" s="1307" t="s">
        <v>542</v>
      </c>
      <c r="E14" s="1307" t="s">
        <v>616</v>
      </c>
      <c r="F14" s="1312">
        <v>2017</v>
      </c>
      <c r="G14" s="1307" t="s">
        <v>617</v>
      </c>
      <c r="H14" s="1309">
        <v>2500</v>
      </c>
      <c r="I14" s="1309">
        <v>3632</v>
      </c>
      <c r="J14" s="1310">
        <v>203</v>
      </c>
      <c r="K14" s="1307" t="s">
        <v>38</v>
      </c>
    </row>
    <row r="15" spans="1:11">
      <c r="A15" s="1307" t="s">
        <v>541</v>
      </c>
      <c r="B15" s="1307" t="s">
        <v>206</v>
      </c>
      <c r="C15" s="1307" t="s">
        <v>593</v>
      </c>
      <c r="D15" s="1307" t="s">
        <v>542</v>
      </c>
      <c r="E15" s="1307" t="s">
        <v>618</v>
      </c>
      <c r="F15" s="1312">
        <v>2017</v>
      </c>
      <c r="G15" s="1307" t="s">
        <v>619</v>
      </c>
      <c r="H15" s="1309">
        <v>3000</v>
      </c>
      <c r="I15" s="1309">
        <v>4265</v>
      </c>
      <c r="J15" s="1310">
        <v>203</v>
      </c>
      <c r="K15" s="1307" t="s">
        <v>36</v>
      </c>
    </row>
    <row r="16" spans="1:11">
      <c r="A16" s="1307" t="s">
        <v>541</v>
      </c>
      <c r="B16" s="1307" t="s">
        <v>206</v>
      </c>
      <c r="C16" s="1307" t="s">
        <v>593</v>
      </c>
      <c r="D16" s="1307" t="s">
        <v>542</v>
      </c>
      <c r="E16" s="1307" t="s">
        <v>620</v>
      </c>
      <c r="F16" s="1312">
        <v>2017</v>
      </c>
      <c r="G16" s="1307" t="s">
        <v>621</v>
      </c>
      <c r="H16" s="1309">
        <v>3000</v>
      </c>
      <c r="I16" s="1309">
        <v>4265</v>
      </c>
      <c r="J16" s="1310">
        <v>203</v>
      </c>
      <c r="K16" s="1307" t="s">
        <v>36</v>
      </c>
    </row>
    <row r="17" spans="1:11">
      <c r="A17" s="1307" t="s">
        <v>541</v>
      </c>
      <c r="B17" s="1307" t="s">
        <v>206</v>
      </c>
      <c r="C17" s="1307" t="s">
        <v>593</v>
      </c>
      <c r="D17" s="1307" t="s">
        <v>542</v>
      </c>
      <c r="E17" s="1307" t="s">
        <v>622</v>
      </c>
      <c r="F17" s="1312">
        <v>2013</v>
      </c>
      <c r="G17" s="1307" t="s">
        <v>623</v>
      </c>
      <c r="H17" s="1309">
        <v>2500</v>
      </c>
      <c r="I17" s="1309">
        <v>3632</v>
      </c>
      <c r="J17" s="1310">
        <v>172.1</v>
      </c>
      <c r="K17" s="1307" t="s">
        <v>36</v>
      </c>
    </row>
    <row r="18" spans="1:11">
      <c r="A18" s="1307" t="s">
        <v>541</v>
      </c>
      <c r="B18" s="1307" t="s">
        <v>206</v>
      </c>
      <c r="C18" s="1307" t="s">
        <v>593</v>
      </c>
      <c r="D18" s="1307" t="s">
        <v>542</v>
      </c>
      <c r="E18" s="1307" t="s">
        <v>624</v>
      </c>
      <c r="F18" s="1308">
        <v>2018</v>
      </c>
      <c r="G18" s="1307" t="s">
        <v>625</v>
      </c>
      <c r="H18" s="1309">
        <v>3000</v>
      </c>
      <c r="I18" s="1309">
        <v>4265</v>
      </c>
      <c r="J18" s="1310">
        <v>203</v>
      </c>
      <c r="K18" s="1307" t="s">
        <v>36</v>
      </c>
    </row>
    <row r="19" spans="1:11">
      <c r="A19" s="1313" t="s">
        <v>541</v>
      </c>
      <c r="B19" s="1313" t="s">
        <v>206</v>
      </c>
      <c r="C19" s="1313" t="s">
        <v>593</v>
      </c>
      <c r="D19" s="1313" t="s">
        <v>542</v>
      </c>
      <c r="E19" s="1313" t="s">
        <v>626</v>
      </c>
      <c r="F19" s="1308">
        <v>2018</v>
      </c>
      <c r="G19" s="1313" t="s">
        <v>627</v>
      </c>
      <c r="H19" s="1314">
        <v>3000</v>
      </c>
      <c r="I19" s="1314">
        <v>4265</v>
      </c>
      <c r="J19" s="1315">
        <v>203</v>
      </c>
      <c r="K19" s="1313" t="s">
        <v>36</v>
      </c>
    </row>
    <row r="20" spans="1:11">
      <c r="A20" s="1307" t="s">
        <v>541</v>
      </c>
      <c r="B20" s="1307" t="s">
        <v>206</v>
      </c>
      <c r="C20" s="1307" t="s">
        <v>593</v>
      </c>
      <c r="D20" s="1307" t="s">
        <v>542</v>
      </c>
      <c r="E20" s="1307" t="s">
        <v>628</v>
      </c>
      <c r="F20" s="1308">
        <v>2018</v>
      </c>
      <c r="G20" s="1307" t="s">
        <v>629</v>
      </c>
      <c r="H20" s="1309">
        <v>3000</v>
      </c>
      <c r="I20" s="1309">
        <v>4265</v>
      </c>
      <c r="J20" s="1310">
        <v>203</v>
      </c>
      <c r="K20" s="1307" t="s">
        <v>36</v>
      </c>
    </row>
    <row r="21" spans="1:11">
      <c r="A21" s="1307" t="s">
        <v>541</v>
      </c>
      <c r="B21" s="1307" t="s">
        <v>206</v>
      </c>
      <c r="C21" s="1307" t="s">
        <v>289</v>
      </c>
      <c r="D21" s="1307" t="s">
        <v>542</v>
      </c>
      <c r="E21" s="1307" t="s">
        <v>648</v>
      </c>
      <c r="F21" s="1308">
        <v>2021</v>
      </c>
      <c r="G21" s="1307" t="s">
        <v>649</v>
      </c>
      <c r="H21" s="1309">
        <v>3500</v>
      </c>
      <c r="I21" s="1309">
        <v>5028</v>
      </c>
      <c r="J21" s="1310">
        <v>240</v>
      </c>
      <c r="K21" s="1307" t="s">
        <v>36</v>
      </c>
    </row>
    <row r="22" spans="1:11">
      <c r="A22" s="1307" t="s">
        <v>541</v>
      </c>
      <c r="B22" s="1307" t="s">
        <v>206</v>
      </c>
      <c r="C22" s="1307" t="s">
        <v>289</v>
      </c>
      <c r="D22" s="1307" t="s">
        <v>542</v>
      </c>
      <c r="E22" s="1307" t="s">
        <v>650</v>
      </c>
      <c r="F22" s="1308">
        <v>2021</v>
      </c>
      <c r="G22" s="1307" t="s">
        <v>651</v>
      </c>
      <c r="H22" s="1309">
        <v>3500</v>
      </c>
      <c r="I22" s="1309">
        <v>5028</v>
      </c>
      <c r="J22" s="1310">
        <v>240</v>
      </c>
      <c r="K22" s="1307" t="s">
        <v>36</v>
      </c>
    </row>
    <row r="23" spans="1:11">
      <c r="A23" s="1307" t="s">
        <v>541</v>
      </c>
      <c r="B23" s="1307" t="s">
        <v>206</v>
      </c>
      <c r="C23" s="1307" t="s">
        <v>289</v>
      </c>
      <c r="D23" s="1307" t="s">
        <v>542</v>
      </c>
      <c r="E23" s="1307" t="s">
        <v>652</v>
      </c>
      <c r="F23" s="1308">
        <v>2021</v>
      </c>
      <c r="G23" s="1307" t="s">
        <v>653</v>
      </c>
      <c r="H23" s="1309">
        <v>3500</v>
      </c>
      <c r="I23" s="1309">
        <v>5028</v>
      </c>
      <c r="J23" s="1310">
        <v>240</v>
      </c>
      <c r="K23" s="1307" t="s">
        <v>36</v>
      </c>
    </row>
    <row r="24" spans="1:11">
      <c r="A24" s="1307" t="s">
        <v>541</v>
      </c>
      <c r="B24" s="1307" t="s">
        <v>206</v>
      </c>
      <c r="C24" s="1307" t="s">
        <v>289</v>
      </c>
      <c r="D24" s="1307" t="s">
        <v>542</v>
      </c>
      <c r="E24" s="1307" t="s">
        <v>654</v>
      </c>
      <c r="F24" s="1308">
        <v>2021</v>
      </c>
      <c r="G24" s="1307" t="s">
        <v>655</v>
      </c>
      <c r="H24" s="1309">
        <v>3500</v>
      </c>
      <c r="I24" s="1309">
        <v>5028</v>
      </c>
      <c r="J24" s="1310">
        <v>240</v>
      </c>
      <c r="K24" s="1307" t="s">
        <v>36</v>
      </c>
    </row>
    <row r="25" spans="1:11">
      <c r="A25" s="1307" t="s">
        <v>541</v>
      </c>
      <c r="B25" s="1307" t="s">
        <v>206</v>
      </c>
      <c r="C25" s="1307" t="s">
        <v>289</v>
      </c>
      <c r="D25" s="1307" t="s">
        <v>542</v>
      </c>
      <c r="E25" s="1307" t="s">
        <v>656</v>
      </c>
      <c r="F25" s="1308">
        <v>2021</v>
      </c>
      <c r="G25" s="1307" t="s">
        <v>657</v>
      </c>
      <c r="H25" s="1309">
        <v>3500</v>
      </c>
      <c r="I25" s="1309">
        <v>5028</v>
      </c>
      <c r="J25" s="1310">
        <v>240</v>
      </c>
      <c r="K25" s="1307" t="s">
        <v>36</v>
      </c>
    </row>
    <row r="26" spans="1:11">
      <c r="A26" s="1307" t="s">
        <v>541</v>
      </c>
      <c r="B26" s="1307" t="s">
        <v>206</v>
      </c>
      <c r="C26" s="1307" t="s">
        <v>289</v>
      </c>
      <c r="D26" s="1307" t="s">
        <v>542</v>
      </c>
      <c r="E26" s="1307" t="s">
        <v>658</v>
      </c>
      <c r="F26" s="1308">
        <v>2021</v>
      </c>
      <c r="G26" s="1307" t="s">
        <v>659</v>
      </c>
      <c r="H26" s="1309">
        <v>3500</v>
      </c>
      <c r="I26" s="1309">
        <v>5028</v>
      </c>
      <c r="J26" s="1310">
        <v>240</v>
      </c>
      <c r="K26" s="1307" t="s">
        <v>36</v>
      </c>
    </row>
    <row r="27" spans="1:11">
      <c r="A27" s="1307" t="s">
        <v>541</v>
      </c>
      <c r="B27" s="1307" t="s">
        <v>206</v>
      </c>
      <c r="C27" s="1307" t="s">
        <v>289</v>
      </c>
      <c r="D27" s="1307" t="s">
        <v>542</v>
      </c>
      <c r="E27" s="1307" t="s">
        <v>660</v>
      </c>
      <c r="F27" s="1308">
        <v>2021</v>
      </c>
      <c r="G27" s="1307" t="s">
        <v>661</v>
      </c>
      <c r="H27" s="1309">
        <v>3500</v>
      </c>
      <c r="I27" s="1309">
        <v>5028</v>
      </c>
      <c r="J27" s="1310">
        <v>240</v>
      </c>
      <c r="K27" s="1307" t="s">
        <v>36</v>
      </c>
    </row>
    <row r="28" spans="1:11">
      <c r="A28" s="1307" t="s">
        <v>541</v>
      </c>
      <c r="B28" s="1307" t="s">
        <v>206</v>
      </c>
      <c r="C28" s="1307" t="s">
        <v>289</v>
      </c>
      <c r="D28" s="1307" t="s">
        <v>542</v>
      </c>
      <c r="E28" s="1307" t="s">
        <v>662</v>
      </c>
      <c r="F28" s="1308">
        <v>2021</v>
      </c>
      <c r="G28" s="1307" t="s">
        <v>663</v>
      </c>
      <c r="H28" s="1309">
        <v>3500</v>
      </c>
      <c r="I28" s="1309">
        <v>5028</v>
      </c>
      <c r="J28" s="1310">
        <v>240</v>
      </c>
      <c r="K28" s="1307" t="s">
        <v>36</v>
      </c>
    </row>
    <row r="29" spans="1:11">
      <c r="A29" s="1307" t="s">
        <v>541</v>
      </c>
      <c r="B29" s="1307" t="s">
        <v>206</v>
      </c>
      <c r="C29" s="1307" t="s">
        <v>289</v>
      </c>
      <c r="D29" s="1307" t="s">
        <v>542</v>
      </c>
      <c r="E29" s="1307" t="s">
        <v>664</v>
      </c>
      <c r="F29" s="1308">
        <v>2021</v>
      </c>
      <c r="G29" s="1307" t="s">
        <v>665</v>
      </c>
      <c r="H29" s="1309">
        <v>3500</v>
      </c>
      <c r="I29" s="1309">
        <v>5028</v>
      </c>
      <c r="J29" s="1310">
        <v>240</v>
      </c>
      <c r="K29" s="1307" t="s">
        <v>36</v>
      </c>
    </row>
    <row r="30" spans="1:11">
      <c r="A30" s="1307" t="s">
        <v>541</v>
      </c>
      <c r="B30" s="1307" t="s">
        <v>206</v>
      </c>
      <c r="C30" s="1307" t="s">
        <v>289</v>
      </c>
      <c r="D30" s="1307" t="s">
        <v>542</v>
      </c>
      <c r="E30" s="1307" t="s">
        <v>666</v>
      </c>
      <c r="F30" s="1308">
        <v>2021</v>
      </c>
      <c r="G30" s="1307" t="s">
        <v>667</v>
      </c>
      <c r="H30" s="1309">
        <v>3500</v>
      </c>
      <c r="I30" s="1309">
        <v>5028</v>
      </c>
      <c r="J30" s="1310">
        <v>240</v>
      </c>
      <c r="K30" s="1307" t="s">
        <v>36</v>
      </c>
    </row>
    <row r="31" spans="1:11">
      <c r="A31" s="1307" t="s">
        <v>541</v>
      </c>
      <c r="B31" s="1307" t="s">
        <v>206</v>
      </c>
      <c r="C31" s="1307" t="s">
        <v>289</v>
      </c>
      <c r="D31" s="1307" t="s">
        <v>542</v>
      </c>
      <c r="E31" s="1307" t="s">
        <v>668</v>
      </c>
      <c r="F31" s="1308">
        <v>2021</v>
      </c>
      <c r="G31" s="1307" t="s">
        <v>669</v>
      </c>
      <c r="H31" s="1309">
        <v>3500</v>
      </c>
      <c r="I31" s="1309">
        <v>5028</v>
      </c>
      <c r="J31" s="1310">
        <v>240</v>
      </c>
      <c r="K31" s="1307" t="s">
        <v>36</v>
      </c>
    </row>
    <row r="32" spans="1:11">
      <c r="A32" s="1307" t="s">
        <v>541</v>
      </c>
      <c r="B32" s="1307" t="s">
        <v>206</v>
      </c>
      <c r="C32" s="1307" t="s">
        <v>289</v>
      </c>
      <c r="D32" s="1307" t="s">
        <v>542</v>
      </c>
      <c r="E32" s="1307" t="s">
        <v>670</v>
      </c>
      <c r="F32" s="1308">
        <v>2021</v>
      </c>
      <c r="G32" s="1307" t="s">
        <v>671</v>
      </c>
      <c r="H32" s="1309">
        <v>3500</v>
      </c>
      <c r="I32" s="1309">
        <v>5028</v>
      </c>
      <c r="J32" s="1310">
        <v>240</v>
      </c>
      <c r="K32" s="1307" t="s">
        <v>36</v>
      </c>
    </row>
    <row r="33" spans="1:11">
      <c r="A33" s="1307" t="s">
        <v>541</v>
      </c>
      <c r="B33" s="1307" t="s">
        <v>206</v>
      </c>
      <c r="C33" s="1307" t="s">
        <v>678</v>
      </c>
      <c r="D33" s="1307" t="s">
        <v>542</v>
      </c>
      <c r="E33" s="1307" t="s">
        <v>679</v>
      </c>
      <c r="F33" s="1308">
        <v>2016</v>
      </c>
      <c r="G33" s="1307" t="s">
        <v>680</v>
      </c>
      <c r="H33" s="1309">
        <v>3000</v>
      </c>
      <c r="I33" s="1309">
        <v>4265</v>
      </c>
      <c r="J33" s="1310">
        <v>203</v>
      </c>
      <c r="K33" s="1307" t="s">
        <v>36</v>
      </c>
    </row>
    <row r="34" spans="1:11">
      <c r="A34" s="1307" t="s">
        <v>541</v>
      </c>
      <c r="B34" s="1307" t="s">
        <v>206</v>
      </c>
      <c r="C34" s="1307" t="s">
        <v>678</v>
      </c>
      <c r="D34" s="1307" t="s">
        <v>542</v>
      </c>
      <c r="E34" s="1307" t="s">
        <v>681</v>
      </c>
      <c r="F34" s="1308">
        <v>2016</v>
      </c>
      <c r="G34" s="1307" t="s">
        <v>682</v>
      </c>
      <c r="H34" s="1309">
        <v>3000</v>
      </c>
      <c r="I34" s="1309">
        <v>4265</v>
      </c>
      <c r="J34" s="1310">
        <v>203</v>
      </c>
      <c r="K34" s="1307" t="s">
        <v>36</v>
      </c>
    </row>
    <row r="35" spans="1:11">
      <c r="A35" s="1307" t="s">
        <v>541</v>
      </c>
      <c r="B35" s="1307" t="s">
        <v>206</v>
      </c>
      <c r="C35" s="1307" t="s">
        <v>697</v>
      </c>
      <c r="D35" s="1307" t="s">
        <v>698</v>
      </c>
      <c r="E35" s="1307" t="s">
        <v>699</v>
      </c>
      <c r="F35" s="1308">
        <v>2009</v>
      </c>
      <c r="G35" s="1307" t="s">
        <v>700</v>
      </c>
      <c r="H35" s="1309">
        <v>97</v>
      </c>
      <c r="I35" s="1309">
        <v>130</v>
      </c>
      <c r="J35" s="1310">
        <v>10.4</v>
      </c>
      <c r="K35" s="1307" t="s">
        <v>38</v>
      </c>
    </row>
    <row r="36" spans="1:11">
      <c r="A36" s="1307" t="s">
        <v>541</v>
      </c>
      <c r="B36" s="1307" t="s">
        <v>206</v>
      </c>
      <c r="C36" s="1307" t="s">
        <v>701</v>
      </c>
      <c r="D36" s="1307" t="s">
        <v>698</v>
      </c>
      <c r="E36" s="1307" t="s">
        <v>702</v>
      </c>
      <c r="F36" s="1308">
        <v>2013</v>
      </c>
      <c r="G36" s="1307" t="s">
        <v>703</v>
      </c>
      <c r="H36" s="1309">
        <v>97</v>
      </c>
      <c r="I36" s="1309">
        <v>130</v>
      </c>
      <c r="J36" s="1310">
        <v>11.4</v>
      </c>
      <c r="K36" s="1307" t="s">
        <v>38</v>
      </c>
    </row>
    <row r="37" spans="1:11">
      <c r="A37" s="1307" t="s">
        <v>541</v>
      </c>
      <c r="B37" s="1307" t="s">
        <v>206</v>
      </c>
      <c r="C37" s="1307" t="s">
        <v>707</v>
      </c>
      <c r="D37" s="1307" t="s">
        <v>698</v>
      </c>
      <c r="E37" s="1307" t="s">
        <v>708</v>
      </c>
      <c r="F37" s="1308">
        <v>2021</v>
      </c>
      <c r="G37" s="1307" t="s">
        <v>709</v>
      </c>
      <c r="H37" s="1309">
        <v>155</v>
      </c>
      <c r="I37" s="1309">
        <v>208</v>
      </c>
      <c r="J37" s="1310">
        <v>6.6</v>
      </c>
      <c r="K37" s="1307" t="s">
        <v>38</v>
      </c>
    </row>
    <row r="38" spans="1:11">
      <c r="A38" s="1307" t="s">
        <v>541</v>
      </c>
      <c r="B38" s="1307" t="s">
        <v>206</v>
      </c>
      <c r="C38" s="1307" t="s">
        <v>337</v>
      </c>
      <c r="D38" s="1307" t="s">
        <v>542</v>
      </c>
      <c r="E38" s="1307" t="s">
        <v>710</v>
      </c>
      <c r="F38" s="1308">
        <v>2017</v>
      </c>
      <c r="G38" s="1307" t="s">
        <v>711</v>
      </c>
      <c r="H38" s="1309">
        <v>450</v>
      </c>
      <c r="I38" s="1309">
        <v>603.5</v>
      </c>
      <c r="J38" s="1310">
        <v>27.7</v>
      </c>
      <c r="K38" s="1307" t="s">
        <v>36</v>
      </c>
    </row>
    <row r="39" spans="1:11">
      <c r="A39" s="1307" t="s">
        <v>541</v>
      </c>
      <c r="B39" s="1307" t="s">
        <v>206</v>
      </c>
      <c r="C39" s="1307" t="s">
        <v>712</v>
      </c>
      <c r="D39" s="1307" t="s">
        <v>542</v>
      </c>
      <c r="E39" s="1308" t="s">
        <v>713</v>
      </c>
      <c r="F39" s="1308">
        <v>2018</v>
      </c>
      <c r="G39" s="1308" t="s">
        <v>714</v>
      </c>
      <c r="H39" s="1316">
        <v>3000</v>
      </c>
      <c r="I39" s="1316">
        <v>4265</v>
      </c>
      <c r="J39" s="1310">
        <v>203</v>
      </c>
      <c r="K39" s="1307" t="s">
        <v>36</v>
      </c>
    </row>
    <row r="40" spans="1:11">
      <c r="A40" s="1307" t="s">
        <v>541</v>
      </c>
      <c r="B40" s="1307" t="s">
        <v>206</v>
      </c>
      <c r="C40" s="1307" t="s">
        <v>717</v>
      </c>
      <c r="D40" s="1307" t="s">
        <v>542</v>
      </c>
      <c r="E40" s="1307" t="s">
        <v>718</v>
      </c>
      <c r="F40" s="1308">
        <v>2018</v>
      </c>
      <c r="G40" s="1307" t="s">
        <v>719</v>
      </c>
      <c r="H40" s="1309">
        <v>500</v>
      </c>
      <c r="I40" s="1309">
        <v>755</v>
      </c>
      <c r="J40" s="1310">
        <v>34.700000000000003</v>
      </c>
      <c r="K40" s="1307" t="s">
        <v>36</v>
      </c>
    </row>
  </sheetData>
  <mergeCells count="1">
    <mergeCell ref="A1:K1"/>
  </mergeCells>
  <pageMargins left="0.7" right="0.7" top="0.75" bottom="0.75" header="0.3" footer="0.3"/>
  <pageSetup scale="6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0C444-2FAD-46E2-B257-8FC7A78496CA}">
  <sheetPr codeName="Sheet28">
    <tabColor theme="8" tint="0.39997558519241921"/>
    <pageSetUpPr fitToPage="1"/>
  </sheetPr>
  <dimension ref="A1:AE50"/>
  <sheetViews>
    <sheetView showOutlineSymbols="0" view="pageBreakPreview" zoomScale="60" zoomScaleNormal="39" workbookViewId="0">
      <selection activeCell="M15" sqref="M15"/>
    </sheetView>
  </sheetViews>
  <sheetFormatPr defaultColWidth="9.1328125" defaultRowHeight="13.5"/>
  <cols>
    <col min="1" max="1" width="4.1328125" style="91" customWidth="1"/>
    <col min="2" max="2" width="31.1328125" style="91" customWidth="1"/>
    <col min="3" max="3" width="13.1328125" style="91" customWidth="1"/>
    <col min="4" max="4" width="11.86328125" style="91" customWidth="1"/>
    <col min="5" max="5" width="21.59765625" style="91" customWidth="1"/>
    <col min="6" max="6" width="17.265625" style="91" customWidth="1"/>
    <col min="7" max="7" width="12.59765625" style="91" customWidth="1"/>
    <col min="8" max="23" width="13.59765625" style="91" customWidth="1"/>
    <col min="24" max="24" width="13.59765625" style="547" customWidth="1"/>
    <col min="25" max="25" width="13.59765625" style="161" customWidth="1"/>
    <col min="26" max="30" width="13.59765625" style="91" customWidth="1"/>
    <col min="31" max="33" width="11" style="91" customWidth="1"/>
    <col min="34" max="16384" width="9.1328125" style="91"/>
  </cols>
  <sheetData>
    <row r="1" spans="1:31" ht="25.15">
      <c r="A1" s="88"/>
      <c r="B1" s="1162" t="str">
        <f>'OR PTE Summary'!B1</f>
        <v>Emissions Detail Sheets for:</v>
      </c>
      <c r="C1" s="88"/>
      <c r="D1" s="88"/>
      <c r="E1" s="88"/>
      <c r="F1" s="1162" t="str">
        <f>'OR PTE Summary'!F1</f>
        <v>Intel Corp., source no. 34-2681, application 034907 received 7/7/2023</v>
      </c>
      <c r="G1" s="88"/>
      <c r="H1" s="88"/>
      <c r="I1" s="88"/>
      <c r="J1" s="88"/>
      <c r="K1" s="88"/>
      <c r="L1" s="88"/>
      <c r="M1" s="88"/>
      <c r="N1" s="88"/>
      <c r="O1" s="88"/>
      <c r="P1" s="88"/>
      <c r="Q1" s="88"/>
      <c r="R1" s="88"/>
      <c r="S1" s="88"/>
      <c r="T1" s="88"/>
      <c r="U1" s="88"/>
      <c r="V1" s="88"/>
      <c r="W1" s="88"/>
      <c r="X1" s="111"/>
      <c r="Y1" s="90"/>
      <c r="Z1" s="88"/>
      <c r="AA1" s="88"/>
      <c r="AB1" s="88"/>
      <c r="AC1" s="88"/>
      <c r="AD1" s="88"/>
    </row>
    <row r="2" spans="1:31">
      <c r="A2" s="88"/>
      <c r="B2" s="88"/>
      <c r="C2" s="88"/>
      <c r="D2" s="124"/>
      <c r="E2" s="88"/>
      <c r="F2" s="88"/>
      <c r="G2" s="88"/>
      <c r="H2" s="88"/>
      <c r="I2" s="88"/>
      <c r="J2" s="88"/>
      <c r="K2" s="88"/>
      <c r="L2" s="88"/>
      <c r="M2" s="88"/>
      <c r="N2" s="88"/>
      <c r="O2" s="88"/>
      <c r="P2" s="88"/>
      <c r="Q2" s="88"/>
      <c r="R2" s="88"/>
      <c r="S2" s="88"/>
      <c r="T2" s="88"/>
      <c r="U2" s="88"/>
      <c r="V2" s="88"/>
      <c r="W2" s="88"/>
      <c r="X2" s="111"/>
      <c r="Y2" s="90"/>
      <c r="Z2" s="88"/>
      <c r="AA2" s="88"/>
      <c r="AB2" s="88"/>
      <c r="AC2" s="88"/>
      <c r="AD2" s="88"/>
    </row>
    <row r="3" spans="1:31" ht="17.649999999999999">
      <c r="A3" s="88"/>
      <c r="B3" s="92" t="s">
        <v>1332</v>
      </c>
      <c r="C3" s="92"/>
      <c r="D3" s="88"/>
      <c r="E3" s="88"/>
      <c r="F3" s="88"/>
      <c r="G3" s="88"/>
      <c r="H3" s="88"/>
      <c r="I3" s="88"/>
      <c r="J3" s="93"/>
      <c r="K3" s="88"/>
      <c r="L3" s="93"/>
      <c r="M3" s="88"/>
      <c r="N3" s="93"/>
      <c r="O3" s="88"/>
      <c r="P3" s="88"/>
      <c r="Q3" s="88"/>
      <c r="R3" s="88"/>
      <c r="S3" s="88"/>
      <c r="T3" s="88"/>
      <c r="U3" s="88"/>
      <c r="V3" s="88"/>
      <c r="W3" s="88"/>
      <c r="X3" s="111"/>
      <c r="Y3" s="90"/>
      <c r="Z3" s="88"/>
      <c r="AA3" s="88"/>
      <c r="AB3" s="88"/>
      <c r="AC3" s="88"/>
      <c r="AD3" s="88"/>
    </row>
    <row r="4" spans="1:31">
      <c r="A4" s="88"/>
      <c r="B4" s="88"/>
      <c r="C4" s="88"/>
      <c r="D4" s="88"/>
      <c r="E4" s="88"/>
      <c r="F4" s="88"/>
      <c r="G4" s="88"/>
      <c r="H4" s="88"/>
      <c r="I4" s="88"/>
      <c r="J4" s="93"/>
      <c r="K4" s="88"/>
      <c r="L4" s="93"/>
      <c r="M4" s="88"/>
      <c r="N4" s="93"/>
      <c r="O4" s="88"/>
      <c r="P4" s="88"/>
      <c r="Q4" s="88"/>
      <c r="R4" s="88"/>
      <c r="S4" s="88"/>
      <c r="T4" s="88"/>
      <c r="U4" s="88"/>
      <c r="V4" s="88"/>
      <c r="W4" s="88"/>
      <c r="X4" s="111"/>
      <c r="Y4" s="90"/>
      <c r="Z4" s="88"/>
      <c r="AA4" s="88"/>
      <c r="AB4" s="88"/>
      <c r="AC4" s="88"/>
      <c r="AD4" s="88"/>
    </row>
    <row r="5" spans="1:31" ht="15.75">
      <c r="A5" s="88"/>
      <c r="B5" s="93" t="s">
        <v>1333</v>
      </c>
      <c r="C5" s="88"/>
      <c r="D5" s="88"/>
      <c r="E5" s="88"/>
      <c r="F5" s="88"/>
      <c r="G5" s="88"/>
      <c r="H5" s="88"/>
      <c r="I5" s="88"/>
      <c r="J5" s="93"/>
      <c r="K5" s="88"/>
      <c r="L5" s="93"/>
      <c r="M5" s="88"/>
      <c r="N5" s="93"/>
      <c r="O5" s="88"/>
      <c r="P5" s="88"/>
      <c r="Q5" s="88"/>
      <c r="R5" s="88"/>
      <c r="S5" s="88"/>
      <c r="T5" s="88"/>
      <c r="U5" s="88"/>
      <c r="V5" s="88"/>
      <c r="W5" s="88"/>
      <c r="X5" s="111"/>
      <c r="Y5" s="90"/>
      <c r="Z5" s="88"/>
      <c r="AA5" s="88"/>
      <c r="AB5" s="88"/>
      <c r="AC5" s="88"/>
      <c r="AD5" s="88"/>
    </row>
    <row r="6" spans="1:31" ht="15.75">
      <c r="A6" s="88"/>
      <c r="B6" s="88" t="s">
        <v>1334</v>
      </c>
      <c r="C6" s="88"/>
      <c r="D6" s="88"/>
      <c r="E6" s="88"/>
      <c r="F6" s="88"/>
      <c r="G6" s="88"/>
      <c r="H6" s="88"/>
      <c r="I6" s="88"/>
      <c r="J6" s="93"/>
      <c r="K6" s="88"/>
      <c r="L6" s="93"/>
      <c r="M6" s="88"/>
      <c r="N6" s="93"/>
      <c r="O6" s="88"/>
      <c r="P6" s="88"/>
      <c r="Q6" s="88"/>
      <c r="R6" s="88"/>
      <c r="S6" s="88"/>
      <c r="T6" s="88"/>
      <c r="U6" s="88"/>
      <c r="V6" s="88"/>
      <c r="W6" s="88"/>
      <c r="X6" s="111"/>
      <c r="Y6" s="90"/>
      <c r="Z6" s="88"/>
      <c r="AA6" s="88"/>
      <c r="AB6" s="88"/>
      <c r="AC6" s="88"/>
      <c r="AD6" s="88"/>
    </row>
    <row r="7" spans="1:31">
      <c r="A7" s="88"/>
      <c r="B7" s="93" t="s">
        <v>1335</v>
      </c>
      <c r="C7" s="93"/>
      <c r="D7" s="88"/>
      <c r="E7" s="88"/>
      <c r="F7" s="88"/>
      <c r="G7" s="88"/>
      <c r="H7" s="88"/>
      <c r="I7" s="88"/>
      <c r="J7" s="88"/>
      <c r="K7" s="88"/>
      <c r="L7" s="88"/>
      <c r="M7" s="88"/>
      <c r="N7" s="88"/>
      <c r="O7" s="88"/>
      <c r="P7" s="88"/>
      <c r="Q7" s="88"/>
      <c r="R7" s="88"/>
      <c r="S7" s="88"/>
      <c r="T7" s="88"/>
      <c r="U7" s="88"/>
      <c r="V7" s="88"/>
      <c r="W7" s="88"/>
      <c r="X7" s="111"/>
      <c r="Y7" s="90"/>
      <c r="Z7" s="88"/>
      <c r="AA7" s="88"/>
      <c r="AB7" s="88"/>
      <c r="AC7" s="88"/>
      <c r="AD7" s="88"/>
    </row>
    <row r="8" spans="1:31" ht="15.75">
      <c r="A8" s="88"/>
      <c r="B8" s="93" t="s">
        <v>1336</v>
      </c>
      <c r="C8" s="93"/>
      <c r="D8" s="88"/>
      <c r="E8" s="88"/>
      <c r="F8" s="88"/>
      <c r="G8" s="88"/>
      <c r="H8" s="88"/>
      <c r="I8" s="88"/>
      <c r="J8" s="88"/>
      <c r="K8" s="88"/>
      <c r="L8" s="88"/>
      <c r="M8" s="88"/>
      <c r="N8" s="88"/>
      <c r="O8" s="88"/>
      <c r="P8" s="88"/>
      <c r="Q8" s="88"/>
      <c r="R8" s="88"/>
      <c r="S8" s="88"/>
      <c r="T8" s="88"/>
      <c r="U8" s="88"/>
      <c r="V8" s="88"/>
      <c r="W8" s="88"/>
      <c r="X8" s="111"/>
      <c r="Y8" s="90"/>
      <c r="Z8" s="159"/>
      <c r="AA8" s="88"/>
      <c r="AB8" s="88"/>
      <c r="AC8" s="88"/>
      <c r="AD8" s="88"/>
    </row>
    <row r="9" spans="1:31">
      <c r="A9" s="88"/>
      <c r="B9" s="94" t="s">
        <v>1337</v>
      </c>
      <c r="C9" s="88"/>
      <c r="D9" s="88"/>
      <c r="E9" s="88"/>
      <c r="F9" s="88"/>
      <c r="G9" s="88"/>
      <c r="H9" s="88"/>
      <c r="I9" s="88"/>
      <c r="J9" s="88"/>
      <c r="K9" s="88"/>
      <c r="L9" s="88"/>
      <c r="M9" s="88"/>
      <c r="N9" s="88"/>
      <c r="O9" s="88"/>
      <c r="P9" s="88"/>
      <c r="Q9" s="88"/>
      <c r="R9" s="88"/>
      <c r="S9" s="88"/>
      <c r="T9" s="88"/>
      <c r="U9" s="88"/>
      <c r="V9" s="88"/>
      <c r="W9" s="88"/>
      <c r="X9" s="111"/>
      <c r="Y9" s="90"/>
      <c r="Z9" s="159"/>
      <c r="AA9" s="88"/>
      <c r="AB9" s="88"/>
      <c r="AC9" s="88"/>
      <c r="AD9" s="88"/>
    </row>
    <row r="10" spans="1:31">
      <c r="A10" s="88"/>
      <c r="B10" s="88"/>
      <c r="C10" s="88"/>
      <c r="D10" s="88"/>
      <c r="E10" s="88"/>
      <c r="F10" s="88"/>
      <c r="G10" s="88"/>
      <c r="H10" s="88"/>
      <c r="I10" s="88"/>
      <c r="J10" s="88"/>
      <c r="K10" s="88"/>
      <c r="L10" s="88"/>
      <c r="M10" s="88"/>
      <c r="N10" s="88"/>
      <c r="O10" s="88"/>
      <c r="P10" s="88"/>
      <c r="Q10" s="88"/>
      <c r="R10" s="88"/>
      <c r="S10" s="88"/>
      <c r="T10" s="88"/>
      <c r="U10" s="88"/>
      <c r="V10" s="88"/>
      <c r="W10" s="88"/>
      <c r="X10" s="111"/>
      <c r="Y10" s="90"/>
      <c r="Z10" s="159"/>
      <c r="AA10" s="88"/>
      <c r="AB10" s="88"/>
      <c r="AC10" s="88"/>
      <c r="AD10" s="88"/>
    </row>
    <row r="11" spans="1:31">
      <c r="A11" s="88"/>
      <c r="B11" s="563" t="s">
        <v>1338</v>
      </c>
      <c r="C11" s="501">
        <v>1.05</v>
      </c>
      <c r="D11" s="564" t="s">
        <v>1339</v>
      </c>
      <c r="E11" s="88"/>
      <c r="F11" s="88"/>
      <c r="G11" s="88"/>
      <c r="H11" s="88"/>
      <c r="I11" s="88"/>
      <c r="J11" s="88"/>
      <c r="K11" s="88"/>
      <c r="L11" s="88"/>
      <c r="M11" s="88"/>
      <c r="N11" s="88"/>
      <c r="O11" s="88"/>
      <c r="P11" s="88"/>
      <c r="Q11" s="88"/>
      <c r="R11" s="88"/>
      <c r="S11" s="88"/>
      <c r="T11" s="88"/>
      <c r="U11" s="88"/>
      <c r="V11" s="88"/>
      <c r="W11" s="88"/>
      <c r="X11" s="111"/>
      <c r="Y11" s="90"/>
      <c r="Z11" s="159"/>
      <c r="AA11" s="88"/>
      <c r="AB11" s="88"/>
      <c r="AC11" s="88"/>
      <c r="AD11" s="88"/>
    </row>
    <row r="12" spans="1:31">
      <c r="A12" s="88"/>
      <c r="B12" s="565" t="s">
        <v>1340</v>
      </c>
      <c r="C12" s="566">
        <v>0.9</v>
      </c>
      <c r="D12" s="564"/>
      <c r="E12" s="88"/>
      <c r="F12" s="88"/>
      <c r="G12" s="88"/>
      <c r="H12" s="88"/>
      <c r="I12" s="88"/>
      <c r="J12" s="88"/>
      <c r="K12" s="88"/>
      <c r="L12" s="88"/>
      <c r="M12" s="88"/>
      <c r="N12" s="88"/>
      <c r="O12" s="88"/>
      <c r="P12" s="88"/>
      <c r="Q12" s="88"/>
      <c r="R12" s="88"/>
      <c r="S12" s="88"/>
      <c r="T12" s="88"/>
      <c r="U12" s="88"/>
      <c r="V12" s="88"/>
      <c r="W12" s="88"/>
      <c r="X12" s="111"/>
      <c r="Y12" s="90"/>
      <c r="Z12" s="159"/>
      <c r="AA12" s="88"/>
      <c r="AB12" s="88"/>
      <c r="AC12" s="88"/>
      <c r="AD12" s="88"/>
    </row>
    <row r="13" spans="1:31">
      <c r="A13" s="88"/>
      <c r="B13" s="565" t="s">
        <v>1341</v>
      </c>
      <c r="C13" s="501">
        <v>8760</v>
      </c>
      <c r="D13" s="564"/>
      <c r="E13" s="88"/>
      <c r="F13" s="88"/>
      <c r="G13" s="88"/>
      <c r="H13" s="88"/>
      <c r="I13" s="88"/>
      <c r="J13" s="88"/>
      <c r="K13" s="88"/>
      <c r="L13" s="88"/>
      <c r="M13" s="88"/>
      <c r="N13" s="88"/>
      <c r="O13" s="88"/>
      <c r="P13" s="88"/>
      <c r="Q13" s="88"/>
      <c r="R13" s="88"/>
      <c r="S13" s="88"/>
      <c r="T13" s="88"/>
      <c r="U13" s="88"/>
      <c r="V13" s="88"/>
      <c r="W13" s="88"/>
      <c r="X13" s="111"/>
      <c r="Y13" s="90"/>
      <c r="Z13" s="159"/>
      <c r="AA13" s="567"/>
      <c r="AB13" s="88"/>
      <c r="AC13" s="88"/>
      <c r="AD13" s="88"/>
    </row>
    <row r="14" spans="1:31">
      <c r="A14" s="88"/>
      <c r="B14" s="88"/>
      <c r="C14" s="88"/>
      <c r="D14" s="88"/>
      <c r="E14" s="88"/>
      <c r="F14" s="88"/>
      <c r="G14" s="88"/>
      <c r="H14" s="88"/>
      <c r="I14" s="88"/>
      <c r="J14" s="88"/>
      <c r="K14" s="88"/>
      <c r="L14" s="88"/>
      <c r="M14" s="88"/>
      <c r="N14" s="88"/>
      <c r="O14" s="88"/>
      <c r="P14" s="88"/>
      <c r="Q14" s="88"/>
      <c r="R14" s="88"/>
      <c r="S14" s="88"/>
      <c r="T14" s="88"/>
      <c r="U14" s="88"/>
      <c r="V14" s="88"/>
      <c r="W14" s="88"/>
      <c r="X14" s="111"/>
      <c r="Y14" s="90"/>
      <c r="Z14" s="159"/>
      <c r="AA14" s="567"/>
      <c r="AB14" s="88"/>
      <c r="AC14" s="88"/>
      <c r="AD14" s="88"/>
    </row>
    <row r="15" spans="1:31" ht="15">
      <c r="A15" s="88"/>
      <c r="B15" s="167" t="s">
        <v>158</v>
      </c>
      <c r="C15" s="168"/>
      <c r="D15" s="169"/>
      <c r="E15" s="169"/>
      <c r="F15" s="169"/>
      <c r="G15" s="169"/>
      <c r="H15" s="169"/>
      <c r="I15" s="169"/>
      <c r="J15" s="171"/>
      <c r="K15" s="88"/>
      <c r="L15" s="88"/>
      <c r="M15" s="88"/>
      <c r="N15" s="88"/>
      <c r="O15" s="88"/>
      <c r="P15" s="88"/>
      <c r="Q15" s="88"/>
      <c r="R15" s="88"/>
      <c r="S15" s="88"/>
      <c r="T15" s="88"/>
      <c r="U15" s="88"/>
      <c r="V15" s="88"/>
      <c r="W15" s="88"/>
      <c r="X15" s="111"/>
      <c r="Y15" s="90"/>
      <c r="Z15" s="88"/>
      <c r="AA15" s="88"/>
      <c r="AB15" s="88"/>
      <c r="AC15" s="88"/>
      <c r="AD15" s="88"/>
    </row>
    <row r="16" spans="1:31" ht="13.9">
      <c r="A16" s="88"/>
      <c r="B16" s="227" t="s">
        <v>159</v>
      </c>
      <c r="C16" s="344"/>
      <c r="D16" s="569"/>
      <c r="E16" s="569"/>
      <c r="F16" s="569"/>
      <c r="G16" s="569"/>
      <c r="H16" s="569"/>
      <c r="I16" s="569"/>
      <c r="J16" s="570"/>
      <c r="K16" s="555"/>
      <c r="L16" s="555"/>
      <c r="M16" s="555"/>
      <c r="N16" s="555"/>
      <c r="O16" s="555"/>
      <c r="P16" s="555"/>
      <c r="Q16" s="555"/>
      <c r="R16" s="555"/>
      <c r="S16" s="555"/>
      <c r="T16" s="555"/>
      <c r="U16" s="555"/>
      <c r="V16" s="555"/>
      <c r="W16" s="555"/>
      <c r="X16" s="571"/>
      <c r="Y16" s="572"/>
      <c r="Z16" s="555"/>
      <c r="AA16" s="555"/>
      <c r="AB16" s="555"/>
      <c r="AC16" s="555"/>
      <c r="AD16" s="555"/>
      <c r="AE16" s="944"/>
    </row>
    <row r="17" spans="1:31" ht="15.75">
      <c r="A17" s="88"/>
      <c r="B17" s="101" t="s">
        <v>160</v>
      </c>
      <c r="C17" s="102">
        <v>0.34</v>
      </c>
      <c r="D17" s="102" t="s">
        <v>1342</v>
      </c>
      <c r="E17" s="102"/>
      <c r="F17" s="102"/>
      <c r="G17" s="102"/>
      <c r="H17" s="102"/>
      <c r="I17" s="102"/>
      <c r="J17" s="104"/>
      <c r="K17" s="555"/>
      <c r="L17" s="555"/>
      <c r="M17" s="555"/>
      <c r="N17" s="555"/>
      <c r="O17" s="555"/>
      <c r="P17" s="555"/>
      <c r="Q17" s="555"/>
      <c r="R17" s="555"/>
      <c r="S17" s="555"/>
      <c r="T17" s="555"/>
      <c r="U17" s="555"/>
      <c r="V17" s="555"/>
      <c r="W17" s="555"/>
      <c r="X17" s="571"/>
      <c r="Y17" s="572"/>
      <c r="Z17" s="555"/>
      <c r="AA17" s="555"/>
      <c r="AB17" s="555"/>
      <c r="AC17" s="555"/>
      <c r="AD17" s="555"/>
      <c r="AE17" s="944"/>
    </row>
    <row r="18" spans="1:31">
      <c r="A18" s="88"/>
      <c r="B18" s="110" t="s">
        <v>3</v>
      </c>
      <c r="C18" s="88">
        <v>0.3</v>
      </c>
      <c r="D18" s="88" t="s">
        <v>1343</v>
      </c>
      <c r="E18" s="88"/>
      <c r="F18" s="88"/>
      <c r="G18" s="88"/>
      <c r="H18" s="88"/>
      <c r="I18" s="88"/>
      <c r="J18" s="112"/>
      <c r="K18" s="555"/>
      <c r="L18" s="555"/>
      <c r="M18" s="555"/>
      <c r="N18" s="555"/>
      <c r="O18" s="555"/>
      <c r="P18" s="555"/>
      <c r="Q18" s="555"/>
      <c r="R18" s="555"/>
      <c r="S18" s="555"/>
      <c r="T18" s="555"/>
      <c r="U18" s="555"/>
      <c r="V18" s="555"/>
      <c r="W18" s="555"/>
      <c r="X18" s="571"/>
      <c r="Y18" s="572"/>
      <c r="Z18" s="555"/>
      <c r="AA18" s="555"/>
      <c r="AB18" s="555"/>
      <c r="AC18" s="555"/>
      <c r="AD18" s="555"/>
      <c r="AE18" s="944"/>
    </row>
    <row r="19" spans="1:31" ht="15.75">
      <c r="A19" s="88"/>
      <c r="B19" s="110" t="s">
        <v>1344</v>
      </c>
      <c r="C19" s="125">
        <v>2.5</v>
      </c>
      <c r="D19" s="88" t="s">
        <v>1345</v>
      </c>
      <c r="E19" s="88"/>
      <c r="F19" s="88"/>
      <c r="G19" s="88"/>
      <c r="H19" s="88"/>
      <c r="I19" s="88"/>
      <c r="J19" s="112"/>
      <c r="K19" s="555"/>
      <c r="L19" s="555"/>
      <c r="M19" s="555"/>
      <c r="N19" s="555"/>
      <c r="O19" s="555"/>
      <c r="P19" s="555"/>
      <c r="Q19" s="555"/>
      <c r="R19" s="555"/>
      <c r="S19" s="555"/>
      <c r="T19" s="555"/>
      <c r="U19" s="555"/>
      <c r="V19" s="555"/>
      <c r="W19" s="555"/>
      <c r="X19" s="571"/>
      <c r="Y19" s="572"/>
      <c r="Z19" s="555"/>
      <c r="AA19" s="555"/>
      <c r="AB19" s="555"/>
      <c r="AC19" s="555"/>
      <c r="AD19" s="555"/>
      <c r="AE19" s="944"/>
    </row>
    <row r="20" spans="1:31" ht="15.75">
      <c r="A20" s="88"/>
      <c r="B20" s="110" t="s">
        <v>172</v>
      </c>
      <c r="C20" s="88">
        <v>2.6</v>
      </c>
      <c r="D20" s="88" t="s">
        <v>1345</v>
      </c>
      <c r="E20" s="88"/>
      <c r="F20" s="88"/>
      <c r="G20" s="88"/>
      <c r="H20" s="88"/>
      <c r="I20" s="88"/>
      <c r="J20" s="112"/>
      <c r="K20" s="555"/>
      <c r="L20" s="555"/>
      <c r="M20" s="555"/>
      <c r="N20" s="555"/>
      <c r="O20" s="555"/>
      <c r="P20" s="555"/>
      <c r="Q20" s="555"/>
      <c r="R20" s="555"/>
      <c r="S20" s="555"/>
      <c r="T20" s="555"/>
      <c r="U20" s="555"/>
      <c r="V20" s="555"/>
      <c r="W20" s="555"/>
      <c r="X20" s="571"/>
      <c r="Y20" s="572"/>
      <c r="Z20" s="555"/>
      <c r="AA20" s="555"/>
      <c r="AB20" s="555"/>
      <c r="AC20" s="555"/>
      <c r="AD20" s="555"/>
      <c r="AE20" s="944"/>
    </row>
    <row r="21" spans="1:31">
      <c r="A21" s="88"/>
      <c r="B21" s="110" t="s">
        <v>13</v>
      </c>
      <c r="C21" s="88">
        <v>5.0000000000000001E-4</v>
      </c>
      <c r="D21" s="88" t="s">
        <v>1346</v>
      </c>
      <c r="E21" s="88"/>
      <c r="F21" s="88"/>
      <c r="G21" s="88"/>
      <c r="H21" s="88"/>
      <c r="I21" s="88"/>
      <c r="J21" s="112"/>
      <c r="K21" s="555"/>
      <c r="L21" s="555"/>
      <c r="M21" s="555"/>
      <c r="N21" s="555"/>
      <c r="O21" s="555"/>
      <c r="P21" s="555"/>
      <c r="Q21" s="555"/>
      <c r="R21" s="555"/>
      <c r="S21" s="555"/>
      <c r="T21" s="555"/>
      <c r="U21" s="555"/>
      <c r="V21" s="555"/>
      <c r="W21" s="555"/>
      <c r="X21" s="571"/>
      <c r="Y21" s="572"/>
      <c r="Z21" s="555"/>
      <c r="AA21" s="555"/>
      <c r="AB21" s="555"/>
      <c r="AC21" s="555"/>
      <c r="AD21" s="555"/>
      <c r="AE21" s="944"/>
    </row>
    <row r="22" spans="1:31">
      <c r="A22" s="88"/>
      <c r="B22" s="187" t="s">
        <v>4</v>
      </c>
      <c r="C22" s="1074">
        <v>5.5</v>
      </c>
      <c r="D22" s="1114" t="s">
        <v>1345</v>
      </c>
      <c r="E22" s="89"/>
      <c r="F22" s="89"/>
      <c r="G22" s="89"/>
      <c r="H22" s="89"/>
      <c r="I22" s="89"/>
      <c r="J22" s="1082"/>
      <c r="K22" s="573"/>
      <c r="L22" s="555"/>
      <c r="M22" s="555"/>
      <c r="N22" s="555"/>
      <c r="O22" s="555"/>
      <c r="P22" s="555"/>
      <c r="Q22" s="555"/>
      <c r="R22" s="555"/>
      <c r="S22" s="555"/>
      <c r="T22" s="555"/>
      <c r="U22" s="555"/>
      <c r="V22" s="555"/>
      <c r="W22" s="555"/>
      <c r="X22" s="571"/>
      <c r="Y22" s="572"/>
      <c r="Z22" s="555"/>
      <c r="AA22" s="555"/>
      <c r="AB22" s="555"/>
      <c r="AC22" s="555"/>
      <c r="AD22" s="555"/>
      <c r="AE22" s="944"/>
    </row>
    <row r="23" spans="1:31" ht="33.75" customHeight="1">
      <c r="A23" s="88"/>
      <c r="B23" s="576" t="s">
        <v>160</v>
      </c>
      <c r="C23" s="577">
        <v>7.1999999999999995E-2</v>
      </c>
      <c r="D23" s="1554" t="s">
        <v>1347</v>
      </c>
      <c r="E23" s="1554"/>
      <c r="F23" s="1554"/>
      <c r="G23" s="1554"/>
      <c r="H23" s="1554"/>
      <c r="I23" s="1554"/>
      <c r="J23" s="1555"/>
      <c r="K23" s="555"/>
      <c r="L23" s="555"/>
      <c r="M23" s="555"/>
      <c r="N23" s="555"/>
      <c r="O23" s="555"/>
      <c r="P23" s="555"/>
      <c r="Q23" s="555"/>
      <c r="R23" s="555"/>
      <c r="S23" s="555"/>
      <c r="T23" s="555"/>
      <c r="U23" s="555"/>
      <c r="V23" s="555"/>
      <c r="W23" s="555"/>
      <c r="X23" s="571"/>
      <c r="Y23" s="572"/>
      <c r="Z23" s="555"/>
      <c r="AA23" s="555"/>
      <c r="AB23" s="555"/>
      <c r="AC23" s="555"/>
      <c r="AD23" s="555"/>
      <c r="AE23" s="944"/>
    </row>
    <row r="24" spans="1:31" ht="13.9">
      <c r="A24" s="88"/>
      <c r="B24" s="568" t="s">
        <v>174</v>
      </c>
      <c r="C24" s="569"/>
      <c r="D24" s="569"/>
      <c r="E24" s="569"/>
      <c r="F24" s="569"/>
      <c r="G24" s="569"/>
      <c r="H24" s="569"/>
      <c r="I24" s="569"/>
      <c r="J24" s="570"/>
      <c r="K24" s="555"/>
      <c r="L24" s="555"/>
      <c r="M24" s="555"/>
      <c r="N24" s="555"/>
      <c r="O24" s="555"/>
      <c r="P24" s="555"/>
      <c r="Q24" s="555"/>
      <c r="R24" s="555"/>
      <c r="S24" s="555"/>
      <c r="T24" s="555"/>
      <c r="U24" s="555"/>
      <c r="V24" s="555"/>
      <c r="W24" s="555"/>
      <c r="X24" s="571"/>
      <c r="Y24" s="572"/>
      <c r="Z24" s="555"/>
      <c r="AA24" s="555"/>
      <c r="AB24" s="555"/>
      <c r="AC24" s="555"/>
      <c r="AD24" s="555"/>
      <c r="AE24" s="944"/>
    </row>
    <row r="25" spans="1:31" ht="15.75">
      <c r="A25" s="88"/>
      <c r="B25" s="101" t="s">
        <v>175</v>
      </c>
      <c r="C25" s="103">
        <v>120000</v>
      </c>
      <c r="D25" s="102" t="s">
        <v>164</v>
      </c>
      <c r="E25" s="102"/>
      <c r="F25" s="102"/>
      <c r="G25" s="102"/>
      <c r="H25" s="102"/>
      <c r="I25" s="102"/>
      <c r="J25" s="104"/>
      <c r="K25" s="555"/>
      <c r="L25" s="555"/>
      <c r="M25" s="555"/>
      <c r="N25" s="555"/>
      <c r="O25" s="555"/>
      <c r="P25" s="555"/>
      <c r="Q25" s="555"/>
      <c r="R25" s="555"/>
      <c r="S25" s="555"/>
      <c r="T25" s="555"/>
      <c r="U25" s="555"/>
      <c r="V25" s="555"/>
      <c r="W25" s="555"/>
      <c r="X25" s="571"/>
      <c r="Y25" s="572"/>
      <c r="Z25" s="555"/>
      <c r="AA25" s="555"/>
      <c r="AB25" s="555"/>
      <c r="AC25" s="555"/>
      <c r="AD25" s="555"/>
      <c r="AE25" s="944"/>
    </row>
    <row r="26" spans="1:31" ht="15.75">
      <c r="A26" s="88"/>
      <c r="B26" s="110" t="s">
        <v>1348</v>
      </c>
      <c r="C26" s="88">
        <v>0.64</v>
      </c>
      <c r="D26" s="88" t="s">
        <v>164</v>
      </c>
      <c r="E26" s="88"/>
      <c r="F26" s="88"/>
      <c r="G26" s="88"/>
      <c r="H26" s="88"/>
      <c r="I26" s="88"/>
      <c r="J26" s="112"/>
      <c r="K26" s="555"/>
      <c r="L26" s="555"/>
      <c r="M26" s="555"/>
      <c r="N26" s="555"/>
      <c r="O26" s="555"/>
      <c r="P26" s="555"/>
      <c r="Q26" s="555"/>
      <c r="R26" s="555"/>
      <c r="S26" s="555"/>
      <c r="T26" s="555"/>
      <c r="U26" s="555"/>
      <c r="V26" s="555"/>
      <c r="W26" s="578"/>
      <c r="X26" s="579"/>
      <c r="Y26" s="580"/>
      <c r="Z26" s="555"/>
      <c r="AA26" s="555"/>
      <c r="AB26" s="571"/>
      <c r="AC26" s="555"/>
      <c r="AD26" s="555"/>
      <c r="AE26" s="944"/>
    </row>
    <row r="27" spans="1:31" ht="37.5" customHeight="1">
      <c r="A27" s="88"/>
      <c r="B27" s="574" t="s">
        <v>1349</v>
      </c>
      <c r="C27" s="581"/>
      <c r="D27" s="1400" t="s">
        <v>1350</v>
      </c>
      <c r="E27" s="1400"/>
      <c r="F27" s="1400"/>
      <c r="G27" s="1400"/>
      <c r="H27" s="1400"/>
      <c r="I27" s="1400"/>
      <c r="J27" s="1556"/>
      <c r="K27" s="555"/>
      <c r="L27" s="555"/>
      <c r="M27" s="555"/>
      <c r="N27" s="555"/>
      <c r="O27" s="555"/>
      <c r="P27" s="555"/>
      <c r="Q27" s="555"/>
      <c r="R27" s="555"/>
      <c r="S27" s="555"/>
      <c r="T27" s="555"/>
      <c r="U27" s="555"/>
      <c r="V27" s="555"/>
      <c r="W27" s="578"/>
      <c r="X27" s="579"/>
      <c r="Y27" s="580"/>
      <c r="Z27" s="555"/>
      <c r="AA27" s="555"/>
      <c r="AB27" s="571"/>
      <c r="AC27" s="555"/>
      <c r="AD27" s="555"/>
      <c r="AE27" s="944"/>
    </row>
    <row r="28" spans="1:31">
      <c r="A28" s="88"/>
      <c r="B28" s="114" t="s">
        <v>176</v>
      </c>
      <c r="C28" s="115">
        <v>2.2999999999999998</v>
      </c>
      <c r="D28" s="115" t="s">
        <v>164</v>
      </c>
      <c r="E28" s="115"/>
      <c r="F28" s="115"/>
      <c r="G28" s="115"/>
      <c r="H28" s="115"/>
      <c r="I28" s="115"/>
      <c r="J28" s="117"/>
      <c r="K28" s="555"/>
      <c r="L28" s="555"/>
      <c r="M28" s="555"/>
      <c r="N28" s="555"/>
      <c r="O28" s="555"/>
      <c r="P28" s="555"/>
      <c r="Q28" s="555"/>
      <c r="R28" s="555"/>
      <c r="S28" s="555"/>
      <c r="T28" s="555"/>
      <c r="U28" s="555"/>
      <c r="V28" s="571"/>
      <c r="W28" s="572"/>
      <c r="X28" s="555"/>
      <c r="Y28" s="555"/>
      <c r="Z28" s="571"/>
      <c r="AA28" s="555"/>
      <c r="AB28" s="555"/>
      <c r="AC28" s="555"/>
      <c r="AD28" s="88"/>
    </row>
    <row r="29" spans="1:31">
      <c r="A29" s="88"/>
      <c r="B29" s="88"/>
      <c r="C29" s="88"/>
      <c r="D29" s="88"/>
      <c r="E29" s="88"/>
      <c r="F29" s="88"/>
      <c r="G29" s="88"/>
      <c r="H29" s="88"/>
      <c r="I29" s="88"/>
      <c r="J29" s="88"/>
      <c r="K29" s="555"/>
      <c r="L29" s="555"/>
      <c r="M29" s="555"/>
      <c r="N29" s="555"/>
      <c r="O29" s="555"/>
      <c r="P29" s="555"/>
      <c r="Q29" s="555"/>
      <c r="R29" s="555"/>
      <c r="S29" s="555"/>
      <c r="T29" s="555"/>
      <c r="U29" s="555"/>
      <c r="V29" s="1551" t="s">
        <v>404</v>
      </c>
      <c r="W29" s="1552"/>
      <c r="X29" s="1552"/>
      <c r="Y29" s="1552"/>
      <c r="Z29" s="1552"/>
      <c r="AA29" s="1553"/>
      <c r="AB29" s="555"/>
      <c r="AC29" s="555"/>
      <c r="AD29" s="88"/>
    </row>
    <row r="30" spans="1:31">
      <c r="A30" s="88"/>
      <c r="B30" s="88"/>
      <c r="C30" s="88"/>
      <c r="D30" s="88"/>
      <c r="E30" s="88"/>
      <c r="F30" s="88"/>
      <c r="G30" s="88"/>
      <c r="H30" s="88"/>
      <c r="I30" s="88"/>
      <c r="J30" s="88"/>
      <c r="K30" s="555"/>
      <c r="L30" s="555"/>
      <c r="M30" s="555"/>
      <c r="N30" s="555"/>
      <c r="O30" s="555"/>
      <c r="P30" s="555"/>
      <c r="Q30" s="555"/>
      <c r="R30" s="555"/>
      <c r="S30" s="555"/>
      <c r="T30" s="571"/>
      <c r="U30" s="572"/>
      <c r="V30" s="1484">
        <v>1</v>
      </c>
      <c r="W30" s="1482"/>
      <c r="X30" s="1482">
        <v>298</v>
      </c>
      <c r="Y30" s="1482"/>
      <c r="Z30" s="1482">
        <v>25</v>
      </c>
      <c r="AA30" s="1483"/>
      <c r="AB30" s="555"/>
      <c r="AC30" s="125"/>
      <c r="AD30" s="88"/>
    </row>
    <row r="31" spans="1:31" ht="15.4">
      <c r="A31" s="88"/>
      <c r="B31" s="1548" t="s">
        <v>183</v>
      </c>
      <c r="C31" s="1549"/>
      <c r="D31" s="1549"/>
      <c r="E31" s="1549"/>
      <c r="F31" s="1549"/>
      <c r="G31" s="1550"/>
      <c r="H31" s="1383" t="s">
        <v>2</v>
      </c>
      <c r="I31" s="1384"/>
      <c r="J31" s="1383" t="s">
        <v>3</v>
      </c>
      <c r="K31" s="1384"/>
      <c r="L31" s="1383" t="s">
        <v>523</v>
      </c>
      <c r="M31" s="1384"/>
      <c r="N31" s="1383" t="s">
        <v>524</v>
      </c>
      <c r="O31" s="1384"/>
      <c r="P31" s="1383" t="s">
        <v>4</v>
      </c>
      <c r="Q31" s="1384"/>
      <c r="R31" s="1383" t="s">
        <v>1351</v>
      </c>
      <c r="S31" s="1384"/>
      <c r="T31" s="1383" t="s">
        <v>1352</v>
      </c>
      <c r="U31" s="1384"/>
      <c r="V31" s="1383" t="s">
        <v>1353</v>
      </c>
      <c r="W31" s="1384"/>
      <c r="X31" s="1383" t="s">
        <v>1354</v>
      </c>
      <c r="Y31" s="1384"/>
      <c r="Z31" s="1383" t="s">
        <v>176</v>
      </c>
      <c r="AA31" s="1384"/>
      <c r="AB31" s="1383" t="s">
        <v>190</v>
      </c>
      <c r="AC31" s="1385"/>
      <c r="AD31" s="1384"/>
    </row>
    <row r="32" spans="1:31" s="129" customFormat="1" ht="54">
      <c r="A32" s="127"/>
      <c r="B32" s="582" t="s">
        <v>191</v>
      </c>
      <c r="C32" s="583" t="s">
        <v>193</v>
      </c>
      <c r="D32" s="583" t="s">
        <v>194</v>
      </c>
      <c r="E32" s="583" t="s">
        <v>195</v>
      </c>
      <c r="F32" s="583" t="s">
        <v>197</v>
      </c>
      <c r="G32" s="584" t="s">
        <v>196</v>
      </c>
      <c r="H32" s="1069" t="s">
        <v>201</v>
      </c>
      <c r="I32" s="1118" t="s">
        <v>202</v>
      </c>
      <c r="J32" s="1069" t="s">
        <v>201</v>
      </c>
      <c r="K32" s="1118" t="s">
        <v>202</v>
      </c>
      <c r="L32" s="1069" t="s">
        <v>201</v>
      </c>
      <c r="M32" s="1118" t="s">
        <v>202</v>
      </c>
      <c r="N32" s="1069" t="s">
        <v>201</v>
      </c>
      <c r="O32" s="1118" t="s">
        <v>202</v>
      </c>
      <c r="P32" s="1069" t="s">
        <v>201</v>
      </c>
      <c r="Q32" s="1118" t="s">
        <v>202</v>
      </c>
      <c r="R32" s="1069" t="s">
        <v>201</v>
      </c>
      <c r="S32" s="1118" t="s">
        <v>202</v>
      </c>
      <c r="T32" s="1069" t="s">
        <v>201</v>
      </c>
      <c r="U32" s="1118" t="s">
        <v>202</v>
      </c>
      <c r="V32" s="1069" t="s">
        <v>201</v>
      </c>
      <c r="W32" s="1118" t="s">
        <v>202</v>
      </c>
      <c r="X32" s="1069" t="s">
        <v>201</v>
      </c>
      <c r="Y32" s="1118" t="s">
        <v>202</v>
      </c>
      <c r="Z32" s="1069" t="s">
        <v>201</v>
      </c>
      <c r="AA32" s="1070" t="s">
        <v>202</v>
      </c>
      <c r="AB32" s="1069" t="s">
        <v>201</v>
      </c>
      <c r="AC32" s="1070" t="s">
        <v>1355</v>
      </c>
      <c r="AD32" s="1118" t="s">
        <v>540</v>
      </c>
    </row>
    <row r="33" spans="1:31">
      <c r="A33" s="88"/>
      <c r="B33" s="507" t="s">
        <v>1356</v>
      </c>
      <c r="C33" s="1109" t="s">
        <v>251</v>
      </c>
      <c r="D33" s="1109" t="s">
        <v>24</v>
      </c>
      <c r="E33" s="1109" t="s">
        <v>1357</v>
      </c>
      <c r="F33" s="1109" t="s">
        <v>1356</v>
      </c>
      <c r="G33" s="585">
        <v>37257</v>
      </c>
      <c r="H33" s="137">
        <v>0.34</v>
      </c>
      <c r="I33" s="138">
        <v>1.4892000000000001</v>
      </c>
      <c r="J33" s="137">
        <v>3.1499999999999993E-2</v>
      </c>
      <c r="K33" s="138">
        <v>0.13796999999999998</v>
      </c>
      <c r="L33" s="137">
        <v>2.5735294117647058E-3</v>
      </c>
      <c r="M33" s="138">
        <v>1.1272058823529411E-2</v>
      </c>
      <c r="N33" s="137">
        <v>2.5735294117647058E-3</v>
      </c>
      <c r="O33" s="138">
        <v>1.1272058823529411E-2</v>
      </c>
      <c r="P33" s="137">
        <v>5.6617647058823531E-3</v>
      </c>
      <c r="Q33" s="138">
        <v>2.4798529411764709E-2</v>
      </c>
      <c r="R33" s="137">
        <v>5.1470588235294124E-7</v>
      </c>
      <c r="S33" s="138">
        <v>2.2544117647058828E-6</v>
      </c>
      <c r="T33" s="137">
        <v>0.44550000000000006</v>
      </c>
      <c r="U33" s="138">
        <v>1.9512900000000002</v>
      </c>
      <c r="V33" s="137">
        <v>123.52941176470588</v>
      </c>
      <c r="W33" s="138">
        <v>541.05882352941182</v>
      </c>
      <c r="X33" s="137">
        <v>6.5882352941176476E-4</v>
      </c>
      <c r="Y33" s="138">
        <v>2.8856470588235297E-3</v>
      </c>
      <c r="Z33" s="137">
        <v>2.3676470588235294E-3</v>
      </c>
      <c r="AA33" s="138">
        <v>1.0370294117647059E-2</v>
      </c>
      <c r="AB33" s="140">
        <v>124.23043235294118</v>
      </c>
      <c r="AC33" s="134">
        <v>493.62593331057087</v>
      </c>
      <c r="AD33" s="135">
        <v>544.12944919754796</v>
      </c>
      <c r="AE33" s="249"/>
    </row>
    <row r="34" spans="1:31">
      <c r="A34" s="88"/>
      <c r="B34" s="1090" t="s">
        <v>1358</v>
      </c>
      <c r="C34" s="1020" t="s">
        <v>460</v>
      </c>
      <c r="D34" s="1020" t="s">
        <v>24</v>
      </c>
      <c r="E34" s="1020" t="s">
        <v>1359</v>
      </c>
      <c r="F34" s="1020" t="s">
        <v>1358</v>
      </c>
      <c r="G34" s="586">
        <v>41183</v>
      </c>
      <c r="H34" s="140">
        <v>0.34</v>
      </c>
      <c r="I34" s="134">
        <v>1.4892000000000001</v>
      </c>
      <c r="J34" s="140">
        <v>3.1499999999999993E-2</v>
      </c>
      <c r="K34" s="134">
        <v>0.13796999999999998</v>
      </c>
      <c r="L34" s="140">
        <v>2.5735294117647058E-3</v>
      </c>
      <c r="M34" s="134">
        <v>1.1272058823529411E-2</v>
      </c>
      <c r="N34" s="140">
        <v>2.5735294117647058E-3</v>
      </c>
      <c r="O34" s="134">
        <v>1.1272058823529411E-2</v>
      </c>
      <c r="P34" s="140">
        <v>5.6617647058823531E-3</v>
      </c>
      <c r="Q34" s="134">
        <v>2.4798529411764709E-2</v>
      </c>
      <c r="R34" s="140">
        <v>5.1470588235294124E-7</v>
      </c>
      <c r="S34" s="134">
        <v>2.2544117647058828E-6</v>
      </c>
      <c r="T34" s="140">
        <v>0.44550000000000006</v>
      </c>
      <c r="U34" s="134">
        <v>1.9512900000000002</v>
      </c>
      <c r="V34" s="140">
        <v>123.52941176470588</v>
      </c>
      <c r="W34" s="134">
        <v>541.05882352941182</v>
      </c>
      <c r="X34" s="140">
        <v>6.5882352941176476E-4</v>
      </c>
      <c r="Y34" s="134">
        <v>2.8856470588235297E-3</v>
      </c>
      <c r="Z34" s="140">
        <v>2.3676470588235294E-3</v>
      </c>
      <c r="AA34" s="134">
        <v>1.0370294117647059E-2</v>
      </c>
      <c r="AB34" s="140">
        <v>124.23043235294118</v>
      </c>
      <c r="AC34" s="134">
        <v>493.62593331057087</v>
      </c>
      <c r="AD34" s="135">
        <v>544.12944919754796</v>
      </c>
    </row>
    <row r="35" spans="1:31">
      <c r="A35" s="88"/>
      <c r="B35" s="1090" t="s">
        <v>1360</v>
      </c>
      <c r="C35" s="127" t="s">
        <v>460</v>
      </c>
      <c r="D35" s="1020" t="s">
        <v>24</v>
      </c>
      <c r="E35" s="1020" t="s">
        <v>1361</v>
      </c>
      <c r="F35" s="1020" t="s">
        <v>1360</v>
      </c>
      <c r="G35" s="586" t="s">
        <v>218</v>
      </c>
      <c r="H35" s="140">
        <v>0.34</v>
      </c>
      <c r="I35" s="134">
        <v>1.4892000000000001</v>
      </c>
      <c r="J35" s="140">
        <v>3.1499999999999993E-2</v>
      </c>
      <c r="K35" s="134">
        <v>0.13796999999999998</v>
      </c>
      <c r="L35" s="140">
        <v>2.5735294117647058E-3</v>
      </c>
      <c r="M35" s="134">
        <v>1.1272058823529411E-2</v>
      </c>
      <c r="N35" s="140">
        <v>2.5735294117647058E-3</v>
      </c>
      <c r="O35" s="134">
        <v>1.1272058823529411E-2</v>
      </c>
      <c r="P35" s="140">
        <v>5.6617647058823531E-3</v>
      </c>
      <c r="Q35" s="134">
        <v>2.4798529411764709E-2</v>
      </c>
      <c r="R35" s="140">
        <v>5.1470588235294124E-7</v>
      </c>
      <c r="S35" s="134">
        <v>2.2544117647058828E-6</v>
      </c>
      <c r="T35" s="140">
        <v>0.44550000000000006</v>
      </c>
      <c r="U35" s="134">
        <v>1.9512900000000002</v>
      </c>
      <c r="V35" s="140">
        <v>123.52941176470588</v>
      </c>
      <c r="W35" s="134">
        <v>541.05882352941182</v>
      </c>
      <c r="X35" s="140">
        <v>6.5882352941176476E-4</v>
      </c>
      <c r="Y35" s="134">
        <v>2.8856470588235297E-3</v>
      </c>
      <c r="Z35" s="140">
        <v>2.3676470588235294E-3</v>
      </c>
      <c r="AA35" s="134">
        <v>1.0370294117647059E-2</v>
      </c>
      <c r="AB35" s="140">
        <v>124.23043235294118</v>
      </c>
      <c r="AC35" s="134">
        <v>493.62593331057087</v>
      </c>
      <c r="AD35" s="135">
        <v>544.12944919754796</v>
      </c>
    </row>
    <row r="36" spans="1:31">
      <c r="A36" s="88"/>
      <c r="B36" s="1090" t="s">
        <v>1362</v>
      </c>
      <c r="C36" s="1020" t="s">
        <v>460</v>
      </c>
      <c r="D36" s="1020" t="s">
        <v>24</v>
      </c>
      <c r="E36" s="1020" t="s">
        <v>1363</v>
      </c>
      <c r="F36" s="1020" t="s">
        <v>1362</v>
      </c>
      <c r="G36" s="586" t="s">
        <v>218</v>
      </c>
      <c r="H36" s="140">
        <v>0.34</v>
      </c>
      <c r="I36" s="134">
        <v>1.4892000000000001</v>
      </c>
      <c r="J36" s="140">
        <v>3.1499999999999993E-2</v>
      </c>
      <c r="K36" s="134">
        <v>0.13796999999999998</v>
      </c>
      <c r="L36" s="140">
        <v>2.5735294117647058E-3</v>
      </c>
      <c r="M36" s="134">
        <v>1.1272058823529411E-2</v>
      </c>
      <c r="N36" s="140">
        <v>2.5735294117647058E-3</v>
      </c>
      <c r="O36" s="134">
        <v>1.1272058823529411E-2</v>
      </c>
      <c r="P36" s="140">
        <v>5.6617647058823531E-3</v>
      </c>
      <c r="Q36" s="134">
        <v>2.4798529411764709E-2</v>
      </c>
      <c r="R36" s="140">
        <v>5.1470588235294124E-7</v>
      </c>
      <c r="S36" s="134">
        <v>2.2544117647058828E-6</v>
      </c>
      <c r="T36" s="140">
        <v>0.44550000000000006</v>
      </c>
      <c r="U36" s="134">
        <v>1.9512900000000002</v>
      </c>
      <c r="V36" s="140">
        <v>123.52941176470588</v>
      </c>
      <c r="W36" s="134">
        <v>541.05882352941182</v>
      </c>
      <c r="X36" s="140">
        <v>6.5882352941176476E-4</v>
      </c>
      <c r="Y36" s="134">
        <v>2.8856470588235297E-3</v>
      </c>
      <c r="Z36" s="140">
        <v>2.3676470588235294E-3</v>
      </c>
      <c r="AA36" s="134">
        <v>1.0370294117647059E-2</v>
      </c>
      <c r="AB36" s="140">
        <v>124.23043235294118</v>
      </c>
      <c r="AC36" s="134">
        <v>493.62593331057087</v>
      </c>
      <c r="AD36" s="135">
        <v>544.12944919754796</v>
      </c>
    </row>
    <row r="37" spans="1:31">
      <c r="A37" s="88"/>
      <c r="B37" s="1090" t="s">
        <v>1364</v>
      </c>
      <c r="C37" s="1020" t="s">
        <v>460</v>
      </c>
      <c r="D37" s="1020" t="s">
        <v>24</v>
      </c>
      <c r="E37" s="1020" t="s">
        <v>1365</v>
      </c>
      <c r="F37" s="1020" t="s">
        <v>1364</v>
      </c>
      <c r="G37" s="586" t="s">
        <v>218</v>
      </c>
      <c r="H37" s="140">
        <v>0.34</v>
      </c>
      <c r="I37" s="134">
        <v>1.4892000000000001</v>
      </c>
      <c r="J37" s="140">
        <v>3.1499999999999993E-2</v>
      </c>
      <c r="K37" s="134">
        <v>0.13797000000000001</v>
      </c>
      <c r="L37" s="140">
        <v>2.5735294117647058E-3</v>
      </c>
      <c r="M37" s="134">
        <v>1.1272058823529411E-2</v>
      </c>
      <c r="N37" s="140">
        <v>2.5735294117647058E-3</v>
      </c>
      <c r="O37" s="134">
        <v>1.1272058823529411E-2</v>
      </c>
      <c r="P37" s="140">
        <v>5.6617647058823531E-3</v>
      </c>
      <c r="Q37" s="134">
        <v>2.4798529411764709E-2</v>
      </c>
      <c r="R37" s="140">
        <v>5.1470588235294124E-7</v>
      </c>
      <c r="S37" s="134">
        <v>2.2544117647058828E-6</v>
      </c>
      <c r="T37" s="140">
        <v>0.44550000000000006</v>
      </c>
      <c r="U37" s="134">
        <v>1.9512900000000002</v>
      </c>
      <c r="V37" s="140">
        <v>123.52941176470588</v>
      </c>
      <c r="W37" s="134">
        <v>541.05882352941182</v>
      </c>
      <c r="X37" s="140">
        <v>6.5882352941176476E-4</v>
      </c>
      <c r="Y37" s="134">
        <v>2.8856470588235297E-3</v>
      </c>
      <c r="Z37" s="140">
        <v>2.3676470588235294E-3</v>
      </c>
      <c r="AA37" s="134">
        <v>1.0370294117647059E-2</v>
      </c>
      <c r="AB37" s="140">
        <v>124.23043235294118</v>
      </c>
      <c r="AC37" s="134">
        <v>493.62593331057087</v>
      </c>
      <c r="AD37" s="135">
        <v>544.12944919754796</v>
      </c>
    </row>
    <row r="38" spans="1:31">
      <c r="A38" s="88"/>
      <c r="B38" s="1090" t="s">
        <v>1366</v>
      </c>
      <c r="C38" s="1020" t="s">
        <v>460</v>
      </c>
      <c r="D38" s="1020" t="s">
        <v>24</v>
      </c>
      <c r="E38" s="1020" t="s">
        <v>1367</v>
      </c>
      <c r="F38" s="1020" t="s">
        <v>1366</v>
      </c>
      <c r="G38" s="586" t="s">
        <v>218</v>
      </c>
      <c r="H38" s="140">
        <v>0.34</v>
      </c>
      <c r="I38" s="134">
        <v>1.4892000000000001</v>
      </c>
      <c r="J38" s="140">
        <v>3.1499999999999993E-2</v>
      </c>
      <c r="K38" s="134">
        <v>0.13796999999999998</v>
      </c>
      <c r="L38" s="140">
        <v>2.5735294117647058E-3</v>
      </c>
      <c r="M38" s="134">
        <v>1.1272058823529411E-2</v>
      </c>
      <c r="N38" s="140">
        <v>2.5735294117647058E-3</v>
      </c>
      <c r="O38" s="134">
        <v>1.1272058823529411E-2</v>
      </c>
      <c r="P38" s="140">
        <v>5.6617647058823531E-3</v>
      </c>
      <c r="Q38" s="134">
        <v>2.4798529411764709E-2</v>
      </c>
      <c r="R38" s="140">
        <v>5.1470588235294124E-7</v>
      </c>
      <c r="S38" s="134">
        <v>2.2544117647058828E-6</v>
      </c>
      <c r="T38" s="140">
        <v>0.44550000000000006</v>
      </c>
      <c r="U38" s="134">
        <v>1.9512900000000002</v>
      </c>
      <c r="V38" s="140">
        <v>123.52941176470588</v>
      </c>
      <c r="W38" s="134">
        <v>541.05882352941182</v>
      </c>
      <c r="X38" s="140">
        <v>6.5882352941176476E-4</v>
      </c>
      <c r="Y38" s="134">
        <v>2.8856470588235297E-3</v>
      </c>
      <c r="Z38" s="140">
        <v>2.3676470588235294E-3</v>
      </c>
      <c r="AA38" s="134">
        <v>1.0370294117647059E-2</v>
      </c>
      <c r="AB38" s="140">
        <v>124.23043235294118</v>
      </c>
      <c r="AC38" s="134">
        <v>493.62593331057087</v>
      </c>
      <c r="AD38" s="135">
        <v>544.12944919754796</v>
      </c>
    </row>
    <row r="39" spans="1:31">
      <c r="A39" s="88"/>
      <c r="B39" s="1090" t="s">
        <v>1368</v>
      </c>
      <c r="C39" s="1020" t="s">
        <v>460</v>
      </c>
      <c r="D39" s="1020" t="s">
        <v>24</v>
      </c>
      <c r="E39" s="1020" t="s">
        <v>1369</v>
      </c>
      <c r="F39" s="1020" t="s">
        <v>1368</v>
      </c>
      <c r="G39" s="586" t="s">
        <v>218</v>
      </c>
      <c r="H39" s="140">
        <v>0.34</v>
      </c>
      <c r="I39" s="134">
        <v>1.4892000000000001</v>
      </c>
      <c r="J39" s="140">
        <v>3.1499999999999993E-2</v>
      </c>
      <c r="K39" s="134">
        <v>0.13796999999999998</v>
      </c>
      <c r="L39" s="140">
        <v>2.5735294117647058E-3</v>
      </c>
      <c r="M39" s="134">
        <v>1.1272058823529411E-2</v>
      </c>
      <c r="N39" s="140">
        <v>2.5735294117647058E-3</v>
      </c>
      <c r="O39" s="134">
        <v>1.1272058823529411E-2</v>
      </c>
      <c r="P39" s="140">
        <v>5.6617647058823531E-3</v>
      </c>
      <c r="Q39" s="134">
        <v>2.4798529411764709E-2</v>
      </c>
      <c r="R39" s="140">
        <v>5.1470588235294124E-7</v>
      </c>
      <c r="S39" s="134">
        <v>2.2544117647058828E-6</v>
      </c>
      <c r="T39" s="140">
        <v>0.44550000000000006</v>
      </c>
      <c r="U39" s="134">
        <v>1.9512900000000002</v>
      </c>
      <c r="V39" s="140">
        <v>123.52941176470588</v>
      </c>
      <c r="W39" s="134">
        <v>541.05882352941182</v>
      </c>
      <c r="X39" s="140">
        <v>6.5882352941176476E-4</v>
      </c>
      <c r="Y39" s="134">
        <v>2.8856470588235297E-3</v>
      </c>
      <c r="Z39" s="140">
        <v>2.3676470588235294E-3</v>
      </c>
      <c r="AA39" s="134">
        <v>1.0370294117647059E-2</v>
      </c>
      <c r="AB39" s="140">
        <v>124.23043235294118</v>
      </c>
      <c r="AC39" s="134">
        <v>493.62593331057087</v>
      </c>
      <c r="AD39" s="135">
        <v>544.12944919754796</v>
      </c>
    </row>
    <row r="40" spans="1:31">
      <c r="A40" s="88"/>
      <c r="B40" s="1090" t="s">
        <v>1370</v>
      </c>
      <c r="C40" s="1020" t="s">
        <v>225</v>
      </c>
      <c r="D40" s="1020" t="s">
        <v>24</v>
      </c>
      <c r="E40" s="1020" t="s">
        <v>1371</v>
      </c>
      <c r="F40" s="1020" t="s">
        <v>1370</v>
      </c>
      <c r="G40" s="586" t="s">
        <v>218</v>
      </c>
      <c r="H40" s="140">
        <v>0.34</v>
      </c>
      <c r="I40" s="134">
        <v>1.4892000000000001</v>
      </c>
      <c r="J40" s="140">
        <v>3.1499999999999993E-2</v>
      </c>
      <c r="K40" s="134">
        <v>0.13796999999999998</v>
      </c>
      <c r="L40" s="140">
        <v>2.5735294117647058E-3</v>
      </c>
      <c r="M40" s="134">
        <v>1.1272058823529411E-2</v>
      </c>
      <c r="N40" s="140">
        <v>2.5735294117647058E-3</v>
      </c>
      <c r="O40" s="134">
        <v>1.1272058823529411E-2</v>
      </c>
      <c r="P40" s="140">
        <v>5.6617647058823531E-3</v>
      </c>
      <c r="Q40" s="134">
        <v>2.4798529411764709E-2</v>
      </c>
      <c r="R40" s="140">
        <v>5.1470588235294124E-7</v>
      </c>
      <c r="S40" s="134">
        <v>2.2544117647058828E-6</v>
      </c>
      <c r="T40" s="140">
        <v>0.44550000000000006</v>
      </c>
      <c r="U40" s="134">
        <v>1.9512900000000002</v>
      </c>
      <c r="V40" s="140">
        <v>123.52941176470588</v>
      </c>
      <c r="W40" s="134">
        <v>541.05882352941182</v>
      </c>
      <c r="X40" s="140">
        <v>6.5882352941176476E-4</v>
      </c>
      <c r="Y40" s="134">
        <v>2.8856470588235297E-3</v>
      </c>
      <c r="Z40" s="140">
        <v>2.3676470588235294E-3</v>
      </c>
      <c r="AA40" s="134">
        <v>1.0370294117647059E-2</v>
      </c>
      <c r="AB40" s="140">
        <v>124.23043235294118</v>
      </c>
      <c r="AC40" s="134">
        <v>493.62593331057087</v>
      </c>
      <c r="AD40" s="135">
        <v>544.12944919754796</v>
      </c>
    </row>
    <row r="41" spans="1:31">
      <c r="A41" s="88"/>
      <c r="B41" s="1090" t="s">
        <v>1372</v>
      </c>
      <c r="C41" s="1020" t="s">
        <v>251</v>
      </c>
      <c r="D41" s="1020" t="s">
        <v>24</v>
      </c>
      <c r="E41" s="1020" t="s">
        <v>1373</v>
      </c>
      <c r="F41" s="1020" t="s">
        <v>1374</v>
      </c>
      <c r="G41" s="586">
        <v>40909</v>
      </c>
      <c r="H41" s="140">
        <v>7.1999999999999995E-2</v>
      </c>
      <c r="I41" s="134">
        <v>0.31535999999999997</v>
      </c>
      <c r="J41" s="140" t="s">
        <v>17</v>
      </c>
      <c r="K41" s="134" t="s">
        <v>17</v>
      </c>
      <c r="L41" s="140" t="s">
        <v>17</v>
      </c>
      <c r="M41" s="134" t="s">
        <v>17</v>
      </c>
      <c r="N41" s="140" t="s">
        <v>17</v>
      </c>
      <c r="O41" s="134" t="s">
        <v>17</v>
      </c>
      <c r="P41" s="140" t="s">
        <v>17</v>
      </c>
      <c r="Q41" s="134" t="s">
        <v>17</v>
      </c>
      <c r="R41" s="140" t="s">
        <v>17</v>
      </c>
      <c r="S41" s="134" t="s">
        <v>17</v>
      </c>
      <c r="T41" s="140" t="s">
        <v>17</v>
      </c>
      <c r="U41" s="134" t="s">
        <v>17</v>
      </c>
      <c r="V41" s="140" t="s">
        <v>17</v>
      </c>
      <c r="W41" s="134" t="s">
        <v>17</v>
      </c>
      <c r="X41" s="140" t="s">
        <v>17</v>
      </c>
      <c r="Y41" s="134" t="s">
        <v>17</v>
      </c>
      <c r="Z41" s="140" t="s">
        <v>17</v>
      </c>
      <c r="AA41" s="134" t="s">
        <v>17</v>
      </c>
      <c r="AB41" s="140" t="s">
        <v>17</v>
      </c>
      <c r="AC41" s="134" t="s">
        <v>17</v>
      </c>
      <c r="AD41" s="1082" t="s">
        <v>17</v>
      </c>
    </row>
    <row r="42" spans="1:31" ht="13.9">
      <c r="A42" s="88"/>
      <c r="B42" s="680"/>
      <c r="C42" s="681"/>
      <c r="D42" s="681"/>
      <c r="E42" s="681"/>
      <c r="F42" s="681"/>
      <c r="G42" s="947" t="s">
        <v>342</v>
      </c>
      <c r="H42" s="907">
        <v>2.7919999999999998</v>
      </c>
      <c r="I42" s="908">
        <v>12.228959999999999</v>
      </c>
      <c r="J42" s="906">
        <v>0.25199999999999995</v>
      </c>
      <c r="K42" s="908">
        <v>1.1037599999999999</v>
      </c>
      <c r="L42" s="906">
        <v>2.0588235294117647E-2</v>
      </c>
      <c r="M42" s="908">
        <v>9.0176470588235288E-2</v>
      </c>
      <c r="N42" s="906">
        <v>2.0588235294117647E-2</v>
      </c>
      <c r="O42" s="908">
        <v>9.0176470588235288E-2</v>
      </c>
      <c r="P42" s="906">
        <v>4.5294117647058825E-2</v>
      </c>
      <c r="Q42" s="908">
        <v>0.19838823529411767</v>
      </c>
      <c r="R42" s="906">
        <v>4.1176470588235299E-6</v>
      </c>
      <c r="S42" s="908">
        <v>1.8035294117647063E-5</v>
      </c>
      <c r="T42" s="906">
        <v>3.5640000000000005</v>
      </c>
      <c r="U42" s="908">
        <v>15.610320000000002</v>
      </c>
      <c r="V42" s="906">
        <v>988.23529411764696</v>
      </c>
      <c r="W42" s="908">
        <v>4328.4705882352937</v>
      </c>
      <c r="X42" s="906">
        <v>5.2705882352941181E-3</v>
      </c>
      <c r="Y42" s="908">
        <v>2.3085176470588237E-2</v>
      </c>
      <c r="Z42" s="906">
        <v>1.8941176470588236E-2</v>
      </c>
      <c r="AA42" s="907">
        <v>8.2962352941176473E-2</v>
      </c>
      <c r="AB42" s="906">
        <v>993.84345882352943</v>
      </c>
      <c r="AC42" s="956">
        <v>3949.007466484567</v>
      </c>
      <c r="AD42" s="885">
        <v>4353.0355935803827</v>
      </c>
    </row>
    <row r="43" spans="1:31">
      <c r="V43" s="547"/>
      <c r="W43" s="161"/>
      <c r="X43" s="91"/>
      <c r="Y43" s="91"/>
      <c r="AC43" s="249"/>
    </row>
    <row r="44" spans="1:31">
      <c r="V44" s="547"/>
      <c r="W44" s="161"/>
      <c r="X44" s="91"/>
      <c r="Y44" s="91"/>
    </row>
    <row r="47" spans="1:31" ht="35.25">
      <c r="B47" s="833"/>
    </row>
    <row r="48" spans="1:31">
      <c r="B48" s="945"/>
      <c r="C48" s="160"/>
      <c r="D48" s="160"/>
      <c r="E48" s="160"/>
      <c r="F48" s="160"/>
      <c r="G48" s="160"/>
      <c r="H48" s="160"/>
      <c r="I48" s="160"/>
      <c r="J48" s="160"/>
    </row>
    <row r="50" spans="2:2">
      <c r="B50" s="504"/>
    </row>
  </sheetData>
  <mergeCells count="18">
    <mergeCell ref="AB31:AD31"/>
    <mergeCell ref="D23:J23"/>
    <mergeCell ref="P31:Q31"/>
    <mergeCell ref="V30:W30"/>
    <mergeCell ref="X30:Y30"/>
    <mergeCell ref="Z30:AA30"/>
    <mergeCell ref="N31:O31"/>
    <mergeCell ref="R31:S31"/>
    <mergeCell ref="T31:U31"/>
    <mergeCell ref="V31:W31"/>
    <mergeCell ref="X31:Y31"/>
    <mergeCell ref="Z31:AA31"/>
    <mergeCell ref="D27:J27"/>
    <mergeCell ref="H31:I31"/>
    <mergeCell ref="J31:K31"/>
    <mergeCell ref="L31:M31"/>
    <mergeCell ref="B31:G31"/>
    <mergeCell ref="V29:AA29"/>
  </mergeCells>
  <phoneticPr fontId="3" type="noConversion"/>
  <pageMargins left="0.25" right="0.25" top="0.75" bottom="0.75" header="0.3" footer="0.3"/>
  <pageSetup paperSize="3" scale="96" fitToWidth="2" orientation="landscape" r:id="rId1"/>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283A3-7244-49DA-B0EF-A5B2EB681BBB}">
  <sheetPr codeName="Sheet29">
    <tabColor theme="8" tint="0.39997558519241921"/>
    <pageSetUpPr fitToPage="1"/>
  </sheetPr>
  <dimension ref="A1:BM81"/>
  <sheetViews>
    <sheetView showOutlineSymbols="0" topLeftCell="AG14" zoomScale="53" zoomScaleNormal="53" workbookViewId="0">
      <selection activeCell="BA51" sqref="BA51"/>
    </sheetView>
  </sheetViews>
  <sheetFormatPr defaultColWidth="9.1328125" defaultRowHeight="13.5"/>
  <cols>
    <col min="1" max="1" width="3.3984375" style="91" customWidth="1"/>
    <col min="2" max="2" width="12.3984375" style="91" customWidth="1"/>
    <col min="3" max="3" width="14.59765625" style="91" customWidth="1"/>
    <col min="4" max="4" width="18.86328125" style="91" customWidth="1"/>
    <col min="5" max="5" width="22.59765625" style="91" customWidth="1"/>
    <col min="6" max="6" width="21.3984375" style="91" customWidth="1"/>
    <col min="7" max="7" width="23.86328125" style="91" customWidth="1"/>
    <col min="8" max="8" width="17.86328125" style="223" customWidth="1"/>
    <col min="9" max="9" width="16.3984375" style="160" customWidth="1"/>
    <col min="10" max="51" width="10.86328125" style="91" bestFit="1" customWidth="1"/>
    <col min="52" max="52" width="10.73046875" style="91" customWidth="1"/>
    <col min="53" max="55" width="10.59765625" style="91" customWidth="1"/>
    <col min="56" max="59" width="11.59765625" style="91" customWidth="1"/>
    <col min="60" max="60" width="8.3984375" style="91" bestFit="1" customWidth="1"/>
    <col min="61" max="61" width="9.265625" style="91" bestFit="1" customWidth="1"/>
    <col min="62" max="62" width="8.3984375" style="91" bestFit="1" customWidth="1"/>
    <col min="63" max="63" width="12" style="91" customWidth="1"/>
    <col min="64" max="64" width="8.3984375" style="91" bestFit="1" customWidth="1"/>
    <col min="65" max="65" width="9.265625" style="91" bestFit="1" customWidth="1"/>
    <col min="66" max="66" width="12" style="91" customWidth="1"/>
    <col min="67" max="67" width="8.3984375" style="91" bestFit="1" customWidth="1"/>
    <col min="68" max="16384" width="9.1328125" style="91"/>
  </cols>
  <sheetData>
    <row r="1" spans="1:51" ht="25.15">
      <c r="A1" s="88"/>
      <c r="B1" s="1162" t="str">
        <f>'OR PTE Summary'!B1</f>
        <v>Emissions Detail Sheets for:</v>
      </c>
      <c r="C1" s="88"/>
      <c r="D1" s="88"/>
      <c r="E1" s="88"/>
      <c r="F1" s="1162" t="str">
        <f>'OR PTE Summary'!F1</f>
        <v>Intel Corp., source no. 34-2681, application 034907 received 7/7/2023</v>
      </c>
      <c r="G1" s="88"/>
      <c r="H1" s="166"/>
      <c r="I1" s="89"/>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row>
    <row r="2" spans="1:51" ht="17.649999999999999">
      <c r="A2" s="88"/>
      <c r="B2" s="92" t="s">
        <v>1375</v>
      </c>
      <c r="C2" s="92"/>
      <c r="D2" s="92"/>
      <c r="E2" s="88"/>
      <c r="F2" s="88"/>
      <c r="G2" s="88"/>
      <c r="H2" s="1074"/>
      <c r="I2" s="89"/>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row>
    <row r="3" spans="1:51" ht="14.25" customHeight="1">
      <c r="A3" s="88"/>
      <c r="B3" s="1114" t="s">
        <v>1376</v>
      </c>
      <c r="C3" s="92"/>
      <c r="D3" s="92"/>
      <c r="E3" s="88"/>
      <c r="F3" s="88"/>
      <c r="G3" s="88"/>
      <c r="H3" s="1074"/>
      <c r="I3" s="89"/>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row>
    <row r="4" spans="1:51" ht="14.25" customHeight="1">
      <c r="A4" s="88"/>
      <c r="B4" s="1114"/>
      <c r="C4" s="92"/>
      <c r="D4" s="92"/>
      <c r="E4" s="88"/>
      <c r="F4" s="88"/>
      <c r="G4" s="88"/>
      <c r="H4" s="1074"/>
      <c r="I4" s="89"/>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row>
    <row r="5" spans="1:51" ht="14.25" customHeight="1">
      <c r="A5" s="88"/>
      <c r="B5" s="97" t="s">
        <v>1377</v>
      </c>
      <c r="C5" s="655"/>
      <c r="D5" s="655"/>
      <c r="E5" s="88"/>
      <c r="F5" s="88"/>
      <c r="G5" s="88"/>
      <c r="H5" s="1074"/>
      <c r="I5" s="89"/>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row>
    <row r="6" spans="1:51" ht="15">
      <c r="A6" s="88"/>
      <c r="B6" s="167" t="s">
        <v>158</v>
      </c>
      <c r="C6" s="169"/>
      <c r="D6" s="169"/>
      <c r="E6" s="169"/>
      <c r="F6" s="169"/>
      <c r="G6" s="169"/>
      <c r="H6" s="656"/>
      <c r="I6" s="89"/>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row>
    <row r="7" spans="1:51" ht="13.9">
      <c r="A7" s="88"/>
      <c r="B7" s="657" t="s">
        <v>469</v>
      </c>
      <c r="C7" s="173"/>
      <c r="D7" s="173"/>
      <c r="E7" s="365"/>
      <c r="F7" s="366"/>
      <c r="G7" s="177"/>
      <c r="H7" s="1052"/>
      <c r="I7" s="89"/>
      <c r="J7" s="88"/>
      <c r="K7" s="97"/>
      <c r="L7" s="97"/>
      <c r="M7" s="97"/>
      <c r="N7" s="88"/>
      <c r="O7" s="88"/>
      <c r="P7" s="153"/>
      <c r="Q7" s="89"/>
      <c r="R7" s="89"/>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row>
    <row r="8" spans="1:51">
      <c r="A8" s="88"/>
      <c r="B8" s="670" t="s">
        <v>347</v>
      </c>
      <c r="C8" s="612"/>
      <c r="D8" s="612"/>
      <c r="E8" s="125" t="s">
        <v>349</v>
      </c>
      <c r="F8" s="125"/>
      <c r="G8" s="186">
        <v>5.0000000000000001E-4</v>
      </c>
      <c r="H8" s="185" t="s">
        <v>164</v>
      </c>
      <c r="I8" s="89"/>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row>
    <row r="9" spans="1:51">
      <c r="A9" s="88"/>
      <c r="B9" s="1456" t="s">
        <v>350</v>
      </c>
      <c r="C9" s="1457"/>
      <c r="D9" s="1457"/>
      <c r="E9" s="125" t="s">
        <v>349</v>
      </c>
      <c r="F9" s="125" t="s">
        <v>352</v>
      </c>
      <c r="G9" s="184">
        <v>8.0000000000000002E-3</v>
      </c>
      <c r="H9" s="185" t="s">
        <v>164</v>
      </c>
      <c r="I9" s="89"/>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row>
    <row r="10" spans="1:51">
      <c r="A10" s="88"/>
      <c r="B10" s="1456"/>
      <c r="C10" s="1457"/>
      <c r="D10" s="1457"/>
      <c r="E10" s="125" t="s">
        <v>349</v>
      </c>
      <c r="F10" s="125" t="s">
        <v>353</v>
      </c>
      <c r="G10" s="184">
        <v>5.7999999999999996E-3</v>
      </c>
      <c r="H10" s="185" t="s">
        <v>164</v>
      </c>
      <c r="I10" s="89"/>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row>
    <row r="11" spans="1:51">
      <c r="A11" s="88"/>
      <c r="B11" s="1456" t="s">
        <v>77</v>
      </c>
      <c r="C11" s="1457"/>
      <c r="D11" s="1457"/>
      <c r="E11" s="125" t="s">
        <v>349</v>
      </c>
      <c r="F11" s="125" t="s">
        <v>352</v>
      </c>
      <c r="G11" s="184">
        <v>1.7000000000000001E-2</v>
      </c>
      <c r="H11" s="185" t="s">
        <v>164</v>
      </c>
      <c r="I11" s="89"/>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row>
    <row r="12" spans="1:51">
      <c r="A12" s="88"/>
      <c r="B12" s="1456"/>
      <c r="C12" s="1457"/>
      <c r="D12" s="1457"/>
      <c r="E12" s="125" t="s">
        <v>349</v>
      </c>
      <c r="F12" s="125" t="s">
        <v>353</v>
      </c>
      <c r="G12" s="184">
        <v>1.23E-2</v>
      </c>
      <c r="H12" s="185" t="s">
        <v>164</v>
      </c>
      <c r="I12" s="89"/>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row>
    <row r="13" spans="1:51">
      <c r="A13" s="88"/>
      <c r="B13" s="1456" t="s">
        <v>354</v>
      </c>
      <c r="C13" s="1457"/>
      <c r="D13" s="1457"/>
      <c r="E13" s="125" t="s">
        <v>349</v>
      </c>
      <c r="F13" s="125" t="s">
        <v>352</v>
      </c>
      <c r="G13" s="184">
        <v>6.3E-3</v>
      </c>
      <c r="H13" s="185" t="s">
        <v>164</v>
      </c>
      <c r="I13" s="89"/>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row>
    <row r="14" spans="1:51">
      <c r="A14" s="88"/>
      <c r="B14" s="1456"/>
      <c r="C14" s="1457"/>
      <c r="D14" s="1457"/>
      <c r="E14" s="125" t="s">
        <v>349</v>
      </c>
      <c r="F14" s="125" t="s">
        <v>353</v>
      </c>
      <c r="G14" s="184">
        <v>4.5999999999999999E-3</v>
      </c>
      <c r="H14" s="185" t="s">
        <v>164</v>
      </c>
      <c r="I14" s="89"/>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row>
    <row r="15" spans="1:51">
      <c r="A15" s="88"/>
      <c r="B15" s="1456" t="s">
        <v>356</v>
      </c>
      <c r="C15" s="1457"/>
      <c r="D15" s="1457"/>
      <c r="E15" s="125" t="s">
        <v>349</v>
      </c>
      <c r="F15" s="125" t="s">
        <v>352</v>
      </c>
      <c r="G15" s="184">
        <v>3.6600000000000001E-2</v>
      </c>
      <c r="H15" s="185" t="s">
        <v>164</v>
      </c>
      <c r="I15" s="89"/>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row>
    <row r="16" spans="1:51">
      <c r="A16" s="88"/>
      <c r="B16" s="1456"/>
      <c r="C16" s="1457"/>
      <c r="D16" s="1457"/>
      <c r="E16" s="125" t="s">
        <v>349</v>
      </c>
      <c r="F16" s="125" t="s">
        <v>353</v>
      </c>
      <c r="G16" s="184">
        <v>2.6499999999999999E-2</v>
      </c>
      <c r="H16" s="185" t="s">
        <v>164</v>
      </c>
      <c r="I16" s="89"/>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row>
    <row r="17" spans="1:51" ht="13.9">
      <c r="A17" s="88"/>
      <c r="B17" s="574" t="s">
        <v>358</v>
      </c>
      <c r="C17" s="575"/>
      <c r="D17" s="613"/>
      <c r="E17" s="125" t="s">
        <v>349</v>
      </c>
      <c r="F17" s="125"/>
      <c r="G17" s="186">
        <v>1E-4</v>
      </c>
      <c r="H17" s="1082" t="s">
        <v>164</v>
      </c>
      <c r="I17" s="89"/>
      <c r="J17" s="88"/>
      <c r="K17" s="88"/>
      <c r="L17" s="97"/>
      <c r="M17" s="97"/>
      <c r="N17" s="97"/>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row>
    <row r="18" spans="1:51" ht="13.9">
      <c r="A18" s="88"/>
      <c r="B18" s="574" t="s">
        <v>359</v>
      </c>
      <c r="C18" s="575"/>
      <c r="D18" s="613"/>
      <c r="E18" s="125" t="s">
        <v>349</v>
      </c>
      <c r="F18" s="125"/>
      <c r="G18" s="186">
        <v>2.9999999999999997E-4</v>
      </c>
      <c r="H18" s="1082" t="s">
        <v>164</v>
      </c>
      <c r="I18" s="89"/>
      <c r="J18" s="88"/>
      <c r="K18" s="88"/>
      <c r="L18" s="88"/>
      <c r="M18" s="107"/>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row>
    <row r="19" spans="1:51">
      <c r="A19" s="88"/>
      <c r="B19" s="1456" t="s">
        <v>361</v>
      </c>
      <c r="C19" s="1457"/>
      <c r="D19" s="1457"/>
      <c r="E19" s="125" t="s">
        <v>349</v>
      </c>
      <c r="F19" s="125" t="s">
        <v>352</v>
      </c>
      <c r="G19" s="184">
        <v>4.3E-3</v>
      </c>
      <c r="H19" s="185" t="s">
        <v>164</v>
      </c>
      <c r="I19" s="89"/>
      <c r="J19" s="88"/>
      <c r="K19" s="88"/>
      <c r="L19" s="88"/>
      <c r="M19" s="107"/>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row>
    <row r="20" spans="1:51">
      <c r="A20" s="88"/>
      <c r="B20" s="1456"/>
      <c r="C20" s="1457"/>
      <c r="D20" s="1457"/>
      <c r="E20" s="125" t="s">
        <v>349</v>
      </c>
      <c r="F20" s="125" t="s">
        <v>353</v>
      </c>
      <c r="G20" s="184">
        <v>3.0999999999999999E-3</v>
      </c>
      <c r="H20" s="185" t="s">
        <v>164</v>
      </c>
      <c r="I20" s="89"/>
      <c r="J20" s="88"/>
      <c r="K20" s="88"/>
      <c r="L20" s="88"/>
      <c r="M20" s="107"/>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row>
    <row r="21" spans="1:51" ht="13.9">
      <c r="A21" s="88"/>
      <c r="B21" s="574" t="s">
        <v>364</v>
      </c>
      <c r="C21" s="575"/>
      <c r="D21" s="613"/>
      <c r="E21" s="125" t="s">
        <v>349</v>
      </c>
      <c r="F21" s="125"/>
      <c r="G21" s="186">
        <v>2.7000000000000001E-3</v>
      </c>
      <c r="H21" s="1082" t="s">
        <v>164</v>
      </c>
      <c r="I21" s="89"/>
      <c r="J21" s="88"/>
      <c r="K21" s="88"/>
      <c r="L21" s="88"/>
      <c r="M21" s="107"/>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row>
    <row r="22" spans="1:51" ht="13.9">
      <c r="A22" s="88"/>
      <c r="B22" s="1054" t="s">
        <v>365</v>
      </c>
      <c r="C22" s="608"/>
      <c r="D22" s="614"/>
      <c r="E22" s="1045" t="s">
        <v>349</v>
      </c>
      <c r="F22" s="1096"/>
      <c r="G22" s="186">
        <v>2.0000000000000001E-4</v>
      </c>
      <c r="H22" s="1082" t="s">
        <v>164</v>
      </c>
      <c r="I22" s="89"/>
      <c r="J22" s="88"/>
      <c r="K22" s="88"/>
      <c r="L22" s="88"/>
      <c r="M22" s="107"/>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row>
    <row r="23" spans="1:51" ht="13.9">
      <c r="A23" s="88"/>
      <c r="B23" s="574" t="s">
        <v>367</v>
      </c>
      <c r="C23" s="575"/>
      <c r="D23" s="613"/>
      <c r="E23" s="125" t="s">
        <v>349</v>
      </c>
      <c r="F23" s="125"/>
      <c r="G23" s="186">
        <v>1.2E-5</v>
      </c>
      <c r="H23" s="1082" t="s">
        <v>164</v>
      </c>
      <c r="I23" s="89"/>
      <c r="J23" s="89"/>
      <c r="K23" s="89"/>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row>
    <row r="24" spans="1:51" ht="13.9">
      <c r="A24" s="88"/>
      <c r="B24" s="574" t="s">
        <v>369</v>
      </c>
      <c r="C24" s="575"/>
      <c r="D24" s="613"/>
      <c r="E24" s="125" t="s">
        <v>349</v>
      </c>
      <c r="F24" s="125"/>
      <c r="G24" s="186">
        <v>1.1000000000000001E-3</v>
      </c>
      <c r="H24" s="1082" t="s">
        <v>164</v>
      </c>
      <c r="I24" s="89"/>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row>
    <row r="25" spans="1:51" ht="13.9">
      <c r="A25" s="88"/>
      <c r="B25" s="671" t="s">
        <v>371</v>
      </c>
      <c r="C25" s="672"/>
      <c r="D25" s="673"/>
      <c r="E25" s="78" t="s">
        <v>349</v>
      </c>
      <c r="F25" s="78"/>
      <c r="G25" s="79">
        <v>5.5999999999999999E-5</v>
      </c>
      <c r="H25" s="1082" t="s">
        <v>164</v>
      </c>
      <c r="I25" s="89"/>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row>
    <row r="26" spans="1:51" ht="13.9">
      <c r="A26" s="88"/>
      <c r="B26" s="1456" t="s">
        <v>372</v>
      </c>
      <c r="C26" s="1457"/>
      <c r="D26" s="1457"/>
      <c r="E26" s="125" t="s">
        <v>349</v>
      </c>
      <c r="F26" s="125" t="s">
        <v>352</v>
      </c>
      <c r="G26" s="184">
        <v>9.4999999999999998E-3</v>
      </c>
      <c r="H26" s="185" t="s">
        <v>164</v>
      </c>
      <c r="I26" s="89"/>
      <c r="J26" s="88"/>
      <c r="K26" s="88"/>
      <c r="L26" s="659"/>
      <c r="M26" s="659"/>
      <c r="N26" s="659"/>
      <c r="O26" s="659"/>
      <c r="P26" s="659"/>
      <c r="Q26" s="659"/>
      <c r="R26" s="659"/>
      <c r="S26" s="659"/>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row>
    <row r="27" spans="1:51" ht="13.9">
      <c r="A27" s="88"/>
      <c r="B27" s="1456"/>
      <c r="C27" s="1457"/>
      <c r="D27" s="1457"/>
      <c r="E27" s="125" t="s">
        <v>349</v>
      </c>
      <c r="F27" s="125" t="s">
        <v>353</v>
      </c>
      <c r="G27" s="184">
        <v>6.8999999999999999E-3</v>
      </c>
      <c r="H27" s="185" t="s">
        <v>164</v>
      </c>
      <c r="I27" s="89"/>
      <c r="J27" s="88"/>
      <c r="K27" s="88"/>
      <c r="L27" s="659"/>
      <c r="M27" s="659"/>
      <c r="N27" s="659"/>
      <c r="O27" s="659"/>
      <c r="P27" s="659"/>
      <c r="Q27" s="659"/>
      <c r="R27" s="659"/>
      <c r="S27" s="659"/>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row>
    <row r="28" spans="1:51" ht="13.9">
      <c r="A28" s="88"/>
      <c r="B28" s="1055" t="s">
        <v>374</v>
      </c>
      <c r="C28" s="575"/>
      <c r="D28" s="613"/>
      <c r="E28" s="125" t="s">
        <v>349</v>
      </c>
      <c r="F28" s="125"/>
      <c r="G28" s="186">
        <v>3.8000000000000002E-4</v>
      </c>
      <c r="H28" s="1082" t="s">
        <v>164</v>
      </c>
      <c r="I28" s="89"/>
      <c r="J28" s="88"/>
      <c r="K28" s="88"/>
      <c r="L28" s="659"/>
      <c r="M28" s="659"/>
      <c r="N28" s="659"/>
      <c r="O28" s="659"/>
      <c r="P28" s="659"/>
      <c r="Q28" s="659"/>
      <c r="R28" s="659"/>
      <c r="S28" s="659"/>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row>
    <row r="29" spans="1:51" ht="13.9">
      <c r="A29" s="88"/>
      <c r="B29" s="574" t="s">
        <v>376</v>
      </c>
      <c r="C29" s="575"/>
      <c r="D29" s="613"/>
      <c r="E29" s="125" t="s">
        <v>349</v>
      </c>
      <c r="F29" s="125"/>
      <c r="G29" s="186">
        <v>2.5999999999999998E-4</v>
      </c>
      <c r="H29" s="1082" t="s">
        <v>164</v>
      </c>
      <c r="I29" s="89"/>
      <c r="J29" s="88"/>
      <c r="K29" s="88"/>
      <c r="L29" s="660"/>
      <c r="M29" s="660"/>
      <c r="N29" s="660"/>
      <c r="O29" s="88"/>
      <c r="P29" s="88"/>
      <c r="Q29" s="90"/>
      <c r="R29" s="90"/>
      <c r="S29" s="9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row>
    <row r="30" spans="1:51" ht="13.9">
      <c r="A30" s="88"/>
      <c r="B30" s="574" t="s">
        <v>378</v>
      </c>
      <c r="C30" s="575"/>
      <c r="D30" s="613"/>
      <c r="E30" s="125" t="s">
        <v>349</v>
      </c>
      <c r="F30" s="125"/>
      <c r="G30" s="186">
        <v>2.0999999999999999E-3</v>
      </c>
      <c r="H30" s="1082" t="s">
        <v>164</v>
      </c>
      <c r="I30" s="89"/>
      <c r="J30" s="88"/>
      <c r="K30" s="88"/>
      <c r="L30" s="660"/>
      <c r="M30" s="660"/>
      <c r="N30" s="660"/>
      <c r="O30" s="88"/>
      <c r="P30" s="88"/>
      <c r="Q30" s="90"/>
      <c r="R30" s="90"/>
      <c r="S30" s="9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row>
    <row r="31" spans="1:51" ht="13.9">
      <c r="A31" s="88"/>
      <c r="B31" s="574" t="s">
        <v>380</v>
      </c>
      <c r="C31" s="575"/>
      <c r="D31" s="613"/>
      <c r="E31" s="125" t="s">
        <v>349</v>
      </c>
      <c r="F31" s="125"/>
      <c r="G31" s="186">
        <v>2.4000000000000001E-5</v>
      </c>
      <c r="H31" s="1082" t="s">
        <v>164</v>
      </c>
      <c r="I31" s="89"/>
      <c r="J31" s="88"/>
      <c r="K31" s="88"/>
      <c r="L31" s="660"/>
      <c r="M31" s="660"/>
      <c r="N31" s="660"/>
      <c r="O31" s="88"/>
      <c r="P31" s="88"/>
      <c r="Q31" s="90"/>
      <c r="R31" s="90"/>
      <c r="S31" s="9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row>
    <row r="32" spans="1:51" ht="15" customHeight="1">
      <c r="A32" s="88"/>
      <c r="B32" s="1458" t="s">
        <v>382</v>
      </c>
      <c r="C32" s="1459"/>
      <c r="D32" s="1459"/>
      <c r="E32" s="125" t="s">
        <v>349</v>
      </c>
      <c r="F32" s="125" t="s">
        <v>352</v>
      </c>
      <c r="G32" s="184">
        <v>2.7199999999999998E-2</v>
      </c>
      <c r="H32" s="185" t="s">
        <v>164</v>
      </c>
      <c r="I32" s="89"/>
      <c r="J32" s="88"/>
      <c r="K32" s="88"/>
      <c r="L32" s="660"/>
      <c r="M32" s="660"/>
      <c r="N32" s="660"/>
      <c r="O32" s="88"/>
      <c r="P32" s="88"/>
      <c r="Q32" s="90"/>
      <c r="R32" s="90"/>
      <c r="S32" s="9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row>
    <row r="33" spans="1:65" ht="13.9">
      <c r="A33" s="88"/>
      <c r="B33" s="1458"/>
      <c r="C33" s="1459"/>
      <c r="D33" s="1459"/>
      <c r="E33" s="125" t="s">
        <v>349</v>
      </c>
      <c r="F33" s="125" t="s">
        <v>353</v>
      </c>
      <c r="G33" s="184">
        <v>1.9699999999999999E-2</v>
      </c>
      <c r="H33" s="185" t="s">
        <v>164</v>
      </c>
      <c r="I33" s="89"/>
      <c r="J33" s="88"/>
      <c r="K33" s="88"/>
      <c r="L33" s="660"/>
      <c r="M33" s="660"/>
      <c r="N33" s="660"/>
      <c r="O33" s="88"/>
      <c r="P33" s="88"/>
      <c r="Q33" s="90"/>
      <c r="R33" s="90"/>
      <c r="S33" s="9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row>
    <row r="34" spans="1:65" ht="13.9">
      <c r="A34" s="88"/>
      <c r="B34" s="576" t="s">
        <v>472</v>
      </c>
      <c r="C34" s="577"/>
      <c r="D34" s="615"/>
      <c r="E34" s="373" t="s">
        <v>349</v>
      </c>
      <c r="F34" s="373"/>
      <c r="G34" s="192">
        <v>8.3999999999999995E-5</v>
      </c>
      <c r="H34" s="1083" t="s">
        <v>164</v>
      </c>
      <c r="I34" s="89"/>
      <c r="J34" s="88"/>
      <c r="K34" s="88"/>
      <c r="L34" s="660"/>
      <c r="M34" s="660"/>
      <c r="N34" s="660"/>
      <c r="O34" s="88"/>
      <c r="P34" s="88"/>
      <c r="Q34" s="90"/>
      <c r="R34" s="90"/>
      <c r="S34" s="9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row>
    <row r="35" spans="1:65">
      <c r="A35" s="88"/>
      <c r="B35" s="88" t="s">
        <v>177</v>
      </c>
      <c r="C35" s="88"/>
      <c r="D35" s="88"/>
      <c r="E35" s="88"/>
      <c r="F35" s="88"/>
      <c r="G35" s="88"/>
      <c r="H35" s="1074"/>
      <c r="I35" s="89"/>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row>
    <row r="36" spans="1:65">
      <c r="A36" s="88"/>
      <c r="B36" s="193" t="s">
        <v>386</v>
      </c>
      <c r="C36" s="88"/>
      <c r="D36" s="88"/>
      <c r="E36" s="88"/>
      <c r="F36" s="88"/>
      <c r="G36" s="661" t="s">
        <v>1378</v>
      </c>
      <c r="H36" s="1074"/>
      <c r="I36" s="89"/>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row>
    <row r="37" spans="1:65">
      <c r="A37" s="88"/>
      <c r="B37" s="88" t="s">
        <v>387</v>
      </c>
      <c r="C37" s="88"/>
      <c r="D37" s="88"/>
      <c r="E37" s="88"/>
      <c r="F37" s="88"/>
      <c r="G37" s="662">
        <v>1</v>
      </c>
      <c r="H37" s="1074"/>
      <c r="I37" s="89"/>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row>
    <row r="38" spans="1:65">
      <c r="A38" s="88"/>
      <c r="B38" s="88" t="s">
        <v>1379</v>
      </c>
      <c r="C38" s="88"/>
      <c r="D38" s="88"/>
      <c r="E38" s="88"/>
      <c r="F38" s="88"/>
      <c r="G38" s="334"/>
      <c r="H38" s="1074"/>
      <c r="I38" s="89"/>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row>
    <row r="39" spans="1:65" ht="15.75" customHeight="1">
      <c r="A39" s="88"/>
      <c r="B39" s="674"/>
      <c r="C39" s="674"/>
      <c r="D39" s="674"/>
      <c r="E39" s="674"/>
      <c r="F39" s="674"/>
      <c r="G39" s="674"/>
      <c r="H39" s="674"/>
      <c r="I39" s="674"/>
      <c r="J39" s="97"/>
      <c r="K39" s="97"/>
      <c r="L39" s="97"/>
      <c r="M39" s="97"/>
      <c r="N39" s="189"/>
      <c r="O39" s="189"/>
      <c r="P39" s="97"/>
      <c r="Q39" s="97"/>
      <c r="R39" s="189"/>
      <c r="S39" s="189"/>
      <c r="T39" s="1417"/>
      <c r="U39" s="1417"/>
      <c r="V39" s="1417"/>
      <c r="W39" s="1417"/>
      <c r="X39" s="1417"/>
      <c r="Y39" s="1417"/>
      <c r="Z39" s="1417"/>
      <c r="AA39" s="1417"/>
      <c r="AB39" s="1417"/>
      <c r="AC39" s="1417"/>
      <c r="AD39" s="1417"/>
      <c r="AE39" s="1417"/>
      <c r="AF39" s="1417"/>
      <c r="AG39" s="1417"/>
      <c r="AH39" s="1417"/>
      <c r="AI39" s="1417"/>
      <c r="AJ39" s="1417"/>
      <c r="AK39" s="1417"/>
      <c r="AL39" s="1417"/>
      <c r="AM39" s="1417"/>
      <c r="AN39" s="1417"/>
      <c r="AO39" s="1417"/>
      <c r="AP39" s="1417"/>
      <c r="AQ39" s="1417"/>
      <c r="AR39" s="1417"/>
      <c r="AS39" s="1417"/>
      <c r="AT39" s="1417"/>
      <c r="AU39" s="1417"/>
      <c r="AV39" s="1417"/>
      <c r="AW39" s="1417"/>
      <c r="AX39" s="88"/>
      <c r="AY39" s="88"/>
      <c r="BL39" s="1510"/>
      <c r="BM39" s="1510"/>
    </row>
    <row r="40" spans="1:65" s="200" customFormat="1" ht="34.5" customHeight="1">
      <c r="A40" s="199"/>
      <c r="B40" s="1462" t="s">
        <v>183</v>
      </c>
      <c r="C40" s="1463"/>
      <c r="D40" s="1463"/>
      <c r="E40" s="1463"/>
      <c r="F40" s="1463"/>
      <c r="G40" s="1463"/>
      <c r="H40" s="1463"/>
      <c r="I40" s="1464"/>
      <c r="J40" s="1451" t="s">
        <v>347</v>
      </c>
      <c r="K40" s="1452"/>
      <c r="L40" s="1451" t="s">
        <v>350</v>
      </c>
      <c r="M40" s="1452"/>
      <c r="N40" s="1451" t="s">
        <v>77</v>
      </c>
      <c r="O40" s="1452"/>
      <c r="P40" s="1451" t="s">
        <v>354</v>
      </c>
      <c r="Q40" s="1452"/>
      <c r="R40" s="1451" t="s">
        <v>356</v>
      </c>
      <c r="S40" s="1452"/>
      <c r="T40" s="1557" t="s">
        <v>358</v>
      </c>
      <c r="U40" s="1558"/>
      <c r="V40" s="1451" t="s">
        <v>359</v>
      </c>
      <c r="W40" s="1452"/>
      <c r="X40" s="1451" t="s">
        <v>361</v>
      </c>
      <c r="Y40" s="1452"/>
      <c r="Z40" s="1451" t="s">
        <v>364</v>
      </c>
      <c r="AA40" s="1452"/>
      <c r="AB40" s="1451" t="s">
        <v>365</v>
      </c>
      <c r="AC40" s="1452"/>
      <c r="AD40" s="1451" t="s">
        <v>367</v>
      </c>
      <c r="AE40" s="1452"/>
      <c r="AF40" s="1451" t="s">
        <v>369</v>
      </c>
      <c r="AG40" s="1452"/>
      <c r="AH40" s="1557" t="s">
        <v>371</v>
      </c>
      <c r="AI40" s="1558"/>
      <c r="AJ40" s="1451" t="s">
        <v>372</v>
      </c>
      <c r="AK40" s="1452"/>
      <c r="AL40" s="1451" t="s">
        <v>374</v>
      </c>
      <c r="AM40" s="1452"/>
      <c r="AN40" s="1451" t="s">
        <v>376</v>
      </c>
      <c r="AO40" s="1452"/>
      <c r="AP40" s="1451" t="s">
        <v>378</v>
      </c>
      <c r="AQ40" s="1452"/>
      <c r="AR40" s="1451" t="s">
        <v>380</v>
      </c>
      <c r="AS40" s="1452"/>
      <c r="AT40" s="1557" t="s">
        <v>382</v>
      </c>
      <c r="AU40" s="1558"/>
      <c r="AV40" s="1451" t="s">
        <v>472</v>
      </c>
      <c r="AW40" s="1452"/>
      <c r="AX40" s="1451" t="s">
        <v>11</v>
      </c>
      <c r="AY40" s="1452"/>
    </row>
    <row r="41" spans="1:65" s="222" customFormat="1" ht="54.75" customHeight="1">
      <c r="A41" s="1020"/>
      <c r="B41" s="663" t="s">
        <v>191</v>
      </c>
      <c r="C41" s="583" t="s">
        <v>192</v>
      </c>
      <c r="D41" s="583" t="s">
        <v>193</v>
      </c>
      <c r="E41" s="583" t="s">
        <v>194</v>
      </c>
      <c r="F41" s="583" t="s">
        <v>195</v>
      </c>
      <c r="G41" s="584" t="s">
        <v>410</v>
      </c>
      <c r="H41" s="583" t="s">
        <v>197</v>
      </c>
      <c r="I41" s="583" t="s">
        <v>199</v>
      </c>
      <c r="J41" s="201" t="s">
        <v>201</v>
      </c>
      <c r="K41" s="202" t="s">
        <v>202</v>
      </c>
      <c r="L41" s="201" t="s">
        <v>201</v>
      </c>
      <c r="M41" s="202" t="s">
        <v>202</v>
      </c>
      <c r="N41" s="201" t="s">
        <v>201</v>
      </c>
      <c r="O41" s="202" t="s">
        <v>202</v>
      </c>
      <c r="P41" s="201" t="s">
        <v>201</v>
      </c>
      <c r="Q41" s="202" t="s">
        <v>202</v>
      </c>
      <c r="R41" s="201" t="s">
        <v>201</v>
      </c>
      <c r="S41" s="202" t="s">
        <v>202</v>
      </c>
      <c r="T41" s="201" t="s">
        <v>201</v>
      </c>
      <c r="U41" s="202" t="s">
        <v>202</v>
      </c>
      <c r="V41" s="201" t="s">
        <v>201</v>
      </c>
      <c r="W41" s="202" t="s">
        <v>202</v>
      </c>
      <c r="X41" s="201" t="s">
        <v>201</v>
      </c>
      <c r="Y41" s="202" t="s">
        <v>202</v>
      </c>
      <c r="Z41" s="201" t="s">
        <v>201</v>
      </c>
      <c r="AA41" s="202" t="s">
        <v>202</v>
      </c>
      <c r="AB41" s="201" t="s">
        <v>201</v>
      </c>
      <c r="AC41" s="202" t="s">
        <v>202</v>
      </c>
      <c r="AD41" s="201" t="s">
        <v>201</v>
      </c>
      <c r="AE41" s="202" t="s">
        <v>202</v>
      </c>
      <c r="AF41" s="201" t="s">
        <v>201</v>
      </c>
      <c r="AG41" s="202" t="s">
        <v>202</v>
      </c>
      <c r="AH41" s="201" t="s">
        <v>201</v>
      </c>
      <c r="AI41" s="202" t="s">
        <v>202</v>
      </c>
      <c r="AJ41" s="201" t="s">
        <v>201</v>
      </c>
      <c r="AK41" s="202" t="s">
        <v>202</v>
      </c>
      <c r="AL41" s="201" t="s">
        <v>201</v>
      </c>
      <c r="AM41" s="202" t="s">
        <v>202</v>
      </c>
      <c r="AN41" s="201" t="s">
        <v>201</v>
      </c>
      <c r="AO41" s="202" t="s">
        <v>202</v>
      </c>
      <c r="AP41" s="201" t="s">
        <v>201</v>
      </c>
      <c r="AQ41" s="202" t="s">
        <v>202</v>
      </c>
      <c r="AR41" s="201" t="s">
        <v>201</v>
      </c>
      <c r="AS41" s="202" t="s">
        <v>202</v>
      </c>
      <c r="AT41" s="201" t="s">
        <v>201</v>
      </c>
      <c r="AU41" s="202" t="s">
        <v>202</v>
      </c>
      <c r="AV41" s="201" t="s">
        <v>201</v>
      </c>
      <c r="AW41" s="202" t="s">
        <v>202</v>
      </c>
      <c r="AX41" s="201" t="s">
        <v>201</v>
      </c>
      <c r="AY41" s="202" t="s">
        <v>202</v>
      </c>
    </row>
    <row r="42" spans="1:65">
      <c r="A42" s="88"/>
      <c r="B42" s="507" t="s">
        <v>1356</v>
      </c>
      <c r="C42" s="396" t="s">
        <v>206</v>
      </c>
      <c r="D42" s="396" t="s">
        <v>251</v>
      </c>
      <c r="E42" s="396" t="s">
        <v>24</v>
      </c>
      <c r="F42" s="396" t="s">
        <v>1357</v>
      </c>
      <c r="G42" s="664">
        <v>37257</v>
      </c>
      <c r="H42" s="396" t="s">
        <v>1356</v>
      </c>
      <c r="I42" s="396">
        <v>1.05</v>
      </c>
      <c r="J42" s="665">
        <v>5.1470588235294124E-7</v>
      </c>
      <c r="K42" s="666">
        <v>2.2544117647058828E-6</v>
      </c>
      <c r="L42" s="667">
        <v>8.2352941176470598E-6</v>
      </c>
      <c r="M42" s="666">
        <v>3.6070588235294125E-5</v>
      </c>
      <c r="N42" s="667">
        <v>1.7500000000000002E-5</v>
      </c>
      <c r="O42" s="666">
        <v>7.6650000000000006E-5</v>
      </c>
      <c r="P42" s="667">
        <v>6.4852941176470596E-6</v>
      </c>
      <c r="Q42" s="666">
        <v>2.840558823529412E-5</v>
      </c>
      <c r="R42" s="667">
        <v>3.76764705882353E-5</v>
      </c>
      <c r="S42" s="666">
        <v>1.6502294117647063E-4</v>
      </c>
      <c r="T42" s="667">
        <v>1.0294117647058825E-7</v>
      </c>
      <c r="U42" s="666">
        <v>4.5088235294117656E-7</v>
      </c>
      <c r="V42" s="667">
        <v>3.0882352941176471E-7</v>
      </c>
      <c r="W42" s="666">
        <v>1.3526470588235295E-6</v>
      </c>
      <c r="X42" s="667">
        <v>4.4264705882352942E-6</v>
      </c>
      <c r="Y42" s="666">
        <v>1.938794117647059E-5</v>
      </c>
      <c r="Z42" s="667">
        <v>2.7794117647058829E-6</v>
      </c>
      <c r="AA42" s="666">
        <v>1.2173823529411767E-5</v>
      </c>
      <c r="AB42" s="667">
        <v>2.058823529411765E-7</v>
      </c>
      <c r="AC42" s="666">
        <v>9.0176470588235313E-7</v>
      </c>
      <c r="AD42" s="667">
        <v>1.2352941176470589E-8</v>
      </c>
      <c r="AE42" s="666">
        <v>5.4105882352941176E-8</v>
      </c>
      <c r="AF42" s="667">
        <v>1.1323529411764707E-6</v>
      </c>
      <c r="AG42" s="666">
        <v>4.9597058823529418E-6</v>
      </c>
      <c r="AH42" s="667">
        <v>5.7647058823529409E-8</v>
      </c>
      <c r="AI42" s="666">
        <v>2.524941176470588E-7</v>
      </c>
      <c r="AJ42" s="667">
        <v>9.7794117647058832E-6</v>
      </c>
      <c r="AK42" s="666">
        <v>4.2833823529411773E-5</v>
      </c>
      <c r="AL42" s="667">
        <v>3.9117647058823531E-7</v>
      </c>
      <c r="AM42" s="666">
        <v>1.7133529411764707E-6</v>
      </c>
      <c r="AN42" s="667">
        <v>2.6764705882352938E-7</v>
      </c>
      <c r="AO42" s="666">
        <v>1.1722941176470588E-6</v>
      </c>
      <c r="AP42" s="667">
        <v>2.1617647058823529E-6</v>
      </c>
      <c r="AQ42" s="666">
        <v>9.4685294117647049E-6</v>
      </c>
      <c r="AR42" s="667">
        <v>2.4705882352941177E-8</v>
      </c>
      <c r="AS42" s="666">
        <v>1.0821176470588235E-7</v>
      </c>
      <c r="AT42" s="667">
        <v>2.8E-5</v>
      </c>
      <c r="AU42" s="666">
        <v>1.2264E-4</v>
      </c>
      <c r="AV42" s="667">
        <v>8.6470588235294114E-8</v>
      </c>
      <c r="AW42" s="666">
        <v>3.7874117647058826E-7</v>
      </c>
      <c r="AX42" s="667">
        <v>1.2014882352941178E-4</v>
      </c>
      <c r="AY42" s="666">
        <v>5.2625184705882351E-4</v>
      </c>
    </row>
    <row r="43" spans="1:65">
      <c r="A43" s="88"/>
      <c r="B43" s="1090" t="s">
        <v>1358</v>
      </c>
      <c r="C43" s="213" t="s">
        <v>206</v>
      </c>
      <c r="D43" s="213" t="s">
        <v>460</v>
      </c>
      <c r="E43" s="213" t="s">
        <v>24</v>
      </c>
      <c r="F43" s="213" t="s">
        <v>1359</v>
      </c>
      <c r="G43" s="270">
        <v>41183</v>
      </c>
      <c r="H43" s="213" t="s">
        <v>1358</v>
      </c>
      <c r="I43" s="213">
        <v>1.05</v>
      </c>
      <c r="J43" s="216">
        <v>5.1470588235294124E-7</v>
      </c>
      <c r="K43" s="217">
        <v>2.2544117647058828E-6</v>
      </c>
      <c r="L43" s="268">
        <v>8.2352941176470598E-6</v>
      </c>
      <c r="M43" s="217">
        <v>3.6070588235294125E-5</v>
      </c>
      <c r="N43" s="268">
        <v>1.7500000000000002E-5</v>
      </c>
      <c r="O43" s="217">
        <v>7.6650000000000006E-5</v>
      </c>
      <c r="P43" s="268">
        <v>6.4852941176470596E-6</v>
      </c>
      <c r="Q43" s="217">
        <v>2.840558823529412E-5</v>
      </c>
      <c r="R43" s="268">
        <v>3.76764705882353E-5</v>
      </c>
      <c r="S43" s="217">
        <v>1.6502294117647063E-4</v>
      </c>
      <c r="T43" s="268">
        <v>1.0294117647058825E-7</v>
      </c>
      <c r="U43" s="217">
        <v>4.5088235294117656E-7</v>
      </c>
      <c r="V43" s="268">
        <v>3.0882352941176471E-7</v>
      </c>
      <c r="W43" s="217">
        <v>1.3526470588235295E-6</v>
      </c>
      <c r="X43" s="268">
        <v>4.4264705882352942E-6</v>
      </c>
      <c r="Y43" s="217">
        <v>1.938794117647059E-5</v>
      </c>
      <c r="Z43" s="268">
        <v>2.7794117647058829E-6</v>
      </c>
      <c r="AA43" s="217">
        <v>1.2173823529411767E-5</v>
      </c>
      <c r="AB43" s="268">
        <v>2.058823529411765E-7</v>
      </c>
      <c r="AC43" s="217">
        <v>9.0176470588235313E-7</v>
      </c>
      <c r="AD43" s="268">
        <v>1.2352941176470589E-8</v>
      </c>
      <c r="AE43" s="217">
        <v>5.4105882352941176E-8</v>
      </c>
      <c r="AF43" s="268">
        <v>1.1323529411764707E-6</v>
      </c>
      <c r="AG43" s="217">
        <v>4.9597058823529418E-6</v>
      </c>
      <c r="AH43" s="268">
        <v>5.7647058823529409E-8</v>
      </c>
      <c r="AI43" s="217">
        <v>2.524941176470588E-7</v>
      </c>
      <c r="AJ43" s="268">
        <v>9.7794117647058832E-6</v>
      </c>
      <c r="AK43" s="217">
        <v>4.2833823529411773E-5</v>
      </c>
      <c r="AL43" s="268">
        <v>3.9117647058823531E-7</v>
      </c>
      <c r="AM43" s="217">
        <v>1.7133529411764707E-6</v>
      </c>
      <c r="AN43" s="268">
        <v>2.6764705882352938E-7</v>
      </c>
      <c r="AO43" s="217">
        <v>1.1722941176470588E-6</v>
      </c>
      <c r="AP43" s="268">
        <v>2.1617647058823529E-6</v>
      </c>
      <c r="AQ43" s="217">
        <v>9.4685294117647049E-6</v>
      </c>
      <c r="AR43" s="268">
        <v>2.4705882352941177E-8</v>
      </c>
      <c r="AS43" s="217">
        <v>1.0821176470588235E-7</v>
      </c>
      <c r="AT43" s="268">
        <v>2.8E-5</v>
      </c>
      <c r="AU43" s="217">
        <v>1.2264E-4</v>
      </c>
      <c r="AV43" s="268">
        <v>8.6470588235294114E-8</v>
      </c>
      <c r="AW43" s="217">
        <v>3.7874117647058826E-7</v>
      </c>
      <c r="AX43" s="268">
        <v>1.2014882352941178E-4</v>
      </c>
      <c r="AY43" s="217">
        <v>5.2625184705882351E-4</v>
      </c>
    </row>
    <row r="44" spans="1:65">
      <c r="A44" s="88"/>
      <c r="B44" s="1090" t="s">
        <v>1360</v>
      </c>
      <c r="C44" s="1099" t="s">
        <v>206</v>
      </c>
      <c r="D44" s="1099" t="s">
        <v>460</v>
      </c>
      <c r="E44" s="1099" t="s">
        <v>24</v>
      </c>
      <c r="F44" s="1099" t="s">
        <v>1361</v>
      </c>
      <c r="G44" s="209" t="s">
        <v>218</v>
      </c>
      <c r="H44" s="1099" t="s">
        <v>1360</v>
      </c>
      <c r="I44" s="1099">
        <v>1.05</v>
      </c>
      <c r="J44" s="216">
        <v>5.1470588235294124E-7</v>
      </c>
      <c r="K44" s="217">
        <v>2.2544117647058828E-6</v>
      </c>
      <c r="L44" s="268">
        <v>8.2352941176470598E-6</v>
      </c>
      <c r="M44" s="217">
        <v>3.6070588235294125E-5</v>
      </c>
      <c r="N44" s="268">
        <v>1.7500000000000002E-5</v>
      </c>
      <c r="O44" s="217">
        <v>7.6650000000000006E-5</v>
      </c>
      <c r="P44" s="268">
        <v>6.4852941176470596E-6</v>
      </c>
      <c r="Q44" s="217">
        <v>2.840558823529412E-5</v>
      </c>
      <c r="R44" s="268">
        <v>3.76764705882353E-5</v>
      </c>
      <c r="S44" s="217">
        <v>1.6502294117647063E-4</v>
      </c>
      <c r="T44" s="268">
        <v>1.0294117647058825E-7</v>
      </c>
      <c r="U44" s="217">
        <v>4.5088235294117656E-7</v>
      </c>
      <c r="V44" s="268">
        <v>3.0882352941176471E-7</v>
      </c>
      <c r="W44" s="217">
        <v>1.3526470588235295E-6</v>
      </c>
      <c r="X44" s="268">
        <v>4.4264705882352942E-6</v>
      </c>
      <c r="Y44" s="217">
        <v>1.938794117647059E-5</v>
      </c>
      <c r="Z44" s="268">
        <v>2.7794117647058829E-6</v>
      </c>
      <c r="AA44" s="217">
        <v>1.2173823529411767E-5</v>
      </c>
      <c r="AB44" s="268">
        <v>2.058823529411765E-7</v>
      </c>
      <c r="AC44" s="217">
        <v>9.0176470588235313E-7</v>
      </c>
      <c r="AD44" s="268">
        <v>1.2352941176470589E-8</v>
      </c>
      <c r="AE44" s="217">
        <v>5.4105882352941176E-8</v>
      </c>
      <c r="AF44" s="268">
        <v>1.1323529411764707E-6</v>
      </c>
      <c r="AG44" s="217">
        <v>4.9597058823529418E-6</v>
      </c>
      <c r="AH44" s="268">
        <v>5.7647058823529409E-8</v>
      </c>
      <c r="AI44" s="217">
        <v>2.524941176470588E-7</v>
      </c>
      <c r="AJ44" s="268">
        <v>9.7794117647058832E-6</v>
      </c>
      <c r="AK44" s="217">
        <v>4.2833823529411773E-5</v>
      </c>
      <c r="AL44" s="268">
        <v>3.9117647058823531E-7</v>
      </c>
      <c r="AM44" s="217">
        <v>1.7133529411764707E-6</v>
      </c>
      <c r="AN44" s="268">
        <v>2.6764705882352938E-7</v>
      </c>
      <c r="AO44" s="217">
        <v>1.1722941176470588E-6</v>
      </c>
      <c r="AP44" s="268">
        <v>2.1617647058823529E-6</v>
      </c>
      <c r="AQ44" s="217">
        <v>9.4685294117647049E-6</v>
      </c>
      <c r="AR44" s="268">
        <v>2.4705882352941177E-8</v>
      </c>
      <c r="AS44" s="217">
        <v>1.0821176470588235E-7</v>
      </c>
      <c r="AT44" s="268">
        <v>2.8E-5</v>
      </c>
      <c r="AU44" s="217">
        <v>1.2264E-4</v>
      </c>
      <c r="AV44" s="268">
        <v>8.6470588235294114E-8</v>
      </c>
      <c r="AW44" s="217">
        <v>3.7874117647058826E-7</v>
      </c>
      <c r="AX44" s="268">
        <v>1.2014882352941178E-4</v>
      </c>
      <c r="AY44" s="217">
        <v>5.2625184705882351E-4</v>
      </c>
    </row>
    <row r="45" spans="1:65">
      <c r="A45" s="88"/>
      <c r="B45" s="1090" t="s">
        <v>1362</v>
      </c>
      <c r="C45" s="1099" t="s">
        <v>206</v>
      </c>
      <c r="D45" s="1099" t="s">
        <v>460</v>
      </c>
      <c r="E45" s="1099" t="s">
        <v>24</v>
      </c>
      <c r="F45" s="1099" t="s">
        <v>1363</v>
      </c>
      <c r="G45" s="209" t="s">
        <v>218</v>
      </c>
      <c r="H45" s="1099" t="s">
        <v>1362</v>
      </c>
      <c r="I45" s="1099">
        <v>1.05</v>
      </c>
      <c r="J45" s="216">
        <v>5.1470588235294124E-7</v>
      </c>
      <c r="K45" s="217">
        <v>2.2544117647058828E-6</v>
      </c>
      <c r="L45" s="268">
        <v>8.2352941176470598E-6</v>
      </c>
      <c r="M45" s="217">
        <v>3.6070588235294125E-5</v>
      </c>
      <c r="N45" s="268">
        <v>1.7500000000000002E-5</v>
      </c>
      <c r="O45" s="217">
        <v>7.6650000000000006E-5</v>
      </c>
      <c r="P45" s="268">
        <v>6.4852941176470596E-6</v>
      </c>
      <c r="Q45" s="217">
        <v>2.840558823529412E-5</v>
      </c>
      <c r="R45" s="268">
        <v>3.76764705882353E-5</v>
      </c>
      <c r="S45" s="217">
        <v>1.6502294117647063E-4</v>
      </c>
      <c r="T45" s="268">
        <v>1.0294117647058825E-7</v>
      </c>
      <c r="U45" s="217">
        <v>4.5088235294117656E-7</v>
      </c>
      <c r="V45" s="268">
        <v>3.0882352941176471E-7</v>
      </c>
      <c r="W45" s="217">
        <v>1.3526470588235295E-6</v>
      </c>
      <c r="X45" s="268">
        <v>4.4264705882352942E-6</v>
      </c>
      <c r="Y45" s="217">
        <v>1.938794117647059E-5</v>
      </c>
      <c r="Z45" s="268">
        <v>2.7794117647058829E-6</v>
      </c>
      <c r="AA45" s="217">
        <v>1.2173823529411767E-5</v>
      </c>
      <c r="AB45" s="268">
        <v>2.058823529411765E-7</v>
      </c>
      <c r="AC45" s="217">
        <v>9.0176470588235313E-7</v>
      </c>
      <c r="AD45" s="268">
        <v>1.2352941176470589E-8</v>
      </c>
      <c r="AE45" s="217">
        <v>5.4105882352941176E-8</v>
      </c>
      <c r="AF45" s="268">
        <v>1.1323529411764707E-6</v>
      </c>
      <c r="AG45" s="217">
        <v>4.9597058823529418E-6</v>
      </c>
      <c r="AH45" s="268">
        <v>5.7647058823529409E-8</v>
      </c>
      <c r="AI45" s="217">
        <v>2.524941176470588E-7</v>
      </c>
      <c r="AJ45" s="268">
        <v>9.7794117647058832E-6</v>
      </c>
      <c r="AK45" s="217">
        <v>4.2833823529411773E-5</v>
      </c>
      <c r="AL45" s="268">
        <v>3.9117647058823531E-7</v>
      </c>
      <c r="AM45" s="217">
        <v>1.7133529411764707E-6</v>
      </c>
      <c r="AN45" s="268">
        <v>2.6764705882352938E-7</v>
      </c>
      <c r="AO45" s="217">
        <v>1.1722941176470588E-6</v>
      </c>
      <c r="AP45" s="268">
        <v>2.1617647058823529E-6</v>
      </c>
      <c r="AQ45" s="217">
        <v>9.4685294117647049E-6</v>
      </c>
      <c r="AR45" s="268">
        <v>2.4705882352941177E-8</v>
      </c>
      <c r="AS45" s="217">
        <v>1.0821176470588235E-7</v>
      </c>
      <c r="AT45" s="268">
        <v>2.8E-5</v>
      </c>
      <c r="AU45" s="217">
        <v>1.2264E-4</v>
      </c>
      <c r="AV45" s="268">
        <v>8.6470588235294114E-8</v>
      </c>
      <c r="AW45" s="217">
        <v>3.7874117647058826E-7</v>
      </c>
      <c r="AX45" s="268">
        <v>1.2014882352941178E-4</v>
      </c>
      <c r="AY45" s="217">
        <v>5.2625184705882351E-4</v>
      </c>
    </row>
    <row r="46" spans="1:65">
      <c r="A46" s="88"/>
      <c r="B46" s="1090" t="s">
        <v>1364</v>
      </c>
      <c r="C46" s="1099" t="s">
        <v>206</v>
      </c>
      <c r="D46" s="1099" t="s">
        <v>460</v>
      </c>
      <c r="E46" s="1099" t="s">
        <v>24</v>
      </c>
      <c r="F46" s="1099" t="s">
        <v>1365</v>
      </c>
      <c r="G46" s="209" t="s">
        <v>218</v>
      </c>
      <c r="H46" s="1099" t="s">
        <v>1364</v>
      </c>
      <c r="I46" s="1099">
        <v>1.05</v>
      </c>
      <c r="J46" s="216">
        <v>5.1470588235294124E-7</v>
      </c>
      <c r="K46" s="217">
        <v>2.2544117647058828E-6</v>
      </c>
      <c r="L46" s="268">
        <v>8.2352941176470598E-6</v>
      </c>
      <c r="M46" s="217">
        <v>3.6070588235294125E-5</v>
      </c>
      <c r="N46" s="268">
        <v>1.7500000000000002E-5</v>
      </c>
      <c r="O46" s="217">
        <v>7.6650000000000006E-5</v>
      </c>
      <c r="P46" s="268">
        <v>6.4852941176470596E-6</v>
      </c>
      <c r="Q46" s="217">
        <v>2.840558823529412E-5</v>
      </c>
      <c r="R46" s="268">
        <v>3.76764705882353E-5</v>
      </c>
      <c r="S46" s="217">
        <v>1.6502294117647063E-4</v>
      </c>
      <c r="T46" s="268">
        <v>1.0294117647058825E-7</v>
      </c>
      <c r="U46" s="217">
        <v>4.5088235294117656E-7</v>
      </c>
      <c r="V46" s="268">
        <v>3.0882352941176471E-7</v>
      </c>
      <c r="W46" s="217">
        <v>1.3526470588235295E-6</v>
      </c>
      <c r="X46" s="268">
        <v>4.4264705882352942E-6</v>
      </c>
      <c r="Y46" s="217">
        <v>1.938794117647059E-5</v>
      </c>
      <c r="Z46" s="268">
        <v>2.7794117647058829E-6</v>
      </c>
      <c r="AA46" s="217">
        <v>1.2173823529411767E-5</v>
      </c>
      <c r="AB46" s="268">
        <v>2.058823529411765E-7</v>
      </c>
      <c r="AC46" s="217">
        <v>9.0176470588235313E-7</v>
      </c>
      <c r="AD46" s="268">
        <v>1.2352941176470589E-8</v>
      </c>
      <c r="AE46" s="217">
        <v>5.4105882352941176E-8</v>
      </c>
      <c r="AF46" s="268">
        <v>1.1323529411764707E-6</v>
      </c>
      <c r="AG46" s="217">
        <v>4.9597058823529418E-6</v>
      </c>
      <c r="AH46" s="268">
        <v>5.7647058823529409E-8</v>
      </c>
      <c r="AI46" s="217">
        <v>2.524941176470588E-7</v>
      </c>
      <c r="AJ46" s="268">
        <v>9.7794117647058832E-6</v>
      </c>
      <c r="AK46" s="217">
        <v>4.2833823529411773E-5</v>
      </c>
      <c r="AL46" s="268">
        <v>3.9117647058823531E-7</v>
      </c>
      <c r="AM46" s="217">
        <v>1.7133529411764707E-6</v>
      </c>
      <c r="AN46" s="268">
        <v>2.6764705882352938E-7</v>
      </c>
      <c r="AO46" s="217">
        <v>1.1722941176470588E-6</v>
      </c>
      <c r="AP46" s="268">
        <v>2.1617647058823529E-6</v>
      </c>
      <c r="AQ46" s="217">
        <v>9.4685294117647049E-6</v>
      </c>
      <c r="AR46" s="268">
        <v>2.4705882352941177E-8</v>
      </c>
      <c r="AS46" s="217">
        <v>1.0821176470588235E-7</v>
      </c>
      <c r="AT46" s="268">
        <v>2.8E-5</v>
      </c>
      <c r="AU46" s="217">
        <v>1.2264E-4</v>
      </c>
      <c r="AV46" s="268">
        <v>8.6470588235294114E-8</v>
      </c>
      <c r="AW46" s="217">
        <v>3.7874117647058826E-7</v>
      </c>
      <c r="AX46" s="268">
        <v>1.2014882352941178E-4</v>
      </c>
      <c r="AY46" s="217">
        <v>5.2625184705882351E-4</v>
      </c>
    </row>
    <row r="47" spans="1:65">
      <c r="A47" s="88"/>
      <c r="B47" s="1090" t="s">
        <v>1366</v>
      </c>
      <c r="C47" s="1099" t="s">
        <v>206</v>
      </c>
      <c r="D47" s="1099" t="s">
        <v>460</v>
      </c>
      <c r="E47" s="1099" t="s">
        <v>24</v>
      </c>
      <c r="F47" s="1099" t="s">
        <v>1367</v>
      </c>
      <c r="G47" s="209" t="s">
        <v>218</v>
      </c>
      <c r="H47" s="1099" t="s">
        <v>1366</v>
      </c>
      <c r="I47" s="1099">
        <v>1.05</v>
      </c>
      <c r="J47" s="216">
        <v>5.1470588235294124E-7</v>
      </c>
      <c r="K47" s="217">
        <v>2.2544117647058828E-6</v>
      </c>
      <c r="L47" s="268">
        <v>8.2352941176470598E-6</v>
      </c>
      <c r="M47" s="217">
        <v>3.6070588235294125E-5</v>
      </c>
      <c r="N47" s="268">
        <v>1.7500000000000002E-5</v>
      </c>
      <c r="O47" s="217">
        <v>7.6650000000000006E-5</v>
      </c>
      <c r="P47" s="268">
        <v>6.4852941176470596E-6</v>
      </c>
      <c r="Q47" s="217">
        <v>2.840558823529412E-5</v>
      </c>
      <c r="R47" s="268">
        <v>3.76764705882353E-5</v>
      </c>
      <c r="S47" s="217">
        <v>1.6502294117647063E-4</v>
      </c>
      <c r="T47" s="268">
        <v>1.0294117647058825E-7</v>
      </c>
      <c r="U47" s="217">
        <v>4.5088235294117656E-7</v>
      </c>
      <c r="V47" s="268">
        <v>3.0882352941176471E-7</v>
      </c>
      <c r="W47" s="217">
        <v>1.3526470588235295E-6</v>
      </c>
      <c r="X47" s="268">
        <v>4.4264705882352942E-6</v>
      </c>
      <c r="Y47" s="217">
        <v>1.938794117647059E-5</v>
      </c>
      <c r="Z47" s="268">
        <v>2.7794117647058829E-6</v>
      </c>
      <c r="AA47" s="217">
        <v>1.2173823529411767E-5</v>
      </c>
      <c r="AB47" s="268">
        <v>2.058823529411765E-7</v>
      </c>
      <c r="AC47" s="217">
        <v>9.0176470588235313E-7</v>
      </c>
      <c r="AD47" s="268">
        <v>1.2352941176470589E-8</v>
      </c>
      <c r="AE47" s="217">
        <v>5.4105882352941176E-8</v>
      </c>
      <c r="AF47" s="268">
        <v>1.1323529411764707E-6</v>
      </c>
      <c r="AG47" s="217">
        <v>4.9597058823529418E-6</v>
      </c>
      <c r="AH47" s="268">
        <v>5.7647058823529409E-8</v>
      </c>
      <c r="AI47" s="217">
        <v>2.524941176470588E-7</v>
      </c>
      <c r="AJ47" s="268">
        <v>9.7794117647058832E-6</v>
      </c>
      <c r="AK47" s="217">
        <v>4.2833823529411773E-5</v>
      </c>
      <c r="AL47" s="268">
        <v>3.9117647058823531E-7</v>
      </c>
      <c r="AM47" s="217">
        <v>1.7133529411764707E-6</v>
      </c>
      <c r="AN47" s="268">
        <v>2.6764705882352938E-7</v>
      </c>
      <c r="AO47" s="217">
        <v>1.1722941176470588E-6</v>
      </c>
      <c r="AP47" s="268">
        <v>2.1617647058823529E-6</v>
      </c>
      <c r="AQ47" s="217">
        <v>9.4685294117647049E-6</v>
      </c>
      <c r="AR47" s="268">
        <v>2.4705882352941177E-8</v>
      </c>
      <c r="AS47" s="217">
        <v>1.0821176470588235E-7</v>
      </c>
      <c r="AT47" s="268">
        <v>2.8E-5</v>
      </c>
      <c r="AU47" s="217">
        <v>1.2264E-4</v>
      </c>
      <c r="AV47" s="268">
        <v>8.6470588235294114E-8</v>
      </c>
      <c r="AW47" s="217">
        <v>3.7874117647058826E-7</v>
      </c>
      <c r="AX47" s="268">
        <v>1.2014882352941178E-4</v>
      </c>
      <c r="AY47" s="217">
        <v>5.2625184705882351E-4</v>
      </c>
    </row>
    <row r="48" spans="1:65">
      <c r="A48" s="88"/>
      <c r="B48" s="1090" t="s">
        <v>1368</v>
      </c>
      <c r="C48" s="1099" t="s">
        <v>206</v>
      </c>
      <c r="D48" s="1099" t="s">
        <v>460</v>
      </c>
      <c r="E48" s="1099" t="s">
        <v>24</v>
      </c>
      <c r="F48" s="1099" t="s">
        <v>1369</v>
      </c>
      <c r="G48" s="209" t="s">
        <v>218</v>
      </c>
      <c r="H48" s="1099" t="s">
        <v>1368</v>
      </c>
      <c r="I48" s="1099">
        <v>1.05</v>
      </c>
      <c r="J48" s="216">
        <v>5.1470588235294124E-7</v>
      </c>
      <c r="K48" s="217">
        <v>2.2544117647058828E-6</v>
      </c>
      <c r="L48" s="268">
        <v>8.2352941176470598E-6</v>
      </c>
      <c r="M48" s="217">
        <v>3.6070588235294125E-5</v>
      </c>
      <c r="N48" s="268">
        <v>1.7500000000000002E-5</v>
      </c>
      <c r="O48" s="217">
        <v>7.6650000000000006E-5</v>
      </c>
      <c r="P48" s="268">
        <v>6.4852941176470596E-6</v>
      </c>
      <c r="Q48" s="217">
        <v>2.840558823529412E-5</v>
      </c>
      <c r="R48" s="268">
        <v>3.76764705882353E-5</v>
      </c>
      <c r="S48" s="217">
        <v>1.6502294117647063E-4</v>
      </c>
      <c r="T48" s="268">
        <v>1.0294117647058825E-7</v>
      </c>
      <c r="U48" s="217">
        <v>4.5088235294117656E-7</v>
      </c>
      <c r="V48" s="268">
        <v>3.0882352941176471E-7</v>
      </c>
      <c r="W48" s="217">
        <v>1.3526470588235295E-6</v>
      </c>
      <c r="X48" s="268">
        <v>4.4264705882352942E-6</v>
      </c>
      <c r="Y48" s="217">
        <v>1.938794117647059E-5</v>
      </c>
      <c r="Z48" s="268">
        <v>2.7794117647058829E-6</v>
      </c>
      <c r="AA48" s="217">
        <v>1.2173823529411767E-5</v>
      </c>
      <c r="AB48" s="268">
        <v>2.058823529411765E-7</v>
      </c>
      <c r="AC48" s="217">
        <v>9.0176470588235313E-7</v>
      </c>
      <c r="AD48" s="268">
        <v>1.2352941176470589E-8</v>
      </c>
      <c r="AE48" s="217">
        <v>5.4105882352941176E-8</v>
      </c>
      <c r="AF48" s="268">
        <v>1.1323529411764707E-6</v>
      </c>
      <c r="AG48" s="217">
        <v>4.9597058823529418E-6</v>
      </c>
      <c r="AH48" s="268">
        <v>5.7647058823529409E-8</v>
      </c>
      <c r="AI48" s="217">
        <v>2.524941176470588E-7</v>
      </c>
      <c r="AJ48" s="268">
        <v>9.7794117647058832E-6</v>
      </c>
      <c r="AK48" s="217">
        <v>4.2833823529411773E-5</v>
      </c>
      <c r="AL48" s="268">
        <v>3.9117647058823531E-7</v>
      </c>
      <c r="AM48" s="217">
        <v>1.7133529411764707E-6</v>
      </c>
      <c r="AN48" s="268">
        <v>2.6764705882352938E-7</v>
      </c>
      <c r="AO48" s="217">
        <v>1.1722941176470588E-6</v>
      </c>
      <c r="AP48" s="268">
        <v>2.1617647058823529E-6</v>
      </c>
      <c r="AQ48" s="217">
        <v>9.4685294117647049E-6</v>
      </c>
      <c r="AR48" s="268">
        <v>2.4705882352941177E-8</v>
      </c>
      <c r="AS48" s="217">
        <v>1.0821176470588235E-7</v>
      </c>
      <c r="AT48" s="268">
        <v>2.8E-5</v>
      </c>
      <c r="AU48" s="217">
        <v>1.2264E-4</v>
      </c>
      <c r="AV48" s="268">
        <v>8.6470588235294114E-8</v>
      </c>
      <c r="AW48" s="217">
        <v>3.7874117647058826E-7</v>
      </c>
      <c r="AX48" s="268">
        <v>1.2014882352941178E-4</v>
      </c>
      <c r="AY48" s="217">
        <v>5.2625184705882351E-4</v>
      </c>
    </row>
    <row r="49" spans="1:61">
      <c r="A49" s="88"/>
      <c r="B49" s="1090" t="s">
        <v>1370</v>
      </c>
      <c r="C49" s="213" t="s">
        <v>206</v>
      </c>
      <c r="D49" s="213" t="s">
        <v>225</v>
      </c>
      <c r="E49" s="213" t="s">
        <v>24</v>
      </c>
      <c r="F49" s="213" t="s">
        <v>1371</v>
      </c>
      <c r="G49" s="270" t="s">
        <v>218</v>
      </c>
      <c r="H49" s="213" t="s">
        <v>1370</v>
      </c>
      <c r="I49" s="213">
        <v>1.05</v>
      </c>
      <c r="J49" s="216">
        <v>5.1470588235294124E-7</v>
      </c>
      <c r="K49" s="217">
        <v>2.2544117647058828E-6</v>
      </c>
      <c r="L49" s="268">
        <v>8.2352941176470598E-6</v>
      </c>
      <c r="M49" s="217">
        <v>3.6070588235294125E-5</v>
      </c>
      <c r="N49" s="268">
        <v>1.7500000000000002E-5</v>
      </c>
      <c r="O49" s="217">
        <v>7.6650000000000006E-5</v>
      </c>
      <c r="P49" s="268">
        <v>6.4852941176470596E-6</v>
      </c>
      <c r="Q49" s="217">
        <v>2.840558823529412E-5</v>
      </c>
      <c r="R49" s="268">
        <v>3.76764705882353E-5</v>
      </c>
      <c r="S49" s="217">
        <v>1.6502294117647063E-4</v>
      </c>
      <c r="T49" s="268">
        <v>1.0294117647058825E-7</v>
      </c>
      <c r="U49" s="217">
        <v>4.5088235294117656E-7</v>
      </c>
      <c r="V49" s="268">
        <v>3.0882352941176471E-7</v>
      </c>
      <c r="W49" s="217">
        <v>1.3526470588235295E-6</v>
      </c>
      <c r="X49" s="268">
        <v>4.4264705882352942E-6</v>
      </c>
      <c r="Y49" s="217">
        <v>1.938794117647059E-5</v>
      </c>
      <c r="Z49" s="268">
        <v>2.7794117647058829E-6</v>
      </c>
      <c r="AA49" s="217">
        <v>1.2173823529411767E-5</v>
      </c>
      <c r="AB49" s="268">
        <v>2.058823529411765E-7</v>
      </c>
      <c r="AC49" s="217">
        <v>9.0176470588235313E-7</v>
      </c>
      <c r="AD49" s="268">
        <v>1.2352941176470589E-8</v>
      </c>
      <c r="AE49" s="217">
        <v>5.4105882352941176E-8</v>
      </c>
      <c r="AF49" s="268">
        <v>1.1323529411764707E-6</v>
      </c>
      <c r="AG49" s="217">
        <v>4.9597058823529418E-6</v>
      </c>
      <c r="AH49" s="268">
        <v>5.7647058823529409E-8</v>
      </c>
      <c r="AI49" s="217">
        <v>2.524941176470588E-7</v>
      </c>
      <c r="AJ49" s="268">
        <v>9.7794117647058832E-6</v>
      </c>
      <c r="AK49" s="217">
        <v>4.2833823529411773E-5</v>
      </c>
      <c r="AL49" s="268">
        <v>3.9117647058823531E-7</v>
      </c>
      <c r="AM49" s="217">
        <v>1.7133529411764707E-6</v>
      </c>
      <c r="AN49" s="268">
        <v>2.6764705882352938E-7</v>
      </c>
      <c r="AO49" s="217">
        <v>1.1722941176470588E-6</v>
      </c>
      <c r="AP49" s="268">
        <v>2.1617647058823529E-6</v>
      </c>
      <c r="AQ49" s="217">
        <v>9.4685294117647049E-6</v>
      </c>
      <c r="AR49" s="268">
        <v>2.4705882352941177E-8</v>
      </c>
      <c r="AS49" s="217">
        <v>1.0821176470588235E-7</v>
      </c>
      <c r="AT49" s="268">
        <v>2.8E-5</v>
      </c>
      <c r="AU49" s="217">
        <v>1.2264E-4</v>
      </c>
      <c r="AV49" s="268">
        <v>8.6470588235294114E-8</v>
      </c>
      <c r="AW49" s="217">
        <v>3.7874117647058826E-7</v>
      </c>
      <c r="AX49" s="268">
        <v>1.2014882352941178E-4</v>
      </c>
      <c r="AY49" s="217">
        <v>5.2625184705882351E-4</v>
      </c>
    </row>
    <row r="50" spans="1:61" ht="15.95" customHeight="1">
      <c r="A50" s="88"/>
      <c r="B50" s="239" t="s">
        <v>1372</v>
      </c>
      <c r="C50" s="213" t="s">
        <v>206</v>
      </c>
      <c r="D50" s="213" t="s">
        <v>251</v>
      </c>
      <c r="E50" s="213" t="s">
        <v>24</v>
      </c>
      <c r="F50" s="213" t="s">
        <v>1373</v>
      </c>
      <c r="G50" s="270">
        <v>40909</v>
      </c>
      <c r="H50" s="213" t="s">
        <v>1374</v>
      </c>
      <c r="I50" s="213">
        <v>1.05</v>
      </c>
      <c r="J50" s="216" t="s">
        <v>17</v>
      </c>
      <c r="K50" s="217" t="s">
        <v>17</v>
      </c>
      <c r="L50" s="268" t="s">
        <v>17</v>
      </c>
      <c r="M50" s="217" t="s">
        <v>17</v>
      </c>
      <c r="N50" s="268" t="s">
        <v>17</v>
      </c>
      <c r="O50" s="217" t="s">
        <v>17</v>
      </c>
      <c r="P50" s="268" t="s">
        <v>17</v>
      </c>
      <c r="Q50" s="217" t="s">
        <v>17</v>
      </c>
      <c r="R50" s="268" t="s">
        <v>17</v>
      </c>
      <c r="S50" s="217" t="s">
        <v>17</v>
      </c>
      <c r="T50" s="268" t="s">
        <v>17</v>
      </c>
      <c r="U50" s="217" t="s">
        <v>17</v>
      </c>
      <c r="V50" s="268" t="s">
        <v>17</v>
      </c>
      <c r="W50" s="217" t="s">
        <v>17</v>
      </c>
      <c r="X50" s="268" t="s">
        <v>17</v>
      </c>
      <c r="Y50" s="217" t="s">
        <v>17</v>
      </c>
      <c r="Z50" s="268" t="s">
        <v>17</v>
      </c>
      <c r="AA50" s="217" t="s">
        <v>17</v>
      </c>
      <c r="AB50" s="268" t="s">
        <v>17</v>
      </c>
      <c r="AC50" s="217" t="s">
        <v>17</v>
      </c>
      <c r="AD50" s="268" t="s">
        <v>17</v>
      </c>
      <c r="AE50" s="217" t="s">
        <v>17</v>
      </c>
      <c r="AF50" s="268" t="s">
        <v>17</v>
      </c>
      <c r="AG50" s="217" t="s">
        <v>17</v>
      </c>
      <c r="AH50" s="268" t="s">
        <v>17</v>
      </c>
      <c r="AI50" s="217" t="s">
        <v>17</v>
      </c>
      <c r="AJ50" s="268" t="s">
        <v>17</v>
      </c>
      <c r="AK50" s="217" t="s">
        <v>17</v>
      </c>
      <c r="AL50" s="268" t="s">
        <v>17</v>
      </c>
      <c r="AM50" s="217" t="s">
        <v>17</v>
      </c>
      <c r="AN50" s="268" t="s">
        <v>17</v>
      </c>
      <c r="AO50" s="217" t="s">
        <v>17</v>
      </c>
      <c r="AP50" s="268" t="s">
        <v>17</v>
      </c>
      <c r="AQ50" s="217" t="s">
        <v>17</v>
      </c>
      <c r="AR50" s="268" t="s">
        <v>17</v>
      </c>
      <c r="AS50" s="217" t="s">
        <v>17</v>
      </c>
      <c r="AT50" s="268" t="s">
        <v>17</v>
      </c>
      <c r="AU50" s="217" t="s">
        <v>17</v>
      </c>
      <c r="AV50" s="268" t="s">
        <v>17</v>
      </c>
      <c r="AW50" s="217" t="s">
        <v>17</v>
      </c>
      <c r="AX50" s="268" t="s">
        <v>17</v>
      </c>
      <c r="AY50" s="217" t="s">
        <v>17</v>
      </c>
    </row>
    <row r="51" spans="1:61" ht="13.9">
      <c r="A51" s="88"/>
      <c r="B51" s="114"/>
      <c r="C51" s="502"/>
      <c r="D51" s="502"/>
      <c r="E51" s="502"/>
      <c r="F51" s="502"/>
      <c r="G51" s="502"/>
      <c r="H51" s="502"/>
      <c r="I51" s="863" t="s">
        <v>342</v>
      </c>
      <c r="J51" s="864">
        <v>4.1176470588235299E-6</v>
      </c>
      <c r="K51" s="865">
        <v>1.8035294117647063E-5</v>
      </c>
      <c r="L51" s="864">
        <v>6.5882352941176478E-5</v>
      </c>
      <c r="M51" s="865">
        <v>2.88564705882353E-4</v>
      </c>
      <c r="N51" s="864">
        <v>1.4000000000000001E-4</v>
      </c>
      <c r="O51" s="865">
        <v>6.1320000000000005E-4</v>
      </c>
      <c r="P51" s="864">
        <v>5.1882352941176463E-5</v>
      </c>
      <c r="Q51" s="865">
        <v>2.2724470588235296E-4</v>
      </c>
      <c r="R51" s="864">
        <v>3.0141176470588246E-4</v>
      </c>
      <c r="S51" s="865">
        <v>1.320183529411765E-3</v>
      </c>
      <c r="T51" s="864">
        <v>8.2352941176470611E-7</v>
      </c>
      <c r="U51" s="865">
        <v>3.6070588235294125E-6</v>
      </c>
      <c r="V51" s="864">
        <v>2.4705882352941177E-6</v>
      </c>
      <c r="W51" s="865">
        <v>1.0821176470588236E-5</v>
      </c>
      <c r="X51" s="864">
        <v>3.5411764705882354E-5</v>
      </c>
      <c r="Y51" s="865">
        <v>1.5510352941176472E-4</v>
      </c>
      <c r="Z51" s="864">
        <v>2.2235294117647066E-5</v>
      </c>
      <c r="AA51" s="865">
        <v>9.7390588235294148E-5</v>
      </c>
      <c r="AB51" s="864">
        <v>1.6470588235294122E-6</v>
      </c>
      <c r="AC51" s="865">
        <v>7.214117647058825E-6</v>
      </c>
      <c r="AD51" s="864">
        <v>9.8823529411764683E-8</v>
      </c>
      <c r="AE51" s="865">
        <v>4.328470588235293E-7</v>
      </c>
      <c r="AF51" s="864">
        <v>9.0588235294117653E-6</v>
      </c>
      <c r="AG51" s="865">
        <v>3.9677647058823527E-5</v>
      </c>
      <c r="AH51" s="864">
        <v>4.6117647058823517E-7</v>
      </c>
      <c r="AI51" s="865">
        <v>2.0199529411764709E-6</v>
      </c>
      <c r="AJ51" s="864">
        <v>7.8235294117647066E-5</v>
      </c>
      <c r="AK51" s="865">
        <v>3.4267058823529413E-4</v>
      </c>
      <c r="AL51" s="864">
        <v>3.1294117647058825E-6</v>
      </c>
      <c r="AM51" s="865">
        <v>1.3706823529411762E-5</v>
      </c>
      <c r="AN51" s="864">
        <v>2.1411764705882355E-6</v>
      </c>
      <c r="AO51" s="865">
        <v>9.3783529411764701E-6</v>
      </c>
      <c r="AP51" s="864">
        <v>1.729411764705882E-5</v>
      </c>
      <c r="AQ51" s="865">
        <v>7.5748235294117639E-5</v>
      </c>
      <c r="AR51" s="864">
        <v>1.9764705882352937E-7</v>
      </c>
      <c r="AS51" s="865">
        <v>8.656941176470586E-7</v>
      </c>
      <c r="AT51" s="864">
        <v>2.24E-4</v>
      </c>
      <c r="AU51" s="865">
        <v>9.8112000000000004E-4</v>
      </c>
      <c r="AV51" s="864">
        <v>6.9176470588235281E-7</v>
      </c>
      <c r="AW51" s="865">
        <v>3.0299294117647065E-6</v>
      </c>
      <c r="AX51" s="864">
        <v>9.6119058823529435E-4</v>
      </c>
      <c r="AY51" s="865">
        <v>4.2100147764705881E-3</v>
      </c>
    </row>
    <row r="52" spans="1:61" ht="13.9">
      <c r="AX52" s="221"/>
      <c r="AY52" s="221"/>
      <c r="AZ52" s="221"/>
      <c r="BA52" s="221"/>
      <c r="BB52" s="221"/>
      <c r="BC52" s="221"/>
      <c r="BD52" s="221"/>
      <c r="BE52" s="221"/>
      <c r="BF52" s="560"/>
      <c r="BG52" s="560"/>
      <c r="BH52" s="312"/>
      <c r="BI52" s="312"/>
    </row>
    <row r="53" spans="1:61" ht="13.9">
      <c r="AX53" s="221"/>
      <c r="AY53" s="221"/>
      <c r="AZ53" s="221"/>
      <c r="BA53" s="221"/>
      <c r="BB53" s="221"/>
      <c r="BC53" s="221"/>
      <c r="BD53" s="221"/>
      <c r="BE53" s="221"/>
      <c r="BF53" s="560"/>
      <c r="BG53" s="560"/>
      <c r="BH53" s="312"/>
      <c r="BI53" s="312"/>
    </row>
    <row r="54" spans="1:61" ht="13.9">
      <c r="AX54" s="221"/>
      <c r="AY54" s="221"/>
      <c r="AZ54" s="221"/>
      <c r="BA54" s="221"/>
      <c r="BB54" s="221"/>
      <c r="BC54" s="221"/>
      <c r="BD54" s="221"/>
      <c r="BE54" s="221"/>
      <c r="BF54" s="560"/>
      <c r="BG54" s="560"/>
      <c r="BH54" s="312"/>
      <c r="BI54" s="312"/>
    </row>
    <row r="55" spans="1:61" ht="13.9">
      <c r="AX55" s="221"/>
      <c r="AY55" s="221"/>
      <c r="AZ55" s="221"/>
      <c r="BA55" s="221"/>
      <c r="BB55" s="221"/>
      <c r="BC55" s="221"/>
      <c r="BD55" s="221"/>
      <c r="BE55" s="221"/>
      <c r="BF55" s="560"/>
      <c r="BG55" s="560"/>
      <c r="BH55" s="312"/>
      <c r="BI55" s="312"/>
    </row>
    <row r="56" spans="1:61" ht="13.9">
      <c r="AX56" s="221"/>
      <c r="AY56" s="221"/>
      <c r="AZ56" s="221"/>
      <c r="BA56" s="221"/>
      <c r="BB56" s="221"/>
      <c r="BC56" s="221"/>
      <c r="BD56" s="221"/>
      <c r="BE56" s="221"/>
      <c r="BF56" s="560"/>
      <c r="BG56" s="560"/>
      <c r="BH56" s="312"/>
      <c r="BI56" s="312"/>
    </row>
    <row r="57" spans="1:61" ht="13.9">
      <c r="AX57" s="221"/>
      <c r="AY57" s="221"/>
      <c r="AZ57" s="221"/>
      <c r="BA57" s="221"/>
      <c r="BB57" s="221"/>
      <c r="BC57" s="221"/>
      <c r="BD57" s="221"/>
      <c r="BE57" s="221"/>
      <c r="BF57" s="560"/>
      <c r="BG57" s="560"/>
      <c r="BH57" s="312"/>
      <c r="BI57" s="312"/>
    </row>
    <row r="58" spans="1:61" ht="35.25">
      <c r="B58" s="833"/>
      <c r="AX58" s="221"/>
      <c r="AY58" s="221"/>
      <c r="AZ58" s="221"/>
      <c r="BA58" s="221"/>
      <c r="BB58" s="221"/>
      <c r="BC58" s="221"/>
      <c r="BD58" s="221"/>
      <c r="BE58" s="221"/>
      <c r="BF58" s="560"/>
      <c r="BG58" s="560"/>
      <c r="BH58" s="312"/>
      <c r="BI58" s="312"/>
    </row>
    <row r="59" spans="1:61" ht="13.9">
      <c r="B59" s="562"/>
      <c r="AX59" s="221"/>
      <c r="AY59" s="221"/>
      <c r="AZ59" s="221"/>
      <c r="BA59" s="221"/>
      <c r="BB59" s="221"/>
      <c r="BC59" s="221"/>
      <c r="BD59" s="221"/>
      <c r="BE59" s="221"/>
      <c r="BF59" s="560"/>
      <c r="BG59" s="560"/>
      <c r="BH59" s="312"/>
      <c r="BI59" s="312"/>
    </row>
    <row r="60" spans="1:61" ht="13.9">
      <c r="AX60" s="221"/>
      <c r="AY60" s="221"/>
      <c r="AZ60" s="221"/>
      <c r="BA60" s="221"/>
      <c r="BB60" s="221"/>
      <c r="BC60" s="221"/>
      <c r="BD60" s="221"/>
      <c r="BE60" s="221"/>
      <c r="BF60" s="560"/>
      <c r="BG60" s="560"/>
      <c r="BH60" s="312"/>
      <c r="BI60" s="312"/>
    </row>
    <row r="61" spans="1:61" ht="13.9">
      <c r="AX61" s="221"/>
      <c r="AY61" s="221"/>
      <c r="AZ61" s="221"/>
      <c r="BA61" s="221"/>
      <c r="BB61" s="221"/>
      <c r="BC61" s="221"/>
      <c r="BD61" s="221"/>
      <c r="BE61" s="221"/>
      <c r="BF61" s="560"/>
      <c r="BG61" s="560"/>
      <c r="BH61" s="312"/>
      <c r="BI61" s="312"/>
    </row>
    <row r="62" spans="1:61" ht="13.9">
      <c r="AX62" s="221"/>
      <c r="AY62" s="221"/>
      <c r="AZ62" s="221"/>
      <c r="BA62" s="221"/>
      <c r="BB62" s="221"/>
      <c r="BC62" s="221"/>
      <c r="BD62" s="221"/>
      <c r="BE62" s="221"/>
      <c r="BF62" s="560"/>
      <c r="BG62" s="560"/>
      <c r="BH62" s="312"/>
      <c r="BI62" s="312"/>
    </row>
    <row r="63" spans="1:61" ht="13.9">
      <c r="AX63" s="221"/>
      <c r="AY63" s="221"/>
      <c r="AZ63" s="221"/>
      <c r="BA63" s="221"/>
      <c r="BB63" s="221"/>
      <c r="BC63" s="221"/>
      <c r="BD63" s="221"/>
      <c r="BE63" s="221"/>
      <c r="BF63" s="560"/>
      <c r="BG63" s="560"/>
      <c r="BH63" s="312"/>
      <c r="BI63" s="312"/>
    </row>
    <row r="64" spans="1:61" ht="13.9">
      <c r="AX64" s="221"/>
      <c r="AY64" s="221"/>
      <c r="AZ64" s="221"/>
      <c r="BA64" s="221"/>
      <c r="BB64" s="221"/>
      <c r="BC64" s="221"/>
      <c r="BD64" s="221"/>
      <c r="BE64" s="221"/>
      <c r="BF64" s="560"/>
      <c r="BG64" s="560"/>
      <c r="BH64" s="312"/>
      <c r="BI64" s="312"/>
    </row>
    <row r="65" spans="50:61" ht="13.9">
      <c r="AX65" s="221"/>
      <c r="AY65" s="221"/>
      <c r="AZ65" s="221"/>
      <c r="BA65" s="221"/>
      <c r="BB65" s="221"/>
      <c r="BC65" s="221"/>
      <c r="BD65" s="221"/>
      <c r="BE65" s="221"/>
      <c r="BF65" s="560"/>
      <c r="BG65" s="560"/>
      <c r="BH65" s="312"/>
      <c r="BI65" s="312"/>
    </row>
    <row r="66" spans="50:61" ht="13.9">
      <c r="AX66" s="221"/>
      <c r="AY66" s="221"/>
      <c r="AZ66" s="221"/>
      <c r="BA66" s="221"/>
      <c r="BB66" s="221"/>
      <c r="BC66" s="221"/>
      <c r="BD66" s="221"/>
      <c r="BE66" s="221"/>
      <c r="BF66" s="560"/>
      <c r="BG66" s="560"/>
      <c r="BH66" s="312"/>
      <c r="BI66" s="312"/>
    </row>
    <row r="67" spans="50:61" ht="13.9">
      <c r="AX67" s="221"/>
      <c r="AY67" s="221"/>
      <c r="AZ67" s="221"/>
      <c r="BA67" s="221"/>
      <c r="BB67" s="221"/>
      <c r="BC67" s="221"/>
      <c r="BD67" s="221"/>
      <c r="BE67" s="221"/>
      <c r="BF67" s="560"/>
      <c r="BG67" s="560"/>
      <c r="BH67" s="312"/>
      <c r="BI67" s="312"/>
    </row>
    <row r="68" spans="50:61" ht="13.9">
      <c r="AX68" s="221"/>
      <c r="AY68" s="221"/>
      <c r="AZ68" s="221"/>
      <c r="BA68" s="221"/>
      <c r="BB68" s="221"/>
      <c r="BC68" s="221"/>
      <c r="BD68" s="221"/>
      <c r="BE68" s="221"/>
      <c r="BF68" s="560"/>
      <c r="BG68" s="560"/>
      <c r="BH68" s="312"/>
      <c r="BI68" s="312"/>
    </row>
    <row r="69" spans="50:61" ht="13.9">
      <c r="AX69" s="221"/>
      <c r="AY69" s="221"/>
      <c r="AZ69" s="221"/>
      <c r="BA69" s="221"/>
      <c r="BB69" s="221"/>
      <c r="BC69" s="221"/>
      <c r="BD69" s="221"/>
      <c r="BE69" s="221"/>
      <c r="BF69" s="560"/>
      <c r="BG69" s="560"/>
      <c r="BH69" s="312"/>
      <c r="BI69" s="312"/>
    </row>
    <row r="70" spans="50:61" ht="13.9">
      <c r="AX70" s="221"/>
      <c r="AY70" s="221"/>
      <c r="AZ70" s="221"/>
      <c r="BA70" s="221"/>
      <c r="BB70" s="221"/>
      <c r="BC70" s="221"/>
      <c r="BD70" s="221"/>
      <c r="BE70" s="221"/>
      <c r="BF70" s="560"/>
      <c r="BG70" s="560"/>
      <c r="BH70" s="312"/>
      <c r="BI70" s="312"/>
    </row>
    <row r="71" spans="50:61" ht="13.9">
      <c r="AX71" s="221"/>
      <c r="AY71" s="221"/>
      <c r="AZ71" s="221"/>
      <c r="BA71" s="221"/>
      <c r="BB71" s="221"/>
      <c r="BC71" s="221"/>
      <c r="BD71" s="221"/>
      <c r="BE71" s="221"/>
      <c r="BF71" s="560"/>
      <c r="BG71" s="560"/>
      <c r="BH71" s="312"/>
      <c r="BI71" s="312"/>
    </row>
    <row r="72" spans="50:61" ht="13.9">
      <c r="AX72" s="221"/>
      <c r="AY72" s="221"/>
      <c r="AZ72" s="221"/>
      <c r="BA72" s="221"/>
      <c r="BB72" s="221"/>
      <c r="BC72" s="221"/>
      <c r="BD72" s="221"/>
      <c r="BE72" s="221"/>
      <c r="BF72" s="560"/>
      <c r="BG72" s="560"/>
      <c r="BH72" s="312"/>
      <c r="BI72" s="312"/>
    </row>
    <row r="73" spans="50:61" ht="13.9">
      <c r="AX73" s="221"/>
      <c r="AY73" s="221"/>
      <c r="AZ73" s="221"/>
      <c r="BA73" s="221"/>
      <c r="BB73" s="221"/>
      <c r="BC73" s="221"/>
      <c r="BD73" s="221"/>
      <c r="BE73" s="221"/>
      <c r="BF73" s="560"/>
      <c r="BG73" s="560"/>
      <c r="BH73" s="312"/>
      <c r="BI73" s="312"/>
    </row>
    <row r="74" spans="50:61" ht="13.9">
      <c r="AX74" s="221"/>
      <c r="AY74" s="221"/>
      <c r="AZ74" s="221"/>
      <c r="BA74" s="221"/>
      <c r="BB74" s="221"/>
      <c r="BC74" s="221"/>
      <c r="BD74" s="221"/>
      <c r="BE74" s="221"/>
      <c r="BF74" s="560"/>
      <c r="BG74" s="560"/>
      <c r="BH74" s="312"/>
      <c r="BI74" s="312"/>
    </row>
    <row r="75" spans="50:61" ht="13.9">
      <c r="AX75" s="221"/>
      <c r="AY75" s="221"/>
      <c r="AZ75" s="221"/>
      <c r="BA75" s="221"/>
      <c r="BB75" s="221"/>
      <c r="BC75" s="221"/>
      <c r="BD75" s="221"/>
      <c r="BE75" s="221"/>
      <c r="BF75" s="560"/>
      <c r="BG75" s="560"/>
      <c r="BH75" s="312"/>
      <c r="BI75" s="312"/>
    </row>
    <row r="76" spans="50:61" ht="13.9">
      <c r="AX76" s="221"/>
      <c r="AY76" s="221"/>
      <c r="AZ76" s="221"/>
      <c r="BA76" s="221"/>
      <c r="BB76" s="221"/>
      <c r="BC76" s="221"/>
      <c r="BD76" s="221"/>
      <c r="BE76" s="221"/>
      <c r="BF76" s="560"/>
      <c r="BG76" s="560"/>
      <c r="BH76" s="312"/>
      <c r="BI76" s="312"/>
    </row>
    <row r="77" spans="50:61" ht="13.9">
      <c r="AX77" s="221"/>
      <c r="AY77" s="221"/>
      <c r="AZ77" s="221"/>
      <c r="BA77" s="221"/>
      <c r="BB77" s="221"/>
      <c r="BC77" s="221"/>
      <c r="BD77" s="221"/>
      <c r="BE77" s="221"/>
      <c r="BF77" s="560"/>
      <c r="BG77" s="560"/>
      <c r="BH77" s="312"/>
      <c r="BI77" s="312"/>
    </row>
    <row r="78" spans="50:61" ht="13.9">
      <c r="AX78" s="221"/>
      <c r="AY78" s="221"/>
      <c r="AZ78" s="221"/>
      <c r="BA78" s="221"/>
      <c r="BB78" s="221"/>
      <c r="BC78" s="221"/>
      <c r="BD78" s="221"/>
      <c r="BE78" s="221"/>
      <c r="BF78" s="560"/>
      <c r="BG78" s="560"/>
      <c r="BH78" s="312"/>
      <c r="BI78" s="312"/>
    </row>
    <row r="79" spans="50:61" ht="14.45" customHeight="1">
      <c r="AX79" s="1560"/>
      <c r="AY79" s="1560"/>
      <c r="AZ79" s="1560"/>
      <c r="BA79" s="1560"/>
      <c r="BB79" s="1560"/>
      <c r="BC79" s="1560"/>
      <c r="BD79" s="1559"/>
      <c r="BE79" s="1559"/>
      <c r="BF79" s="1559"/>
      <c r="BG79" s="1559"/>
    </row>
    <row r="80" spans="50:61" ht="13.9">
      <c r="AX80" s="224"/>
      <c r="AY80" s="224"/>
      <c r="AZ80" s="224"/>
      <c r="BA80" s="224"/>
      <c r="BB80" s="224"/>
      <c r="BC80" s="224"/>
      <c r="BD80" s="668"/>
      <c r="BE80" s="668"/>
      <c r="BF80" s="668"/>
      <c r="BG80" s="668"/>
    </row>
    <row r="81" spans="50:59" ht="13.9">
      <c r="AX81" s="225"/>
      <c r="AY81" s="225"/>
      <c r="AZ81" s="225"/>
      <c r="BA81" s="225"/>
      <c r="BB81" s="225"/>
      <c r="BC81" s="225"/>
      <c r="BD81" s="669"/>
      <c r="BE81" s="669"/>
      <c r="BF81" s="669"/>
      <c r="BG81" s="669"/>
    </row>
  </sheetData>
  <mergeCells count="36">
    <mergeCell ref="BD79:BE79"/>
    <mergeCell ref="BF79:BG79"/>
    <mergeCell ref="AX79:AY79"/>
    <mergeCell ref="AZ79:BA79"/>
    <mergeCell ref="BB79:BC79"/>
    <mergeCell ref="BL39:BM39"/>
    <mergeCell ref="J40:K40"/>
    <mergeCell ref="L40:M40"/>
    <mergeCell ref="N40:O40"/>
    <mergeCell ref="P40:Q40"/>
    <mergeCell ref="R40:S40"/>
    <mergeCell ref="AX40:AY40"/>
    <mergeCell ref="T40:U40"/>
    <mergeCell ref="V40:W40"/>
    <mergeCell ref="X40:Y40"/>
    <mergeCell ref="AB40:AC40"/>
    <mergeCell ref="AV40:AW40"/>
    <mergeCell ref="Z40:AA40"/>
    <mergeCell ref="T39:AW39"/>
    <mergeCell ref="AR40:AS40"/>
    <mergeCell ref="AT40:AU40"/>
    <mergeCell ref="B26:D27"/>
    <mergeCell ref="B40:I40"/>
    <mergeCell ref="B9:D10"/>
    <mergeCell ref="B11:D12"/>
    <mergeCell ref="B13:D14"/>
    <mergeCell ref="B15:D16"/>
    <mergeCell ref="B19:D20"/>
    <mergeCell ref="B32:D33"/>
    <mergeCell ref="AD40:AE40"/>
    <mergeCell ref="AF40:AG40"/>
    <mergeCell ref="AH40:AI40"/>
    <mergeCell ref="AN40:AO40"/>
    <mergeCell ref="AP40:AQ40"/>
    <mergeCell ref="AJ40:AK40"/>
    <mergeCell ref="AL40:AM40"/>
  </mergeCells>
  <pageMargins left="0.25" right="0.25" top="0.75" bottom="0.75" header="0.3" footer="0.3"/>
  <pageSetup paperSize="3" scale="44" fitToWidth="2" orientation="landscape" r:id="rId1"/>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414D-12D9-4004-AB5C-ABE7D415162B}">
  <sheetPr codeName="Sheet30">
    <tabColor theme="8" tint="0.39997558519241921"/>
    <pageSetUpPr fitToPage="1"/>
  </sheetPr>
  <dimension ref="A1:M47"/>
  <sheetViews>
    <sheetView showOutlineSymbols="0" view="pageBreakPreview" zoomScale="60" zoomScaleNormal="73" workbookViewId="0">
      <selection activeCell="M15" sqref="A1:M15"/>
    </sheetView>
  </sheetViews>
  <sheetFormatPr defaultColWidth="9.1328125" defaultRowHeight="13.5"/>
  <cols>
    <col min="1" max="1" width="4.1328125" style="91" customWidth="1"/>
    <col min="2" max="2" width="15" style="91" customWidth="1"/>
    <col min="3" max="3" width="11.265625" style="91" customWidth="1"/>
    <col min="4" max="4" width="15.1328125" style="91" customWidth="1"/>
    <col min="5" max="5" width="25.86328125" style="91" customWidth="1"/>
    <col min="6" max="6" width="13.73046875" style="91" customWidth="1"/>
    <col min="7" max="7" width="9.1328125" style="91"/>
    <col min="8" max="9" width="20.59765625" style="91" customWidth="1"/>
    <col min="10" max="13" width="16.3984375" style="91" customWidth="1"/>
    <col min="14" max="14" width="16.86328125" style="91" customWidth="1"/>
    <col min="15" max="15" width="14" style="91" customWidth="1"/>
    <col min="16" max="16384" width="9.1328125" style="91"/>
  </cols>
  <sheetData>
    <row r="1" spans="1:13" ht="25.15">
      <c r="A1" s="88"/>
      <c r="B1" s="1162" t="str">
        <f>'OR PTE Summary'!B1</f>
        <v>Emissions Detail Sheets for:</v>
      </c>
      <c r="C1" s="88"/>
      <c r="D1" s="88"/>
      <c r="E1" s="88"/>
      <c r="F1" s="1162" t="str">
        <f>'OR PTE Summary'!F1</f>
        <v>Intel Corp., source no. 34-2681, application 034907 received 7/7/2023</v>
      </c>
      <c r="G1" s="88"/>
      <c r="H1" s="88"/>
      <c r="I1" s="88"/>
      <c r="J1" s="88"/>
      <c r="K1" s="88"/>
      <c r="L1" s="88"/>
      <c r="M1" s="88"/>
    </row>
    <row r="2" spans="1:13" ht="17.649999999999999">
      <c r="A2" s="88"/>
      <c r="B2" s="92" t="s">
        <v>1380</v>
      </c>
      <c r="C2" s="92"/>
      <c r="D2" s="88"/>
      <c r="E2" s="88"/>
      <c r="F2" s="88"/>
      <c r="G2" s="88"/>
      <c r="H2" s="88"/>
      <c r="I2" s="88"/>
      <c r="J2" s="88"/>
      <c r="K2" s="88"/>
      <c r="L2" s="88"/>
      <c r="M2" s="88"/>
    </row>
    <row r="3" spans="1:13" ht="14.25" customHeight="1">
      <c r="A3" s="88"/>
      <c r="B3" s="1561" t="s">
        <v>1381</v>
      </c>
      <c r="C3" s="1561"/>
      <c r="D3" s="1561"/>
      <c r="E3" s="1561"/>
      <c r="F3" s="1561"/>
      <c r="G3" s="1561"/>
      <c r="H3" s="1561"/>
      <c r="I3" s="1561"/>
      <c r="J3" s="1561"/>
      <c r="K3" s="1561"/>
      <c r="L3" s="1561"/>
      <c r="M3" s="1561"/>
    </row>
    <row r="4" spans="1:13">
      <c r="A4" s="88"/>
      <c r="B4" s="1561"/>
      <c r="C4" s="1561"/>
      <c r="D4" s="1561"/>
      <c r="E4" s="1561"/>
      <c r="F4" s="1561"/>
      <c r="G4" s="1561"/>
      <c r="H4" s="1561"/>
      <c r="I4" s="1561"/>
      <c r="J4" s="1561"/>
      <c r="K4" s="1561"/>
      <c r="L4" s="1561"/>
      <c r="M4" s="1561"/>
    </row>
    <row r="5" spans="1:13">
      <c r="A5" s="88"/>
      <c r="B5" s="1561"/>
      <c r="C5" s="1561"/>
      <c r="D5" s="1561"/>
      <c r="E5" s="1561"/>
      <c r="F5" s="1561"/>
      <c r="G5" s="1561"/>
      <c r="H5" s="1561"/>
      <c r="I5" s="1561"/>
      <c r="J5" s="1561"/>
      <c r="K5" s="1561"/>
      <c r="L5" s="1561"/>
      <c r="M5" s="1561"/>
    </row>
    <row r="6" spans="1:13">
      <c r="A6" s="88"/>
      <c r="B6" s="1561"/>
      <c r="C6" s="1561"/>
      <c r="D6" s="1561"/>
      <c r="E6" s="1561"/>
      <c r="F6" s="1561"/>
      <c r="G6" s="1561"/>
      <c r="H6" s="1561"/>
      <c r="I6" s="1561"/>
      <c r="J6" s="1561"/>
      <c r="K6" s="1561"/>
      <c r="L6" s="1561"/>
      <c r="M6" s="1561"/>
    </row>
    <row r="7" spans="1:13">
      <c r="A7" s="88"/>
      <c r="B7" s="88"/>
      <c r="C7" s="88"/>
      <c r="D7" s="88"/>
      <c r="E7" s="88"/>
      <c r="F7" s="88"/>
      <c r="G7" s="88"/>
      <c r="H7" s="88"/>
      <c r="I7" s="88"/>
      <c r="J7" s="88"/>
      <c r="K7" s="88"/>
      <c r="L7" s="88"/>
      <c r="M7" s="88"/>
    </row>
    <row r="8" spans="1:13" ht="15.4">
      <c r="A8" s="88"/>
      <c r="B8" s="1564" t="s">
        <v>183</v>
      </c>
      <c r="C8" s="1565"/>
      <c r="D8" s="1565"/>
      <c r="E8" s="1565"/>
      <c r="F8" s="1565"/>
      <c r="G8" s="1565"/>
      <c r="H8" s="1565"/>
      <c r="I8" s="1566"/>
      <c r="J8" s="1562" t="s">
        <v>1382</v>
      </c>
      <c r="K8" s="1563"/>
      <c r="L8" s="1562" t="s">
        <v>1382</v>
      </c>
      <c r="M8" s="1563"/>
    </row>
    <row r="9" spans="1:13" ht="42.4">
      <c r="A9" s="88"/>
      <c r="B9" s="258" t="s">
        <v>191</v>
      </c>
      <c r="C9" s="259" t="s">
        <v>193</v>
      </c>
      <c r="D9" s="259" t="s">
        <v>194</v>
      </c>
      <c r="E9" s="1070" t="s">
        <v>195</v>
      </c>
      <c r="F9" s="1070" t="s">
        <v>197</v>
      </c>
      <c r="G9" s="1070" t="s">
        <v>1383</v>
      </c>
      <c r="H9" s="1070" t="s">
        <v>1384</v>
      </c>
      <c r="I9" s="1070" t="s">
        <v>1385</v>
      </c>
      <c r="J9" s="1069" t="s">
        <v>201</v>
      </c>
      <c r="K9" s="1118" t="s">
        <v>202</v>
      </c>
      <c r="L9" s="1069" t="s">
        <v>1386</v>
      </c>
      <c r="M9" s="1118" t="s">
        <v>1387</v>
      </c>
    </row>
    <row r="10" spans="1:13">
      <c r="A10" s="88"/>
      <c r="B10" s="1110" t="s">
        <v>1388</v>
      </c>
      <c r="C10" s="89" t="s">
        <v>1389</v>
      </c>
      <c r="D10" s="89" t="s">
        <v>1390</v>
      </c>
      <c r="E10" s="89" t="s">
        <v>1391</v>
      </c>
      <c r="F10" s="89" t="s">
        <v>1392</v>
      </c>
      <c r="G10" s="130">
        <v>36892</v>
      </c>
      <c r="H10" s="89">
        <v>473</v>
      </c>
      <c r="I10" s="89">
        <v>5.0000000000000001E-3</v>
      </c>
      <c r="J10" s="250">
        <v>2.0271428571428572E-2</v>
      </c>
      <c r="K10" s="157">
        <v>8.8788857142857142E-2</v>
      </c>
      <c r="L10" s="250">
        <v>1.0135714285714286</v>
      </c>
      <c r="M10" s="675">
        <v>4.4394428571428568</v>
      </c>
    </row>
    <row r="11" spans="1:13">
      <c r="A11" s="88"/>
      <c r="B11" s="1110" t="s">
        <v>1393</v>
      </c>
      <c r="C11" s="89" t="s">
        <v>1394</v>
      </c>
      <c r="D11" s="89" t="s">
        <v>1390</v>
      </c>
      <c r="E11" s="89" t="s">
        <v>1395</v>
      </c>
      <c r="F11" s="89" t="s">
        <v>1392</v>
      </c>
      <c r="G11" s="130">
        <v>37257</v>
      </c>
      <c r="H11" s="89">
        <v>473</v>
      </c>
      <c r="I11" s="89">
        <v>5.0000000000000001E-3</v>
      </c>
      <c r="J11" s="136">
        <v>2.0271428571428572E-2</v>
      </c>
      <c r="K11" s="157">
        <v>8.8788857142857142E-2</v>
      </c>
      <c r="L11" s="136">
        <v>1.0135714285714286</v>
      </c>
      <c r="M11" s="676">
        <v>4.4394428571428568</v>
      </c>
    </row>
    <row r="12" spans="1:13">
      <c r="A12" s="88"/>
      <c r="B12" s="1110" t="s">
        <v>1396</v>
      </c>
      <c r="C12" s="89" t="s">
        <v>1397</v>
      </c>
      <c r="D12" s="89" t="s">
        <v>1390</v>
      </c>
      <c r="E12" s="89" t="s">
        <v>1398</v>
      </c>
      <c r="F12" s="89" t="s">
        <v>1392</v>
      </c>
      <c r="G12" s="130">
        <v>41122</v>
      </c>
      <c r="H12" s="89">
        <v>473</v>
      </c>
      <c r="I12" s="89">
        <v>5.0000000000000001E-3</v>
      </c>
      <c r="J12" s="136">
        <v>2.0271428571428572E-2</v>
      </c>
      <c r="K12" s="157">
        <v>8.8788857142857142E-2</v>
      </c>
      <c r="L12" s="136">
        <v>1.0135714285714286</v>
      </c>
      <c r="M12" s="676">
        <v>4.4394428571428568</v>
      </c>
    </row>
    <row r="13" spans="1:13">
      <c r="A13" s="88"/>
      <c r="B13" s="1110" t="s">
        <v>1399</v>
      </c>
      <c r="C13" s="89" t="s">
        <v>1397</v>
      </c>
      <c r="D13" s="89" t="s">
        <v>1390</v>
      </c>
      <c r="E13" s="89" t="s">
        <v>1400</v>
      </c>
      <c r="F13" s="89" t="s">
        <v>1392</v>
      </c>
      <c r="G13" s="130">
        <v>41852</v>
      </c>
      <c r="H13" s="89">
        <v>473</v>
      </c>
      <c r="I13" s="89">
        <v>5.0000000000000001E-3</v>
      </c>
      <c r="J13" s="136">
        <v>2.0271428571428572E-2</v>
      </c>
      <c r="K13" s="157">
        <v>8.8788857142857142E-2</v>
      </c>
      <c r="L13" s="136">
        <v>1.0135714285714286</v>
      </c>
      <c r="M13" s="676">
        <v>4.4394428571428568</v>
      </c>
    </row>
    <row r="14" spans="1:13">
      <c r="A14" s="88"/>
      <c r="B14" s="1110" t="s">
        <v>1401</v>
      </c>
      <c r="C14" s="89" t="s">
        <v>1397</v>
      </c>
      <c r="D14" s="89" t="s">
        <v>1390</v>
      </c>
      <c r="E14" s="89" t="s">
        <v>1402</v>
      </c>
      <c r="F14" s="89" t="s">
        <v>1392</v>
      </c>
      <c r="G14" s="130">
        <v>41883</v>
      </c>
      <c r="H14" s="89">
        <v>473</v>
      </c>
      <c r="I14" s="89">
        <v>5.0000000000000001E-3</v>
      </c>
      <c r="J14" s="136">
        <v>2.0271428571428572E-2</v>
      </c>
      <c r="K14" s="157">
        <v>8.8788857142857142E-2</v>
      </c>
      <c r="L14" s="136">
        <v>1.0135714285714286</v>
      </c>
      <c r="M14" s="676">
        <v>4.4394428571428568</v>
      </c>
    </row>
    <row r="15" spans="1:13" ht="13.9">
      <c r="A15" s="88"/>
      <c r="B15" s="680"/>
      <c r="C15" s="681"/>
      <c r="D15" s="681"/>
      <c r="E15" s="681"/>
      <c r="F15" s="681"/>
      <c r="G15" s="681"/>
      <c r="H15" s="681"/>
      <c r="I15" s="682" t="s">
        <v>342</v>
      </c>
      <c r="J15" s="678">
        <v>0.10135714285714287</v>
      </c>
      <c r="K15" s="679">
        <v>0.44394428571428568</v>
      </c>
      <c r="L15" s="678">
        <v>5.0678571428571431</v>
      </c>
      <c r="M15" s="679">
        <v>22.197214285714285</v>
      </c>
    </row>
    <row r="19" spans="2:11" ht="35.25">
      <c r="B19" s="948"/>
      <c r="C19" s="160"/>
      <c r="D19" s="160"/>
      <c r="E19" s="160"/>
      <c r="F19" s="160"/>
      <c r="G19" s="160"/>
      <c r="H19" s="160"/>
      <c r="I19" s="160"/>
      <c r="J19" s="160"/>
      <c r="K19" s="160"/>
    </row>
    <row r="20" spans="2:11">
      <c r="B20" s="271"/>
    </row>
    <row r="28" spans="2:11">
      <c r="B28" s="677"/>
    </row>
    <row r="39" spans="2:10">
      <c r="B39" s="222"/>
    </row>
    <row r="45" spans="2:10">
      <c r="B45" s="160"/>
      <c r="C45" s="160"/>
      <c r="D45" s="160"/>
      <c r="E45" s="160"/>
      <c r="F45" s="160"/>
      <c r="G45" s="160"/>
      <c r="H45" s="160"/>
      <c r="I45" s="160"/>
      <c r="J45" s="160"/>
    </row>
    <row r="47" spans="2:10">
      <c r="B47" s="504"/>
    </row>
  </sheetData>
  <mergeCells count="4">
    <mergeCell ref="B3:M6"/>
    <mergeCell ref="J8:K8"/>
    <mergeCell ref="L8:M8"/>
    <mergeCell ref="B8:I8"/>
  </mergeCells>
  <phoneticPr fontId="3" type="noConversion"/>
  <pageMargins left="0.25" right="0.25" top="0.75" bottom="0.75" header="0.3" footer="0.3"/>
  <pageSetup paperSize="3" orientation="landscape" r:id="rId1"/>
  <customProperties>
    <customPr name="_pios_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F92D6-4418-44C3-A62B-BD202D249E1F}">
  <sheetPr>
    <tabColor theme="8" tint="0.39997558519241921"/>
    <pageSetUpPr fitToPage="1"/>
  </sheetPr>
  <dimension ref="A1:AC293"/>
  <sheetViews>
    <sheetView showOutlineSymbols="0" view="pageBreakPreview" zoomScale="28" zoomScaleNormal="50" zoomScaleSheetLayoutView="28" workbookViewId="0">
      <selection activeCell="Z120" sqref="A1:Z120"/>
    </sheetView>
  </sheetViews>
  <sheetFormatPr defaultColWidth="9.1328125" defaultRowHeight="13.5"/>
  <cols>
    <col min="1" max="1" width="4.3984375" style="91" customWidth="1"/>
    <col min="2" max="2" width="24.3984375" style="91" customWidth="1"/>
    <col min="3" max="3" width="17.3984375" style="91" customWidth="1"/>
    <col min="4" max="4" width="12.3984375" style="91" customWidth="1"/>
    <col min="5" max="5" width="17.86328125" style="91" customWidth="1"/>
    <col min="6" max="6" width="25.59765625" style="91" customWidth="1"/>
    <col min="7" max="7" width="17.59765625" style="331" customWidth="1"/>
    <col min="8" max="8" width="15" style="91" customWidth="1"/>
    <col min="9" max="9" width="11.59765625" style="91" customWidth="1"/>
    <col min="10" max="10" width="13.86328125" style="160" customWidth="1"/>
    <col min="11" max="19" width="13.86328125" style="91" customWidth="1"/>
    <col min="20" max="20" width="13.86328125" style="696" customWidth="1"/>
    <col min="21" max="22" width="13.86328125" style="91" customWidth="1"/>
    <col min="23" max="23" width="13.86328125" style="697" customWidth="1"/>
    <col min="24" max="26" width="13.86328125" style="91" customWidth="1"/>
    <col min="27" max="29" width="13.3984375" style="91" customWidth="1"/>
    <col min="30" max="30" width="11.265625" style="91" customWidth="1"/>
    <col min="31" max="16384" width="9.1328125" style="91"/>
  </cols>
  <sheetData>
    <row r="1" spans="1:26" ht="25.15">
      <c r="A1" s="88"/>
      <c r="B1" s="1162" t="str">
        <f>'OR PTE Summary'!B1</f>
        <v>Emissions Detail Sheets for:</v>
      </c>
      <c r="C1" s="88"/>
      <c r="D1" s="88"/>
      <c r="E1" s="88"/>
      <c r="F1" s="1162" t="str">
        <f>'OR PTE Summary'!F1</f>
        <v>Intel Corp., source no. 34-2681, application 034907 received 7/7/2023</v>
      </c>
      <c r="G1" s="1114"/>
      <c r="H1" s="88"/>
      <c r="I1" s="88"/>
      <c r="J1" s="166"/>
      <c r="K1" s="88"/>
      <c r="L1" s="88"/>
      <c r="M1" s="88"/>
      <c r="N1" s="88"/>
      <c r="O1" s="88"/>
      <c r="P1" s="88"/>
      <c r="Q1" s="88"/>
      <c r="R1" s="88"/>
      <c r="S1" s="88"/>
      <c r="T1" s="446"/>
      <c r="U1" s="88"/>
      <c r="V1" s="88"/>
      <c r="W1" s="683"/>
      <c r="X1" s="88"/>
      <c r="Y1" s="88"/>
      <c r="Z1" s="88"/>
    </row>
    <row r="2" spans="1:26" ht="17.649999999999999">
      <c r="A2" s="88"/>
      <c r="B2" s="92" t="s">
        <v>1403</v>
      </c>
      <c r="C2" s="88"/>
      <c r="D2" s="88"/>
      <c r="E2" s="88"/>
      <c r="F2" s="88"/>
      <c r="G2" s="1114"/>
      <c r="H2" s="88"/>
      <c r="I2" s="88"/>
      <c r="J2" s="89"/>
      <c r="K2" s="88"/>
      <c r="L2" s="88"/>
      <c r="M2" s="88"/>
      <c r="N2" s="88"/>
      <c r="O2" s="88"/>
      <c r="P2" s="88"/>
      <c r="Q2" s="88"/>
      <c r="R2" s="88"/>
      <c r="S2" s="88"/>
      <c r="T2" s="446"/>
      <c r="U2" s="88"/>
      <c r="V2" s="88"/>
      <c r="W2" s="683"/>
      <c r="X2" s="88"/>
      <c r="Y2" s="88"/>
      <c r="Z2" s="88"/>
    </row>
    <row r="3" spans="1:26" ht="14.25" customHeight="1">
      <c r="A3" s="88"/>
      <c r="B3" s="1400" t="s">
        <v>1404</v>
      </c>
      <c r="C3" s="1400"/>
      <c r="D3" s="1400"/>
      <c r="E3" s="1400"/>
      <c r="F3" s="1400"/>
      <c r="G3" s="1400"/>
      <c r="H3" s="1400"/>
      <c r="I3" s="1400"/>
      <c r="J3" s="1400"/>
      <c r="K3" s="88"/>
      <c r="L3" s="88"/>
      <c r="M3" s="88"/>
      <c r="N3" s="88"/>
      <c r="O3" s="88"/>
      <c r="P3" s="88"/>
      <c r="Q3" s="88"/>
      <c r="R3" s="88"/>
      <c r="S3" s="88"/>
      <c r="T3" s="446"/>
      <c r="U3" s="88"/>
      <c r="V3" s="88"/>
      <c r="W3" s="683"/>
      <c r="X3" s="88"/>
      <c r="Y3" s="88"/>
      <c r="Z3" s="88"/>
    </row>
    <row r="4" spans="1:26">
      <c r="A4" s="88"/>
      <c r="B4" s="1400"/>
      <c r="C4" s="1400"/>
      <c r="D4" s="1400"/>
      <c r="E4" s="1400"/>
      <c r="F4" s="1400"/>
      <c r="G4" s="1400"/>
      <c r="H4" s="1400"/>
      <c r="I4" s="1400"/>
      <c r="J4" s="1400"/>
      <c r="K4" s="88"/>
      <c r="L4" s="88"/>
      <c r="M4" s="88"/>
      <c r="N4" s="88"/>
      <c r="O4" s="88"/>
      <c r="P4" s="88"/>
      <c r="Q4" s="88"/>
      <c r="R4" s="88"/>
      <c r="S4" s="88"/>
      <c r="T4" s="446"/>
      <c r="U4" s="88"/>
      <c r="V4" s="88"/>
      <c r="W4" s="683"/>
      <c r="X4" s="88"/>
      <c r="Y4" s="88"/>
      <c r="Z4" s="88"/>
    </row>
    <row r="5" spans="1:26">
      <c r="A5" s="88"/>
      <c r="B5" s="1400"/>
      <c r="C5" s="1400"/>
      <c r="D5" s="1400"/>
      <c r="E5" s="1400"/>
      <c r="F5" s="1400"/>
      <c r="G5" s="1400"/>
      <c r="H5" s="1400"/>
      <c r="I5" s="1400"/>
      <c r="J5" s="1400"/>
      <c r="K5" s="88"/>
      <c r="L5" s="88"/>
      <c r="M5" s="88"/>
      <c r="N5" s="88"/>
      <c r="O5" s="88"/>
      <c r="P5" s="88"/>
      <c r="Q5" s="88"/>
      <c r="R5" s="88"/>
      <c r="S5" s="88"/>
      <c r="T5" s="446"/>
      <c r="U5" s="88"/>
      <c r="V5" s="88"/>
      <c r="W5" s="683"/>
      <c r="X5" s="88"/>
      <c r="Y5" s="88"/>
      <c r="Z5" s="88"/>
    </row>
    <row r="6" spans="1:26">
      <c r="A6" s="88"/>
      <c r="B6" s="88"/>
      <c r="C6" s="88"/>
      <c r="D6" s="88"/>
      <c r="E6" s="88"/>
      <c r="F6" s="88"/>
      <c r="G6" s="1114"/>
      <c r="H6" s="88"/>
      <c r="I6" s="88"/>
      <c r="J6" s="89"/>
      <c r="K6" s="88"/>
      <c r="L6" s="88"/>
      <c r="M6" s="88"/>
      <c r="N6" s="88"/>
      <c r="O6" s="88"/>
      <c r="P6" s="88"/>
      <c r="Q6" s="88"/>
      <c r="R6" s="88"/>
      <c r="S6" s="88"/>
      <c r="T6" s="446"/>
      <c r="U6" s="88"/>
      <c r="V6" s="88"/>
      <c r="W6" s="683"/>
      <c r="X6" s="88"/>
      <c r="Y6" s="88"/>
      <c r="Z6" s="88"/>
    </row>
    <row r="7" spans="1:26">
      <c r="A7" s="88"/>
      <c r="B7" s="88"/>
      <c r="C7" s="88"/>
      <c r="D7" s="88"/>
      <c r="E7" s="88"/>
      <c r="F7" s="88"/>
      <c r="G7" s="1114"/>
      <c r="H7" s="88"/>
      <c r="I7" s="88"/>
      <c r="J7" s="89"/>
      <c r="K7" s="88"/>
      <c r="L7" s="88"/>
      <c r="M7" s="88"/>
      <c r="N7" s="88"/>
      <c r="O7" s="88"/>
      <c r="P7" s="88"/>
      <c r="Q7" s="88"/>
      <c r="R7" s="88"/>
      <c r="S7" s="88"/>
      <c r="T7" s="446"/>
      <c r="U7" s="88"/>
      <c r="V7" s="88"/>
      <c r="W7" s="683"/>
      <c r="X7" s="88"/>
      <c r="Y7" s="88"/>
      <c r="Z7" s="88"/>
    </row>
    <row r="8" spans="1:26" ht="13.9">
      <c r="A8" s="88"/>
      <c r="B8" s="1548" t="s">
        <v>183</v>
      </c>
      <c r="C8" s="1549"/>
      <c r="D8" s="1549"/>
      <c r="E8" s="1549"/>
      <c r="F8" s="1549"/>
      <c r="G8" s="1549"/>
      <c r="H8" s="1549"/>
      <c r="I8" s="1550"/>
      <c r="J8" s="1383" t="s">
        <v>1405</v>
      </c>
      <c r="K8" s="1385"/>
      <c r="L8" s="1385"/>
      <c r="M8" s="1385"/>
      <c r="N8" s="1385"/>
      <c r="O8" s="1385"/>
      <c r="P8" s="1384"/>
      <c r="Q8" s="1383" t="s">
        <v>1406</v>
      </c>
      <c r="R8" s="1385"/>
      <c r="S8" s="1385"/>
      <c r="T8" s="1385"/>
      <c r="U8" s="1385"/>
      <c r="V8" s="1385"/>
      <c r="W8" s="1385"/>
      <c r="X8" s="1385"/>
      <c r="Y8" s="1385"/>
      <c r="Z8" s="1384"/>
    </row>
    <row r="9" spans="1:26" s="129" customFormat="1" ht="54">
      <c r="A9" s="127"/>
      <c r="B9" s="1069" t="s">
        <v>191</v>
      </c>
      <c r="C9" s="1070" t="s">
        <v>192</v>
      </c>
      <c r="D9" s="1070" t="s">
        <v>193</v>
      </c>
      <c r="E9" s="1070" t="s">
        <v>194</v>
      </c>
      <c r="F9" s="1070" t="s">
        <v>195</v>
      </c>
      <c r="G9" s="1070" t="s">
        <v>197</v>
      </c>
      <c r="H9" s="1111" t="s">
        <v>196</v>
      </c>
      <c r="I9" s="1070" t="s">
        <v>1407</v>
      </c>
      <c r="J9" s="1069" t="s">
        <v>1408</v>
      </c>
      <c r="K9" s="1070" t="s">
        <v>1409</v>
      </c>
      <c r="L9" s="1070" t="s">
        <v>1410</v>
      </c>
      <c r="M9" s="1070" t="s">
        <v>1411</v>
      </c>
      <c r="N9" s="1070" t="s">
        <v>1412</v>
      </c>
      <c r="O9" s="1070" t="s">
        <v>1413</v>
      </c>
      <c r="P9" s="1118" t="s">
        <v>1414</v>
      </c>
      <c r="Q9" s="1070" t="s">
        <v>1415</v>
      </c>
      <c r="R9" s="684" t="s">
        <v>1416</v>
      </c>
      <c r="S9" s="72" t="s">
        <v>1417</v>
      </c>
      <c r="T9" s="72" t="s">
        <v>1418</v>
      </c>
      <c r="U9" s="1070" t="s">
        <v>1419</v>
      </c>
      <c r="V9" s="1070" t="s">
        <v>1420</v>
      </c>
      <c r="W9" s="1070" t="s">
        <v>1421</v>
      </c>
      <c r="X9" s="1070" t="s">
        <v>1422</v>
      </c>
      <c r="Y9" s="1070" t="s">
        <v>1423</v>
      </c>
      <c r="Z9" s="1118" t="s">
        <v>1424</v>
      </c>
    </row>
    <row r="10" spans="1:26">
      <c r="A10" s="88"/>
      <c r="B10" s="1110" t="s">
        <v>1425</v>
      </c>
      <c r="C10" s="146" t="s">
        <v>206</v>
      </c>
      <c r="D10" s="146" t="s">
        <v>273</v>
      </c>
      <c r="E10" s="146" t="s">
        <v>26</v>
      </c>
      <c r="F10" s="146" t="s">
        <v>1426</v>
      </c>
      <c r="G10" s="685" t="s">
        <v>1427</v>
      </c>
      <c r="H10" s="597">
        <v>41456</v>
      </c>
      <c r="I10" s="686">
        <v>5.0000000000000004E-6</v>
      </c>
      <c r="J10" s="979">
        <v>10723</v>
      </c>
      <c r="K10" s="975">
        <v>3350</v>
      </c>
      <c r="L10" s="138">
        <v>0.47799999999999998</v>
      </c>
      <c r="M10" s="138">
        <v>1.6999999999999999E-3</v>
      </c>
      <c r="N10" s="138">
        <v>8.9876969099999995E-2</v>
      </c>
      <c r="O10" s="138">
        <v>4.2961191229799994E-2</v>
      </c>
      <c r="P10" s="138">
        <v>1.5279084746999997E-4</v>
      </c>
      <c r="Q10" s="979">
        <v>5361</v>
      </c>
      <c r="R10" s="975">
        <v>1057.26</v>
      </c>
      <c r="S10" s="138">
        <v>0.81599999999999995</v>
      </c>
      <c r="T10" s="138">
        <v>3.5999999999999999E-3</v>
      </c>
      <c r="U10" s="138">
        <v>1.4181263091720003E-2</v>
      </c>
      <c r="V10" s="138">
        <v>6.211393234173361E-2</v>
      </c>
      <c r="W10" s="138">
        <v>1.1571910682843521E-2</v>
      </c>
      <c r="X10" s="138">
        <v>5.0684968790854622E-2</v>
      </c>
      <c r="Y10" s="138">
        <v>5.1052547130192008E-5</v>
      </c>
      <c r="Z10" s="139">
        <v>2.2361015643024098E-4</v>
      </c>
    </row>
    <row r="11" spans="1:26">
      <c r="A11" s="88"/>
      <c r="B11" s="1110" t="s">
        <v>1425</v>
      </c>
      <c r="C11" s="89" t="s">
        <v>206</v>
      </c>
      <c r="D11" s="89" t="s">
        <v>273</v>
      </c>
      <c r="E11" s="89" t="s">
        <v>26</v>
      </c>
      <c r="F11" s="89" t="s">
        <v>1428</v>
      </c>
      <c r="G11" s="219" t="s">
        <v>1429</v>
      </c>
      <c r="H11" s="130">
        <v>41456</v>
      </c>
      <c r="I11" s="687">
        <v>5.0000000000000004E-6</v>
      </c>
      <c r="J11" s="980">
        <v>10723</v>
      </c>
      <c r="K11" s="131">
        <v>3350</v>
      </c>
      <c r="L11" s="134">
        <v>0.47799999999999998</v>
      </c>
      <c r="M11" s="134">
        <v>1.6999999999999999E-3</v>
      </c>
      <c r="N11" s="134">
        <v>8.9876969099999995E-2</v>
      </c>
      <c r="O11" s="134">
        <v>4.2961191229799994E-2</v>
      </c>
      <c r="P11" s="134">
        <v>1.5279084746999997E-4</v>
      </c>
      <c r="Q11" s="980">
        <v>5361</v>
      </c>
      <c r="R11" s="131">
        <v>1057.26</v>
      </c>
      <c r="S11" s="134">
        <v>0.81599999999999995</v>
      </c>
      <c r="T11" s="134">
        <v>3.5999999999999999E-3</v>
      </c>
      <c r="U11" s="134">
        <v>1.4181263091720003E-2</v>
      </c>
      <c r="V11" s="134">
        <v>6.211393234173361E-2</v>
      </c>
      <c r="W11" s="134">
        <v>1.1571910682843521E-2</v>
      </c>
      <c r="X11" s="134">
        <v>5.0684968790854622E-2</v>
      </c>
      <c r="Y11" s="134">
        <v>5.1052547130192008E-5</v>
      </c>
      <c r="Z11" s="135">
        <v>2.2361015643024098E-4</v>
      </c>
    </row>
    <row r="12" spans="1:26">
      <c r="A12" s="88"/>
      <c r="B12" s="1110" t="s">
        <v>1425</v>
      </c>
      <c r="C12" s="89" t="s">
        <v>206</v>
      </c>
      <c r="D12" s="89" t="s">
        <v>273</v>
      </c>
      <c r="E12" s="89" t="s">
        <v>26</v>
      </c>
      <c r="F12" s="89" t="s">
        <v>1430</v>
      </c>
      <c r="G12" s="219" t="s">
        <v>1431</v>
      </c>
      <c r="H12" s="130">
        <v>41456</v>
      </c>
      <c r="I12" s="687">
        <v>5.0000000000000004E-6</v>
      </c>
      <c r="J12" s="980">
        <v>10723</v>
      </c>
      <c r="K12" s="131">
        <v>3350</v>
      </c>
      <c r="L12" s="134">
        <v>0.47799999999999998</v>
      </c>
      <c r="M12" s="134">
        <v>1.6999999999999999E-3</v>
      </c>
      <c r="N12" s="134">
        <v>8.9876969099999995E-2</v>
      </c>
      <c r="O12" s="134">
        <v>4.2961191229799994E-2</v>
      </c>
      <c r="P12" s="134">
        <v>1.5279084746999997E-4</v>
      </c>
      <c r="Q12" s="980">
        <v>5361</v>
      </c>
      <c r="R12" s="131">
        <v>1057.26</v>
      </c>
      <c r="S12" s="134">
        <v>0.81599999999999995</v>
      </c>
      <c r="T12" s="134">
        <v>3.5999999999999999E-3</v>
      </c>
      <c r="U12" s="134">
        <v>1.4181263091720003E-2</v>
      </c>
      <c r="V12" s="134">
        <v>6.211393234173361E-2</v>
      </c>
      <c r="W12" s="134">
        <v>1.1571910682843521E-2</v>
      </c>
      <c r="X12" s="134">
        <v>5.0684968790854622E-2</v>
      </c>
      <c r="Y12" s="134">
        <v>5.1052547130192008E-5</v>
      </c>
      <c r="Z12" s="135">
        <v>2.2361015643024098E-4</v>
      </c>
    </row>
    <row r="13" spans="1:26">
      <c r="A13" s="88"/>
      <c r="B13" s="1110" t="s">
        <v>1425</v>
      </c>
      <c r="C13" s="89" t="s">
        <v>206</v>
      </c>
      <c r="D13" s="89" t="s">
        <v>273</v>
      </c>
      <c r="E13" s="89" t="s">
        <v>26</v>
      </c>
      <c r="F13" s="89" t="s">
        <v>1432</v>
      </c>
      <c r="G13" s="219" t="s">
        <v>1433</v>
      </c>
      <c r="H13" s="130">
        <v>41456</v>
      </c>
      <c r="I13" s="687">
        <v>5.0000000000000004E-6</v>
      </c>
      <c r="J13" s="980">
        <v>10723</v>
      </c>
      <c r="K13" s="131">
        <v>3350</v>
      </c>
      <c r="L13" s="134">
        <v>0.47799999999999998</v>
      </c>
      <c r="M13" s="134">
        <v>1.6999999999999999E-3</v>
      </c>
      <c r="N13" s="134">
        <v>8.9876969099999995E-2</v>
      </c>
      <c r="O13" s="134">
        <v>4.2961191229799994E-2</v>
      </c>
      <c r="P13" s="134">
        <v>1.5279084746999997E-4</v>
      </c>
      <c r="Q13" s="980">
        <v>5361</v>
      </c>
      <c r="R13" s="131">
        <v>1057.26</v>
      </c>
      <c r="S13" s="134">
        <v>0.81599999999999995</v>
      </c>
      <c r="T13" s="134">
        <v>3.5999999999999999E-3</v>
      </c>
      <c r="U13" s="134">
        <v>1.4181263091720003E-2</v>
      </c>
      <c r="V13" s="134">
        <v>6.211393234173361E-2</v>
      </c>
      <c r="W13" s="134">
        <v>1.1571910682843521E-2</v>
      </c>
      <c r="X13" s="134">
        <v>5.0684968790854622E-2</v>
      </c>
      <c r="Y13" s="134">
        <v>5.1052547130192008E-5</v>
      </c>
      <c r="Z13" s="135">
        <v>2.2361015643024098E-4</v>
      </c>
    </row>
    <row r="14" spans="1:26">
      <c r="A14" s="88"/>
      <c r="B14" s="1110" t="s">
        <v>1425</v>
      </c>
      <c r="C14" s="89" t="s">
        <v>206</v>
      </c>
      <c r="D14" s="89" t="s">
        <v>273</v>
      </c>
      <c r="E14" s="89" t="s">
        <v>26</v>
      </c>
      <c r="F14" s="89" t="s">
        <v>1434</v>
      </c>
      <c r="G14" s="219" t="s">
        <v>1435</v>
      </c>
      <c r="H14" s="130">
        <v>41456</v>
      </c>
      <c r="I14" s="687">
        <v>5.0000000000000004E-6</v>
      </c>
      <c r="J14" s="980">
        <v>10723</v>
      </c>
      <c r="K14" s="131">
        <v>3350</v>
      </c>
      <c r="L14" s="134">
        <v>0.47799999999999998</v>
      </c>
      <c r="M14" s="134">
        <v>1.6999999999999999E-3</v>
      </c>
      <c r="N14" s="134">
        <v>8.9876969099999995E-2</v>
      </c>
      <c r="O14" s="134">
        <v>4.2961191229799994E-2</v>
      </c>
      <c r="P14" s="134">
        <v>1.5279084746999997E-4</v>
      </c>
      <c r="Q14" s="980">
        <v>5361</v>
      </c>
      <c r="R14" s="131">
        <v>1057.26</v>
      </c>
      <c r="S14" s="134">
        <v>0.81599999999999995</v>
      </c>
      <c r="T14" s="134">
        <v>3.5999999999999999E-3</v>
      </c>
      <c r="U14" s="134">
        <v>1.4181263091720003E-2</v>
      </c>
      <c r="V14" s="134">
        <v>6.211393234173361E-2</v>
      </c>
      <c r="W14" s="134">
        <v>1.1571910682843521E-2</v>
      </c>
      <c r="X14" s="134">
        <v>5.0684968790854622E-2</v>
      </c>
      <c r="Y14" s="134">
        <v>5.1052547130192008E-5</v>
      </c>
      <c r="Z14" s="135">
        <v>2.2361015643024098E-4</v>
      </c>
    </row>
    <row r="15" spans="1:26">
      <c r="A15" s="88"/>
      <c r="B15" s="1110" t="s">
        <v>1425</v>
      </c>
      <c r="C15" s="89" t="s">
        <v>206</v>
      </c>
      <c r="D15" s="89" t="s">
        <v>273</v>
      </c>
      <c r="E15" s="89" t="s">
        <v>26</v>
      </c>
      <c r="F15" s="89" t="s">
        <v>1436</v>
      </c>
      <c r="G15" s="219" t="s">
        <v>1437</v>
      </c>
      <c r="H15" s="130">
        <v>41456</v>
      </c>
      <c r="I15" s="687">
        <v>5.0000000000000004E-6</v>
      </c>
      <c r="J15" s="980">
        <v>10723</v>
      </c>
      <c r="K15" s="131">
        <v>3350</v>
      </c>
      <c r="L15" s="134">
        <v>0.47799999999999998</v>
      </c>
      <c r="M15" s="134">
        <v>1.6999999999999999E-3</v>
      </c>
      <c r="N15" s="134">
        <v>8.9876969099999995E-2</v>
      </c>
      <c r="O15" s="134">
        <v>4.2961191229799994E-2</v>
      </c>
      <c r="P15" s="134">
        <v>1.5279084746999997E-4</v>
      </c>
      <c r="Q15" s="980">
        <v>5361</v>
      </c>
      <c r="R15" s="131">
        <v>1057.26</v>
      </c>
      <c r="S15" s="134">
        <v>0.81599999999999995</v>
      </c>
      <c r="T15" s="134">
        <v>3.5999999999999999E-3</v>
      </c>
      <c r="U15" s="134">
        <v>1.4181263091720003E-2</v>
      </c>
      <c r="V15" s="134">
        <v>6.211393234173361E-2</v>
      </c>
      <c r="W15" s="134">
        <v>1.1571910682843521E-2</v>
      </c>
      <c r="X15" s="134">
        <v>5.0684968790854622E-2</v>
      </c>
      <c r="Y15" s="134">
        <v>5.1052547130192008E-5</v>
      </c>
      <c r="Z15" s="135">
        <v>2.2361015643024098E-4</v>
      </c>
    </row>
    <row r="16" spans="1:26">
      <c r="A16" s="88"/>
      <c r="B16" s="1110" t="s">
        <v>1425</v>
      </c>
      <c r="C16" s="89" t="s">
        <v>206</v>
      </c>
      <c r="D16" s="89" t="s">
        <v>273</v>
      </c>
      <c r="E16" s="89" t="s">
        <v>26</v>
      </c>
      <c r="F16" s="89" t="s">
        <v>1438</v>
      </c>
      <c r="G16" s="219" t="s">
        <v>1439</v>
      </c>
      <c r="H16" s="130">
        <v>41456</v>
      </c>
      <c r="I16" s="687">
        <v>5.0000000000000004E-6</v>
      </c>
      <c r="J16" s="980">
        <v>10723</v>
      </c>
      <c r="K16" s="131">
        <v>3350</v>
      </c>
      <c r="L16" s="134">
        <v>0.47799999999999998</v>
      </c>
      <c r="M16" s="134">
        <v>1.6999999999999999E-3</v>
      </c>
      <c r="N16" s="134">
        <v>8.9876969099999995E-2</v>
      </c>
      <c r="O16" s="134">
        <v>4.2961191229799994E-2</v>
      </c>
      <c r="P16" s="134">
        <v>1.5279084746999997E-4</v>
      </c>
      <c r="Q16" s="980">
        <v>5361</v>
      </c>
      <c r="R16" s="131">
        <v>1057.26</v>
      </c>
      <c r="S16" s="134">
        <v>0.81599999999999995</v>
      </c>
      <c r="T16" s="134">
        <v>3.5999999999999999E-3</v>
      </c>
      <c r="U16" s="134">
        <v>1.4181263091720003E-2</v>
      </c>
      <c r="V16" s="134">
        <v>6.211393234173361E-2</v>
      </c>
      <c r="W16" s="134">
        <v>1.1571910682843521E-2</v>
      </c>
      <c r="X16" s="134">
        <v>5.0684968790854622E-2</v>
      </c>
      <c r="Y16" s="134">
        <v>5.1052547130192008E-5</v>
      </c>
      <c r="Z16" s="135">
        <v>2.2361015643024098E-4</v>
      </c>
    </row>
    <row r="17" spans="1:26">
      <c r="A17" s="88"/>
      <c r="B17" s="1110" t="s">
        <v>1425</v>
      </c>
      <c r="C17" s="89" t="s">
        <v>206</v>
      </c>
      <c r="D17" s="89" t="s">
        <v>273</v>
      </c>
      <c r="E17" s="89" t="s">
        <v>26</v>
      </c>
      <c r="F17" s="89" t="s">
        <v>1440</v>
      </c>
      <c r="G17" s="219" t="s">
        <v>1441</v>
      </c>
      <c r="H17" s="130">
        <v>41456</v>
      </c>
      <c r="I17" s="687">
        <v>5.0000000000000004E-6</v>
      </c>
      <c r="J17" s="980">
        <v>10723</v>
      </c>
      <c r="K17" s="131">
        <v>3350</v>
      </c>
      <c r="L17" s="134">
        <v>0.47799999999999998</v>
      </c>
      <c r="M17" s="134">
        <v>1.6999999999999999E-3</v>
      </c>
      <c r="N17" s="134">
        <v>8.9876969099999995E-2</v>
      </c>
      <c r="O17" s="134">
        <v>4.2961191229799994E-2</v>
      </c>
      <c r="P17" s="134">
        <v>1.5279084746999997E-4</v>
      </c>
      <c r="Q17" s="980">
        <v>5361</v>
      </c>
      <c r="R17" s="131">
        <v>1057.26</v>
      </c>
      <c r="S17" s="134">
        <v>0.81599999999999995</v>
      </c>
      <c r="T17" s="134">
        <v>3.5999999999999999E-3</v>
      </c>
      <c r="U17" s="134">
        <v>1.4181263091720003E-2</v>
      </c>
      <c r="V17" s="134">
        <v>6.211393234173361E-2</v>
      </c>
      <c r="W17" s="134">
        <v>1.1571910682843521E-2</v>
      </c>
      <c r="X17" s="134">
        <v>5.0684968790854622E-2</v>
      </c>
      <c r="Y17" s="134">
        <v>5.1052547130192008E-5</v>
      </c>
      <c r="Z17" s="135">
        <v>2.2361015643024098E-4</v>
      </c>
    </row>
    <row r="18" spans="1:26">
      <c r="A18" s="88"/>
      <c r="B18" s="1110" t="s">
        <v>1425</v>
      </c>
      <c r="C18" s="89" t="s">
        <v>206</v>
      </c>
      <c r="D18" s="89" t="s">
        <v>273</v>
      </c>
      <c r="E18" s="89" t="s">
        <v>26</v>
      </c>
      <c r="F18" s="89" t="s">
        <v>1442</v>
      </c>
      <c r="G18" s="641" t="s">
        <v>1443</v>
      </c>
      <c r="H18" s="130">
        <v>41640</v>
      </c>
      <c r="I18" s="687">
        <v>5.0000000000000004E-6</v>
      </c>
      <c r="J18" s="980">
        <v>10723</v>
      </c>
      <c r="K18" s="131">
        <v>3350</v>
      </c>
      <c r="L18" s="134">
        <v>0.47799999999999998</v>
      </c>
      <c r="M18" s="134">
        <v>1.6999999999999999E-3</v>
      </c>
      <c r="N18" s="134">
        <v>8.9876969099999995E-2</v>
      </c>
      <c r="O18" s="134">
        <v>4.2961191229799994E-2</v>
      </c>
      <c r="P18" s="134">
        <v>1.5279084746999997E-4</v>
      </c>
      <c r="Q18" s="980">
        <v>5361</v>
      </c>
      <c r="R18" s="131">
        <v>1057.26</v>
      </c>
      <c r="S18" s="134">
        <v>0.81599999999999995</v>
      </c>
      <c r="T18" s="134">
        <v>3.5999999999999999E-3</v>
      </c>
      <c r="U18" s="134">
        <v>1.4181263091720003E-2</v>
      </c>
      <c r="V18" s="134">
        <v>6.211393234173361E-2</v>
      </c>
      <c r="W18" s="134">
        <v>1.1571910682843521E-2</v>
      </c>
      <c r="X18" s="134">
        <v>5.0684968790854622E-2</v>
      </c>
      <c r="Y18" s="134">
        <v>5.1052547130192008E-5</v>
      </c>
      <c r="Z18" s="135">
        <v>2.2361015643024098E-4</v>
      </c>
    </row>
    <row r="19" spans="1:26">
      <c r="A19" s="88"/>
      <c r="B19" s="1110" t="s">
        <v>1425</v>
      </c>
      <c r="C19" s="89" t="s">
        <v>206</v>
      </c>
      <c r="D19" s="89" t="s">
        <v>273</v>
      </c>
      <c r="E19" s="89" t="s">
        <v>26</v>
      </c>
      <c r="F19" s="89" t="s">
        <v>1444</v>
      </c>
      <c r="G19" s="641" t="s">
        <v>1445</v>
      </c>
      <c r="H19" s="130">
        <v>41640</v>
      </c>
      <c r="I19" s="687">
        <v>5.0000000000000004E-6</v>
      </c>
      <c r="J19" s="980">
        <v>10723</v>
      </c>
      <c r="K19" s="131">
        <v>3350</v>
      </c>
      <c r="L19" s="134">
        <v>0.47799999999999998</v>
      </c>
      <c r="M19" s="134">
        <v>1.6999999999999999E-3</v>
      </c>
      <c r="N19" s="134">
        <v>8.9876969099999995E-2</v>
      </c>
      <c r="O19" s="134">
        <v>4.2961191229799994E-2</v>
      </c>
      <c r="P19" s="134">
        <v>1.5279084746999997E-4</v>
      </c>
      <c r="Q19" s="980">
        <v>5361</v>
      </c>
      <c r="R19" s="131">
        <v>1057.26</v>
      </c>
      <c r="S19" s="134">
        <v>0.81599999999999995</v>
      </c>
      <c r="T19" s="134">
        <v>3.5999999999999999E-3</v>
      </c>
      <c r="U19" s="134">
        <v>1.4181263091720003E-2</v>
      </c>
      <c r="V19" s="134">
        <v>6.211393234173361E-2</v>
      </c>
      <c r="W19" s="134">
        <v>1.1571910682843521E-2</v>
      </c>
      <c r="X19" s="134">
        <v>5.0684968790854622E-2</v>
      </c>
      <c r="Y19" s="134">
        <v>5.1052547130192008E-5</v>
      </c>
      <c r="Z19" s="135">
        <v>2.2361015643024098E-4</v>
      </c>
    </row>
    <row r="20" spans="1:26">
      <c r="A20" s="88"/>
      <c r="B20" s="1110" t="s">
        <v>1425</v>
      </c>
      <c r="C20" s="89" t="s">
        <v>206</v>
      </c>
      <c r="D20" s="89" t="s">
        <v>273</v>
      </c>
      <c r="E20" s="89" t="s">
        <v>26</v>
      </c>
      <c r="F20" s="89" t="s">
        <v>1446</v>
      </c>
      <c r="G20" s="641" t="s">
        <v>1447</v>
      </c>
      <c r="H20" s="130">
        <v>41640</v>
      </c>
      <c r="I20" s="687">
        <v>5.0000000000000004E-6</v>
      </c>
      <c r="J20" s="980">
        <v>10723</v>
      </c>
      <c r="K20" s="131">
        <v>3350</v>
      </c>
      <c r="L20" s="134">
        <v>0.47799999999999998</v>
      </c>
      <c r="M20" s="134">
        <v>1.6999999999999999E-3</v>
      </c>
      <c r="N20" s="134">
        <v>8.9876969099999995E-2</v>
      </c>
      <c r="O20" s="134">
        <v>4.2961191229799994E-2</v>
      </c>
      <c r="P20" s="134">
        <v>1.5279084746999997E-4</v>
      </c>
      <c r="Q20" s="980">
        <v>5361</v>
      </c>
      <c r="R20" s="131">
        <v>1057.26</v>
      </c>
      <c r="S20" s="134">
        <v>0.81599999999999995</v>
      </c>
      <c r="T20" s="134">
        <v>3.5999999999999999E-3</v>
      </c>
      <c r="U20" s="134">
        <v>1.4181263091720003E-2</v>
      </c>
      <c r="V20" s="134">
        <v>6.211393234173361E-2</v>
      </c>
      <c r="W20" s="134">
        <v>1.1571910682843521E-2</v>
      </c>
      <c r="X20" s="134">
        <v>5.0684968790854622E-2</v>
      </c>
      <c r="Y20" s="134">
        <v>5.1052547130192008E-5</v>
      </c>
      <c r="Z20" s="135">
        <v>2.2361015643024098E-4</v>
      </c>
    </row>
    <row r="21" spans="1:26">
      <c r="A21" s="88"/>
      <c r="B21" s="1110" t="s">
        <v>1425</v>
      </c>
      <c r="C21" s="89" t="s">
        <v>206</v>
      </c>
      <c r="D21" s="89" t="s">
        <v>273</v>
      </c>
      <c r="E21" s="89" t="s">
        <v>26</v>
      </c>
      <c r="F21" s="89" t="s">
        <v>1448</v>
      </c>
      <c r="G21" s="641" t="s">
        <v>1449</v>
      </c>
      <c r="H21" s="130">
        <v>41640</v>
      </c>
      <c r="I21" s="687">
        <v>5.0000000000000004E-6</v>
      </c>
      <c r="J21" s="980">
        <v>10723</v>
      </c>
      <c r="K21" s="131">
        <v>3350</v>
      </c>
      <c r="L21" s="134">
        <v>0.47799999999999998</v>
      </c>
      <c r="M21" s="134">
        <v>1.6999999999999999E-3</v>
      </c>
      <c r="N21" s="134">
        <v>8.9876969099999995E-2</v>
      </c>
      <c r="O21" s="134">
        <v>4.2961191229799994E-2</v>
      </c>
      <c r="P21" s="134">
        <v>1.5279084746999997E-4</v>
      </c>
      <c r="Q21" s="980">
        <v>5361</v>
      </c>
      <c r="R21" s="131">
        <v>1057.26</v>
      </c>
      <c r="S21" s="134">
        <v>0.81599999999999995</v>
      </c>
      <c r="T21" s="134">
        <v>3.5999999999999999E-3</v>
      </c>
      <c r="U21" s="134">
        <v>1.4181263091720003E-2</v>
      </c>
      <c r="V21" s="134">
        <v>6.211393234173361E-2</v>
      </c>
      <c r="W21" s="134">
        <v>1.1571910682843521E-2</v>
      </c>
      <c r="X21" s="134">
        <v>5.0684968790854622E-2</v>
      </c>
      <c r="Y21" s="134">
        <v>5.1052547130192008E-5</v>
      </c>
      <c r="Z21" s="135">
        <v>2.2361015643024098E-4</v>
      </c>
    </row>
    <row r="22" spans="1:26">
      <c r="A22" s="88"/>
      <c r="B22" s="1110" t="s">
        <v>1425</v>
      </c>
      <c r="C22" s="1096" t="s">
        <v>206</v>
      </c>
      <c r="D22" s="1096" t="s">
        <v>273</v>
      </c>
      <c r="E22" s="1096" t="s">
        <v>26</v>
      </c>
      <c r="F22" s="1096" t="s">
        <v>1450</v>
      </c>
      <c r="G22" s="641" t="s">
        <v>1451</v>
      </c>
      <c r="H22" s="272">
        <v>44409</v>
      </c>
      <c r="I22" s="688">
        <v>5.0000000000000004E-6</v>
      </c>
      <c r="J22" s="980">
        <v>10723</v>
      </c>
      <c r="K22" s="131">
        <v>3350</v>
      </c>
      <c r="L22" s="134">
        <v>0.47799999999999998</v>
      </c>
      <c r="M22" s="134">
        <v>1.6999999999999999E-3</v>
      </c>
      <c r="N22" s="134">
        <v>8.9876969099999995E-2</v>
      </c>
      <c r="O22" s="134">
        <v>4.2961191229799994E-2</v>
      </c>
      <c r="P22" s="134">
        <v>1.5279084746999997E-4</v>
      </c>
      <c r="Q22" s="980">
        <v>5361</v>
      </c>
      <c r="R22" s="131">
        <v>1057.26</v>
      </c>
      <c r="S22" s="134">
        <v>0.81599999999999995</v>
      </c>
      <c r="T22" s="134">
        <v>3.5999999999999999E-3</v>
      </c>
      <c r="U22" s="134">
        <v>1.4181263091720003E-2</v>
      </c>
      <c r="V22" s="134">
        <v>6.211393234173361E-2</v>
      </c>
      <c r="W22" s="134">
        <v>1.1571910682843521E-2</v>
      </c>
      <c r="X22" s="134">
        <v>5.0684968790854622E-2</v>
      </c>
      <c r="Y22" s="134">
        <v>5.1052547130192008E-5</v>
      </c>
      <c r="Z22" s="135">
        <v>2.2361015643024098E-4</v>
      </c>
    </row>
    <row r="23" spans="1:26">
      <c r="A23" s="88"/>
      <c r="B23" s="1110" t="s">
        <v>1425</v>
      </c>
      <c r="C23" s="1096" t="s">
        <v>206</v>
      </c>
      <c r="D23" s="1096" t="s">
        <v>273</v>
      </c>
      <c r="E23" s="1096" t="s">
        <v>26</v>
      </c>
      <c r="F23" s="1096" t="s">
        <v>1452</v>
      </c>
      <c r="G23" s="641" t="s">
        <v>1453</v>
      </c>
      <c r="H23" s="272">
        <v>44774</v>
      </c>
      <c r="I23" s="688">
        <v>5.0000000000000004E-6</v>
      </c>
      <c r="J23" s="980">
        <v>10723</v>
      </c>
      <c r="K23" s="131">
        <v>3350</v>
      </c>
      <c r="L23" s="134">
        <v>0.47799999999999998</v>
      </c>
      <c r="M23" s="134">
        <v>1.6999999999999999E-3</v>
      </c>
      <c r="N23" s="134">
        <v>8.9876969099999995E-2</v>
      </c>
      <c r="O23" s="134">
        <v>4.2961191229799994E-2</v>
      </c>
      <c r="P23" s="134">
        <v>1.5279084746999997E-4</v>
      </c>
      <c r="Q23" s="980">
        <v>5361</v>
      </c>
      <c r="R23" s="131">
        <v>1057.26</v>
      </c>
      <c r="S23" s="134">
        <v>0.81599999999999995</v>
      </c>
      <c r="T23" s="134">
        <v>3.5999999999999999E-3</v>
      </c>
      <c r="U23" s="134">
        <v>1.4181263091720003E-2</v>
      </c>
      <c r="V23" s="134">
        <v>6.211393234173361E-2</v>
      </c>
      <c r="W23" s="134">
        <v>1.1571910682843521E-2</v>
      </c>
      <c r="X23" s="134">
        <v>5.0684968790854622E-2</v>
      </c>
      <c r="Y23" s="134">
        <v>5.1052547130192008E-5</v>
      </c>
      <c r="Z23" s="135">
        <v>2.2361015643024098E-4</v>
      </c>
    </row>
    <row r="24" spans="1:26">
      <c r="A24" s="88"/>
      <c r="B24" s="1110" t="s">
        <v>1425</v>
      </c>
      <c r="C24" s="1096" t="s">
        <v>206</v>
      </c>
      <c r="D24" s="1096" t="s">
        <v>273</v>
      </c>
      <c r="E24" s="1096" t="s">
        <v>26</v>
      </c>
      <c r="F24" s="1096" t="s">
        <v>1454</v>
      </c>
      <c r="G24" s="641" t="s">
        <v>1455</v>
      </c>
      <c r="H24" s="272">
        <v>45108</v>
      </c>
      <c r="I24" s="688">
        <v>5.0000000000000004E-6</v>
      </c>
      <c r="J24" s="980">
        <v>10723</v>
      </c>
      <c r="K24" s="131">
        <v>3350</v>
      </c>
      <c r="L24" s="134">
        <v>0.47799999999999998</v>
      </c>
      <c r="M24" s="134">
        <v>1.6999999999999999E-3</v>
      </c>
      <c r="N24" s="134">
        <v>8.9876969099999995E-2</v>
      </c>
      <c r="O24" s="134">
        <v>4.2961191229799994E-2</v>
      </c>
      <c r="P24" s="134">
        <v>1.5279084746999997E-4</v>
      </c>
      <c r="Q24" s="980">
        <v>5361</v>
      </c>
      <c r="R24" s="131">
        <v>1057.26</v>
      </c>
      <c r="S24" s="134">
        <v>0.81599999999999995</v>
      </c>
      <c r="T24" s="134">
        <v>3.5999999999999999E-3</v>
      </c>
      <c r="U24" s="134">
        <v>1.4181263091720003E-2</v>
      </c>
      <c r="V24" s="134">
        <v>6.211393234173361E-2</v>
      </c>
      <c r="W24" s="134">
        <v>1.1571910682843521E-2</v>
      </c>
      <c r="X24" s="134">
        <v>5.0684968790854622E-2</v>
      </c>
      <c r="Y24" s="134">
        <v>5.1052547130192008E-5</v>
      </c>
      <c r="Z24" s="135">
        <v>2.2361015643024098E-4</v>
      </c>
    </row>
    <row r="25" spans="1:26">
      <c r="A25" s="88"/>
      <c r="B25" s="1095" t="s">
        <v>1425</v>
      </c>
      <c r="C25" s="1096" t="s">
        <v>206</v>
      </c>
      <c r="D25" s="1096" t="s">
        <v>273</v>
      </c>
      <c r="E25" s="1096" t="s">
        <v>26</v>
      </c>
      <c r="F25" s="1096" t="s">
        <v>1456</v>
      </c>
      <c r="G25" s="641" t="s">
        <v>1457</v>
      </c>
      <c r="H25" s="272">
        <v>45474</v>
      </c>
      <c r="I25" s="688">
        <v>5.0000000000000004E-6</v>
      </c>
      <c r="J25" s="980">
        <v>10723</v>
      </c>
      <c r="K25" s="131">
        <v>3350</v>
      </c>
      <c r="L25" s="134">
        <v>0.47799999999999998</v>
      </c>
      <c r="M25" s="134">
        <v>1.6999999999999999E-3</v>
      </c>
      <c r="N25" s="134">
        <v>8.9876969099999995E-2</v>
      </c>
      <c r="O25" s="134">
        <v>4.2961191229799994E-2</v>
      </c>
      <c r="P25" s="134">
        <v>1.5279084746999997E-4</v>
      </c>
      <c r="Q25" s="980">
        <v>5361</v>
      </c>
      <c r="R25" s="131">
        <v>1057.26</v>
      </c>
      <c r="S25" s="134">
        <v>0.81599999999999995</v>
      </c>
      <c r="T25" s="134">
        <v>3.5999999999999999E-3</v>
      </c>
      <c r="U25" s="134">
        <v>1.4181263091720003E-2</v>
      </c>
      <c r="V25" s="134">
        <v>6.211393234173361E-2</v>
      </c>
      <c r="W25" s="134">
        <v>1.1571910682843521E-2</v>
      </c>
      <c r="X25" s="134">
        <v>5.0684968790854622E-2</v>
      </c>
      <c r="Y25" s="134">
        <v>5.1052547130192008E-5</v>
      </c>
      <c r="Z25" s="135">
        <v>2.2361015643024098E-4</v>
      </c>
    </row>
    <row r="26" spans="1:26">
      <c r="A26" s="88"/>
      <c r="B26" s="1095" t="s">
        <v>1425</v>
      </c>
      <c r="C26" s="1096" t="s">
        <v>206</v>
      </c>
      <c r="D26" s="1096" t="s">
        <v>1458</v>
      </c>
      <c r="E26" s="1096" t="s">
        <v>26</v>
      </c>
      <c r="F26" s="1096" t="s">
        <v>1459</v>
      </c>
      <c r="G26" s="641" t="s">
        <v>1460</v>
      </c>
      <c r="H26" s="272">
        <v>47088</v>
      </c>
      <c r="I26" s="688">
        <v>5.0000000000000004E-6</v>
      </c>
      <c r="J26" s="980">
        <v>10723</v>
      </c>
      <c r="K26" s="131">
        <v>3350</v>
      </c>
      <c r="L26" s="134">
        <v>0.47799999999999998</v>
      </c>
      <c r="M26" s="134">
        <v>1.6999999999999999E-3</v>
      </c>
      <c r="N26" s="134">
        <v>8.9876969099999995E-2</v>
      </c>
      <c r="O26" s="134">
        <v>4.2961191229799994E-2</v>
      </c>
      <c r="P26" s="134">
        <v>1.5279084746999997E-4</v>
      </c>
      <c r="Q26" s="980">
        <v>5361</v>
      </c>
      <c r="R26" s="131">
        <v>1057.26</v>
      </c>
      <c r="S26" s="134">
        <v>0.81599999999999995</v>
      </c>
      <c r="T26" s="134">
        <v>3.5999999999999999E-3</v>
      </c>
      <c r="U26" s="134">
        <v>1.4181263091720003E-2</v>
      </c>
      <c r="V26" s="134">
        <v>6.211393234173361E-2</v>
      </c>
      <c r="W26" s="134">
        <v>1.1571910682843521E-2</v>
      </c>
      <c r="X26" s="134">
        <v>5.0684968790854622E-2</v>
      </c>
      <c r="Y26" s="134">
        <v>5.1052547130192008E-5</v>
      </c>
      <c r="Z26" s="135">
        <v>2.2361015643024098E-4</v>
      </c>
    </row>
    <row r="27" spans="1:26">
      <c r="A27" s="88"/>
      <c r="B27" s="1095" t="s">
        <v>1425</v>
      </c>
      <c r="C27" s="1096" t="s">
        <v>206</v>
      </c>
      <c r="D27" s="1096" t="s">
        <v>1458</v>
      </c>
      <c r="E27" s="1096" t="s">
        <v>26</v>
      </c>
      <c r="F27" s="1096" t="s">
        <v>1461</v>
      </c>
      <c r="G27" s="641" t="s">
        <v>1462</v>
      </c>
      <c r="H27" s="272">
        <v>47088</v>
      </c>
      <c r="I27" s="688">
        <v>5.0000000000000004E-6</v>
      </c>
      <c r="J27" s="980">
        <v>10723</v>
      </c>
      <c r="K27" s="131">
        <v>3350</v>
      </c>
      <c r="L27" s="134">
        <v>0.47799999999999998</v>
      </c>
      <c r="M27" s="134">
        <v>1.6999999999999999E-3</v>
      </c>
      <c r="N27" s="134">
        <v>8.9876969099999995E-2</v>
      </c>
      <c r="O27" s="134">
        <v>4.2961191229799994E-2</v>
      </c>
      <c r="P27" s="134">
        <v>1.5279084746999997E-4</v>
      </c>
      <c r="Q27" s="980">
        <v>5361</v>
      </c>
      <c r="R27" s="131">
        <v>1057.26</v>
      </c>
      <c r="S27" s="134">
        <v>0.81599999999999995</v>
      </c>
      <c r="T27" s="134">
        <v>3.5999999999999999E-3</v>
      </c>
      <c r="U27" s="134">
        <v>1.4181263091720003E-2</v>
      </c>
      <c r="V27" s="134">
        <v>6.211393234173361E-2</v>
      </c>
      <c r="W27" s="134">
        <v>1.1571910682843521E-2</v>
      </c>
      <c r="X27" s="134">
        <v>5.0684968790854622E-2</v>
      </c>
      <c r="Y27" s="134">
        <v>5.1052547130192008E-5</v>
      </c>
      <c r="Z27" s="135">
        <v>2.2361015643024098E-4</v>
      </c>
    </row>
    <row r="28" spans="1:26">
      <c r="A28" s="88"/>
      <c r="B28" s="1095" t="s">
        <v>1425</v>
      </c>
      <c r="C28" s="1096" t="s">
        <v>206</v>
      </c>
      <c r="D28" s="1096" t="s">
        <v>1458</v>
      </c>
      <c r="E28" s="1096" t="s">
        <v>26</v>
      </c>
      <c r="F28" s="1096" t="s">
        <v>1463</v>
      </c>
      <c r="G28" s="641" t="s">
        <v>1464</v>
      </c>
      <c r="H28" s="272">
        <v>47088</v>
      </c>
      <c r="I28" s="688">
        <v>5.0000000000000004E-6</v>
      </c>
      <c r="J28" s="980">
        <v>10723</v>
      </c>
      <c r="K28" s="131">
        <v>3350</v>
      </c>
      <c r="L28" s="134">
        <v>0.47799999999999998</v>
      </c>
      <c r="M28" s="134">
        <v>1.6999999999999999E-3</v>
      </c>
      <c r="N28" s="134">
        <v>8.9876969099999995E-2</v>
      </c>
      <c r="O28" s="134">
        <v>4.2961191229799994E-2</v>
      </c>
      <c r="P28" s="134">
        <v>1.5279084746999997E-4</v>
      </c>
      <c r="Q28" s="980">
        <v>5361</v>
      </c>
      <c r="R28" s="131">
        <v>1057.26</v>
      </c>
      <c r="S28" s="134">
        <v>0.81599999999999995</v>
      </c>
      <c r="T28" s="134">
        <v>3.5999999999999999E-3</v>
      </c>
      <c r="U28" s="134">
        <v>1.4181263091720003E-2</v>
      </c>
      <c r="V28" s="134">
        <v>6.211393234173361E-2</v>
      </c>
      <c r="W28" s="134">
        <v>1.1571910682843521E-2</v>
      </c>
      <c r="X28" s="134">
        <v>5.0684968790854622E-2</v>
      </c>
      <c r="Y28" s="134">
        <v>5.1052547130192008E-5</v>
      </c>
      <c r="Z28" s="135">
        <v>2.2361015643024098E-4</v>
      </c>
    </row>
    <row r="29" spans="1:26">
      <c r="A29" s="88"/>
      <c r="B29" s="1095" t="s">
        <v>1425</v>
      </c>
      <c r="C29" s="1096" t="s">
        <v>206</v>
      </c>
      <c r="D29" s="1096" t="s">
        <v>1458</v>
      </c>
      <c r="E29" s="1096" t="s">
        <v>26</v>
      </c>
      <c r="F29" s="1096" t="s">
        <v>1465</v>
      </c>
      <c r="G29" s="641" t="s">
        <v>1466</v>
      </c>
      <c r="H29" s="272">
        <v>47088</v>
      </c>
      <c r="I29" s="688">
        <v>5.0000000000000004E-6</v>
      </c>
      <c r="J29" s="980">
        <v>10723</v>
      </c>
      <c r="K29" s="131">
        <v>3350</v>
      </c>
      <c r="L29" s="134">
        <v>0.47799999999999998</v>
      </c>
      <c r="M29" s="134">
        <v>1.6999999999999999E-3</v>
      </c>
      <c r="N29" s="134">
        <v>8.9876969099999995E-2</v>
      </c>
      <c r="O29" s="134">
        <v>4.2961191229799994E-2</v>
      </c>
      <c r="P29" s="134">
        <v>1.5279084746999997E-4</v>
      </c>
      <c r="Q29" s="980">
        <v>5361</v>
      </c>
      <c r="R29" s="131">
        <v>1057.26</v>
      </c>
      <c r="S29" s="134">
        <v>0.81599999999999995</v>
      </c>
      <c r="T29" s="134">
        <v>3.5999999999999999E-3</v>
      </c>
      <c r="U29" s="134">
        <v>1.4181263091720003E-2</v>
      </c>
      <c r="V29" s="134">
        <v>6.211393234173361E-2</v>
      </c>
      <c r="W29" s="134">
        <v>1.1571910682843521E-2</v>
      </c>
      <c r="X29" s="134">
        <v>5.0684968790854622E-2</v>
      </c>
      <c r="Y29" s="134">
        <v>5.1052547130192008E-5</v>
      </c>
      <c r="Z29" s="135">
        <v>2.2361015643024098E-4</v>
      </c>
    </row>
    <row r="30" spans="1:26">
      <c r="A30" s="88"/>
      <c r="B30" s="689" t="s">
        <v>1425</v>
      </c>
      <c r="C30" s="1096" t="s">
        <v>206</v>
      </c>
      <c r="D30" s="1096" t="s">
        <v>289</v>
      </c>
      <c r="E30" s="1096" t="s">
        <v>26</v>
      </c>
      <c r="F30" s="1096" t="s">
        <v>1467</v>
      </c>
      <c r="G30" s="641" t="s">
        <v>1468</v>
      </c>
      <c r="H30" s="272">
        <v>44287</v>
      </c>
      <c r="I30" s="688">
        <v>5.0000000000000004E-6</v>
      </c>
      <c r="J30" s="980">
        <v>10723</v>
      </c>
      <c r="K30" s="131">
        <v>3350</v>
      </c>
      <c r="L30" s="134">
        <v>0.47799999999999998</v>
      </c>
      <c r="M30" s="134">
        <v>1.6999999999999999E-3</v>
      </c>
      <c r="N30" s="134">
        <v>8.9876969099999995E-2</v>
      </c>
      <c r="O30" s="134">
        <v>4.2961191229799994E-2</v>
      </c>
      <c r="P30" s="134">
        <v>1.5279084746999997E-4</v>
      </c>
      <c r="Q30" s="980">
        <v>5361</v>
      </c>
      <c r="R30" s="131">
        <v>1057.26</v>
      </c>
      <c r="S30" s="134">
        <v>0.81599999999999995</v>
      </c>
      <c r="T30" s="134">
        <v>3.5999999999999999E-3</v>
      </c>
      <c r="U30" s="134">
        <v>1.4181263091720003E-2</v>
      </c>
      <c r="V30" s="134">
        <v>6.211393234173361E-2</v>
      </c>
      <c r="W30" s="134">
        <v>1.1571910682843521E-2</v>
      </c>
      <c r="X30" s="134">
        <v>5.0684968790854622E-2</v>
      </c>
      <c r="Y30" s="134">
        <v>5.1052547130192008E-5</v>
      </c>
      <c r="Z30" s="135">
        <v>2.2361015643024098E-4</v>
      </c>
    </row>
    <row r="31" spans="1:26">
      <c r="A31" s="88"/>
      <c r="B31" s="1110" t="s">
        <v>1425</v>
      </c>
      <c r="C31" s="89" t="s">
        <v>206</v>
      </c>
      <c r="D31" s="89" t="s">
        <v>289</v>
      </c>
      <c r="E31" s="89" t="s">
        <v>26</v>
      </c>
      <c r="F31" s="89" t="s">
        <v>1469</v>
      </c>
      <c r="G31" s="641" t="s">
        <v>1470</v>
      </c>
      <c r="H31" s="272">
        <v>44288</v>
      </c>
      <c r="I31" s="688">
        <v>5.0000000000000004E-6</v>
      </c>
      <c r="J31" s="980">
        <v>10723</v>
      </c>
      <c r="K31" s="131">
        <v>3350</v>
      </c>
      <c r="L31" s="134">
        <v>0.47799999999999998</v>
      </c>
      <c r="M31" s="134">
        <v>1.6999999999999999E-3</v>
      </c>
      <c r="N31" s="134">
        <v>8.9876969099999995E-2</v>
      </c>
      <c r="O31" s="134">
        <v>4.2961191229799994E-2</v>
      </c>
      <c r="P31" s="134">
        <v>1.5279084746999997E-4</v>
      </c>
      <c r="Q31" s="980">
        <v>5361</v>
      </c>
      <c r="R31" s="131">
        <v>1057.26</v>
      </c>
      <c r="S31" s="134">
        <v>0.81599999999999995</v>
      </c>
      <c r="T31" s="134">
        <v>3.5999999999999999E-3</v>
      </c>
      <c r="U31" s="134">
        <v>1.4181263091720003E-2</v>
      </c>
      <c r="V31" s="134">
        <v>6.211393234173361E-2</v>
      </c>
      <c r="W31" s="134">
        <v>1.1571910682843521E-2</v>
      </c>
      <c r="X31" s="134">
        <v>5.0684968790854622E-2</v>
      </c>
      <c r="Y31" s="134">
        <v>5.1052547130192008E-5</v>
      </c>
      <c r="Z31" s="135">
        <v>2.2361015643024098E-4</v>
      </c>
    </row>
    <row r="32" spans="1:26">
      <c r="A32" s="88"/>
      <c r="B32" s="1110" t="s">
        <v>1425</v>
      </c>
      <c r="C32" s="89" t="s">
        <v>206</v>
      </c>
      <c r="D32" s="89" t="s">
        <v>289</v>
      </c>
      <c r="E32" s="89" t="s">
        <v>26</v>
      </c>
      <c r="F32" s="89" t="s">
        <v>1471</v>
      </c>
      <c r="G32" s="641" t="s">
        <v>1472</v>
      </c>
      <c r="H32" s="272">
        <v>44289</v>
      </c>
      <c r="I32" s="688">
        <v>5.0000000000000004E-6</v>
      </c>
      <c r="J32" s="980">
        <v>10723</v>
      </c>
      <c r="K32" s="131">
        <v>3350</v>
      </c>
      <c r="L32" s="134">
        <v>0.47799999999999998</v>
      </c>
      <c r="M32" s="134">
        <v>1.6999999999999999E-3</v>
      </c>
      <c r="N32" s="134">
        <v>8.9876969099999995E-2</v>
      </c>
      <c r="O32" s="134">
        <v>4.2961191229799994E-2</v>
      </c>
      <c r="P32" s="134">
        <v>1.5279084746999997E-4</v>
      </c>
      <c r="Q32" s="980">
        <v>5361</v>
      </c>
      <c r="R32" s="131">
        <v>1057.26</v>
      </c>
      <c r="S32" s="134">
        <v>0.81599999999999995</v>
      </c>
      <c r="T32" s="134">
        <v>3.5999999999999999E-3</v>
      </c>
      <c r="U32" s="134">
        <v>1.4181263091720003E-2</v>
      </c>
      <c r="V32" s="134">
        <v>6.211393234173361E-2</v>
      </c>
      <c r="W32" s="134">
        <v>1.1571910682843521E-2</v>
      </c>
      <c r="X32" s="134">
        <v>5.0684968790854622E-2</v>
      </c>
      <c r="Y32" s="134">
        <v>5.1052547130192008E-5</v>
      </c>
      <c r="Z32" s="135">
        <v>2.2361015643024098E-4</v>
      </c>
    </row>
    <row r="33" spans="1:26">
      <c r="A33" s="88"/>
      <c r="B33" s="1110" t="s">
        <v>1425</v>
      </c>
      <c r="C33" s="89" t="s">
        <v>206</v>
      </c>
      <c r="D33" s="89" t="s">
        <v>289</v>
      </c>
      <c r="E33" s="89" t="s">
        <v>26</v>
      </c>
      <c r="F33" s="89" t="s">
        <v>1473</v>
      </c>
      <c r="G33" s="641" t="s">
        <v>1474</v>
      </c>
      <c r="H33" s="272">
        <v>44290</v>
      </c>
      <c r="I33" s="688">
        <v>5.0000000000000004E-6</v>
      </c>
      <c r="J33" s="980">
        <v>10723</v>
      </c>
      <c r="K33" s="131">
        <v>3350</v>
      </c>
      <c r="L33" s="134">
        <v>0.47799999999999998</v>
      </c>
      <c r="M33" s="134">
        <v>1.6999999999999999E-3</v>
      </c>
      <c r="N33" s="134">
        <v>8.9876969099999995E-2</v>
      </c>
      <c r="O33" s="134">
        <v>4.2961191229799994E-2</v>
      </c>
      <c r="P33" s="134">
        <v>1.5279084746999997E-4</v>
      </c>
      <c r="Q33" s="980">
        <v>5361</v>
      </c>
      <c r="R33" s="131">
        <v>1057.26</v>
      </c>
      <c r="S33" s="134">
        <v>0.81599999999999995</v>
      </c>
      <c r="T33" s="134">
        <v>3.5999999999999999E-3</v>
      </c>
      <c r="U33" s="134">
        <v>1.4181263091720003E-2</v>
      </c>
      <c r="V33" s="134">
        <v>6.211393234173361E-2</v>
      </c>
      <c r="W33" s="134">
        <v>1.1571910682843521E-2</v>
      </c>
      <c r="X33" s="134">
        <v>5.0684968790854622E-2</v>
      </c>
      <c r="Y33" s="134">
        <v>5.1052547130192008E-5</v>
      </c>
      <c r="Z33" s="135">
        <v>2.2361015643024098E-4</v>
      </c>
    </row>
    <row r="34" spans="1:26">
      <c r="A34" s="88"/>
      <c r="B34" s="1110" t="s">
        <v>1425</v>
      </c>
      <c r="C34" s="89" t="s">
        <v>206</v>
      </c>
      <c r="D34" s="89" t="s">
        <v>289</v>
      </c>
      <c r="E34" s="89" t="s">
        <v>26</v>
      </c>
      <c r="F34" s="89" t="s">
        <v>1475</v>
      </c>
      <c r="G34" s="641" t="s">
        <v>1476</v>
      </c>
      <c r="H34" s="272">
        <v>44291</v>
      </c>
      <c r="I34" s="688">
        <v>5.0000000000000004E-6</v>
      </c>
      <c r="J34" s="980">
        <v>10723</v>
      </c>
      <c r="K34" s="131">
        <v>3350</v>
      </c>
      <c r="L34" s="134">
        <v>0.47799999999999998</v>
      </c>
      <c r="M34" s="134">
        <v>1.6999999999999999E-3</v>
      </c>
      <c r="N34" s="134">
        <v>8.9876969099999995E-2</v>
      </c>
      <c r="O34" s="134">
        <v>4.2961191229799994E-2</v>
      </c>
      <c r="P34" s="134">
        <v>1.5279084746999997E-4</v>
      </c>
      <c r="Q34" s="980">
        <v>5361</v>
      </c>
      <c r="R34" s="131">
        <v>1057.26</v>
      </c>
      <c r="S34" s="134">
        <v>0.81599999999999995</v>
      </c>
      <c r="T34" s="134">
        <v>3.5999999999999999E-3</v>
      </c>
      <c r="U34" s="134">
        <v>1.4181263091720003E-2</v>
      </c>
      <c r="V34" s="134">
        <v>6.211393234173361E-2</v>
      </c>
      <c r="W34" s="134">
        <v>1.1571910682843521E-2</v>
      </c>
      <c r="X34" s="134">
        <v>5.0684968790854622E-2</v>
      </c>
      <c r="Y34" s="134">
        <v>5.1052547130192008E-5</v>
      </c>
      <c r="Z34" s="135">
        <v>2.2361015643024098E-4</v>
      </c>
    </row>
    <row r="35" spans="1:26">
      <c r="A35" s="88"/>
      <c r="B35" s="1110" t="s">
        <v>1425</v>
      </c>
      <c r="C35" s="89" t="s">
        <v>206</v>
      </c>
      <c r="D35" s="89" t="s">
        <v>289</v>
      </c>
      <c r="E35" s="89" t="s">
        <v>26</v>
      </c>
      <c r="F35" s="89" t="s">
        <v>1477</v>
      </c>
      <c r="G35" s="641" t="s">
        <v>1478</v>
      </c>
      <c r="H35" s="272">
        <v>44292</v>
      </c>
      <c r="I35" s="688">
        <v>5.0000000000000004E-6</v>
      </c>
      <c r="J35" s="980">
        <v>10723</v>
      </c>
      <c r="K35" s="131">
        <v>3350</v>
      </c>
      <c r="L35" s="134">
        <v>0.47799999999999998</v>
      </c>
      <c r="M35" s="134">
        <v>1.6999999999999999E-3</v>
      </c>
      <c r="N35" s="134">
        <v>8.9876969099999995E-2</v>
      </c>
      <c r="O35" s="134">
        <v>4.2961191229799994E-2</v>
      </c>
      <c r="P35" s="134">
        <v>1.5279084746999997E-4</v>
      </c>
      <c r="Q35" s="980">
        <v>5361</v>
      </c>
      <c r="R35" s="131">
        <v>1057.26</v>
      </c>
      <c r="S35" s="134">
        <v>0.81599999999999995</v>
      </c>
      <c r="T35" s="134">
        <v>3.5999999999999999E-3</v>
      </c>
      <c r="U35" s="134">
        <v>1.4181263091720003E-2</v>
      </c>
      <c r="V35" s="134">
        <v>6.211393234173361E-2</v>
      </c>
      <c r="W35" s="134">
        <v>1.1571910682843521E-2</v>
      </c>
      <c r="X35" s="134">
        <v>5.0684968790854622E-2</v>
      </c>
      <c r="Y35" s="134">
        <v>5.1052547130192008E-5</v>
      </c>
      <c r="Z35" s="135">
        <v>2.2361015643024098E-4</v>
      </c>
    </row>
    <row r="36" spans="1:26">
      <c r="A36" s="88"/>
      <c r="B36" s="1110" t="s">
        <v>1425</v>
      </c>
      <c r="C36" s="89" t="s">
        <v>206</v>
      </c>
      <c r="D36" s="89" t="s">
        <v>289</v>
      </c>
      <c r="E36" s="89" t="s">
        <v>26</v>
      </c>
      <c r="F36" s="89" t="s">
        <v>1479</v>
      </c>
      <c r="G36" s="641" t="s">
        <v>1480</v>
      </c>
      <c r="H36" s="272">
        <v>44293</v>
      </c>
      <c r="I36" s="688">
        <v>5.0000000000000004E-6</v>
      </c>
      <c r="J36" s="980">
        <v>10723</v>
      </c>
      <c r="K36" s="131">
        <v>3350</v>
      </c>
      <c r="L36" s="134">
        <v>0.47799999999999998</v>
      </c>
      <c r="M36" s="134">
        <v>1.6999999999999999E-3</v>
      </c>
      <c r="N36" s="134">
        <v>8.9876969099999995E-2</v>
      </c>
      <c r="O36" s="134">
        <v>4.2961191229799994E-2</v>
      </c>
      <c r="P36" s="134">
        <v>1.5279084746999997E-4</v>
      </c>
      <c r="Q36" s="980">
        <v>5361</v>
      </c>
      <c r="R36" s="131">
        <v>1057.26</v>
      </c>
      <c r="S36" s="134">
        <v>0.81599999999999995</v>
      </c>
      <c r="T36" s="134">
        <v>3.5999999999999999E-3</v>
      </c>
      <c r="U36" s="134">
        <v>1.4181263091720003E-2</v>
      </c>
      <c r="V36" s="134">
        <v>6.211393234173361E-2</v>
      </c>
      <c r="W36" s="134">
        <v>1.1571910682843521E-2</v>
      </c>
      <c r="X36" s="134">
        <v>5.0684968790854622E-2</v>
      </c>
      <c r="Y36" s="134">
        <v>5.1052547130192008E-5</v>
      </c>
      <c r="Z36" s="135">
        <v>2.2361015643024098E-4</v>
      </c>
    </row>
    <row r="37" spans="1:26">
      <c r="A37" s="88"/>
      <c r="B37" s="1110" t="s">
        <v>1425</v>
      </c>
      <c r="C37" s="89" t="s">
        <v>206</v>
      </c>
      <c r="D37" s="89" t="s">
        <v>289</v>
      </c>
      <c r="E37" s="89" t="s">
        <v>26</v>
      </c>
      <c r="F37" s="89" t="s">
        <v>1481</v>
      </c>
      <c r="G37" s="641" t="s">
        <v>1482</v>
      </c>
      <c r="H37" s="272">
        <v>44294</v>
      </c>
      <c r="I37" s="688">
        <v>5.0000000000000004E-6</v>
      </c>
      <c r="J37" s="980">
        <v>10723</v>
      </c>
      <c r="K37" s="131">
        <v>3350</v>
      </c>
      <c r="L37" s="134">
        <v>0.47799999999999998</v>
      </c>
      <c r="M37" s="134">
        <v>1.6999999999999999E-3</v>
      </c>
      <c r="N37" s="134">
        <v>8.9876969099999995E-2</v>
      </c>
      <c r="O37" s="134">
        <v>4.2961191229799994E-2</v>
      </c>
      <c r="P37" s="134">
        <v>1.5279084746999997E-4</v>
      </c>
      <c r="Q37" s="980">
        <v>5361</v>
      </c>
      <c r="R37" s="131">
        <v>1057.26</v>
      </c>
      <c r="S37" s="134">
        <v>0.81599999999999995</v>
      </c>
      <c r="T37" s="134">
        <v>3.5999999999999999E-3</v>
      </c>
      <c r="U37" s="134">
        <v>1.4181263091720003E-2</v>
      </c>
      <c r="V37" s="134">
        <v>6.211393234173361E-2</v>
      </c>
      <c r="W37" s="134">
        <v>1.1571910682843521E-2</v>
      </c>
      <c r="X37" s="134">
        <v>5.0684968790854622E-2</v>
      </c>
      <c r="Y37" s="134">
        <v>5.1052547130192008E-5</v>
      </c>
      <c r="Z37" s="135">
        <v>2.2361015643024098E-4</v>
      </c>
    </row>
    <row r="38" spans="1:26">
      <c r="A38" s="88"/>
      <c r="B38" s="1110" t="s">
        <v>1425</v>
      </c>
      <c r="C38" s="89" t="s">
        <v>206</v>
      </c>
      <c r="D38" s="89" t="s">
        <v>289</v>
      </c>
      <c r="E38" s="89" t="s">
        <v>26</v>
      </c>
      <c r="F38" s="89" t="s">
        <v>1483</v>
      </c>
      <c r="G38" s="641" t="s">
        <v>1484</v>
      </c>
      <c r="H38" s="76" t="s">
        <v>218</v>
      </c>
      <c r="I38" s="688">
        <v>5.0000000000000004E-6</v>
      </c>
      <c r="J38" s="980">
        <v>10723</v>
      </c>
      <c r="K38" s="131">
        <v>3350</v>
      </c>
      <c r="L38" s="134">
        <v>0.47799999999999998</v>
      </c>
      <c r="M38" s="134">
        <v>1.6999999999999999E-3</v>
      </c>
      <c r="N38" s="134">
        <v>8.9876969099999995E-2</v>
      </c>
      <c r="O38" s="134">
        <v>4.2961191229799994E-2</v>
      </c>
      <c r="P38" s="134">
        <v>1.5279084746999997E-4</v>
      </c>
      <c r="Q38" s="980">
        <v>5361</v>
      </c>
      <c r="R38" s="131">
        <v>1057.26</v>
      </c>
      <c r="S38" s="134">
        <v>0.81599999999999995</v>
      </c>
      <c r="T38" s="134">
        <v>3.5999999999999999E-3</v>
      </c>
      <c r="U38" s="134">
        <v>1.4181263091720003E-2</v>
      </c>
      <c r="V38" s="134">
        <v>6.211393234173361E-2</v>
      </c>
      <c r="W38" s="134">
        <v>1.1571910682843521E-2</v>
      </c>
      <c r="X38" s="134">
        <v>5.0684968790854622E-2</v>
      </c>
      <c r="Y38" s="134">
        <v>5.1052547130192008E-5</v>
      </c>
      <c r="Z38" s="135">
        <v>2.2361015643024098E-4</v>
      </c>
    </row>
    <row r="39" spans="1:26">
      <c r="A39" s="88"/>
      <c r="B39" s="1110" t="s">
        <v>1425</v>
      </c>
      <c r="C39" s="89" t="s">
        <v>206</v>
      </c>
      <c r="D39" s="89" t="s">
        <v>289</v>
      </c>
      <c r="E39" s="89" t="s">
        <v>26</v>
      </c>
      <c r="F39" s="89" t="s">
        <v>1485</v>
      </c>
      <c r="G39" s="641" t="s">
        <v>1486</v>
      </c>
      <c r="H39" s="76" t="s">
        <v>218</v>
      </c>
      <c r="I39" s="688">
        <v>5.0000000000000004E-6</v>
      </c>
      <c r="J39" s="980">
        <v>10723</v>
      </c>
      <c r="K39" s="131">
        <v>3350</v>
      </c>
      <c r="L39" s="134">
        <v>0.47799999999999998</v>
      </c>
      <c r="M39" s="134">
        <v>1.6999999999999999E-3</v>
      </c>
      <c r="N39" s="134">
        <v>8.9876969099999995E-2</v>
      </c>
      <c r="O39" s="134">
        <v>4.2961191229799994E-2</v>
      </c>
      <c r="P39" s="134">
        <v>1.5279084746999997E-4</v>
      </c>
      <c r="Q39" s="980">
        <v>5361</v>
      </c>
      <c r="R39" s="131">
        <v>1057.26</v>
      </c>
      <c r="S39" s="134">
        <v>0.81599999999999995</v>
      </c>
      <c r="T39" s="134">
        <v>3.5999999999999999E-3</v>
      </c>
      <c r="U39" s="134">
        <v>1.4181263091720003E-2</v>
      </c>
      <c r="V39" s="134">
        <v>6.211393234173361E-2</v>
      </c>
      <c r="W39" s="134">
        <v>1.1571910682843521E-2</v>
      </c>
      <c r="X39" s="134">
        <v>5.0684968790854622E-2</v>
      </c>
      <c r="Y39" s="134">
        <v>5.1052547130192008E-5</v>
      </c>
      <c r="Z39" s="135">
        <v>2.2361015643024098E-4</v>
      </c>
    </row>
    <row r="40" spans="1:26">
      <c r="A40" s="88"/>
      <c r="B40" s="1110" t="s">
        <v>1425</v>
      </c>
      <c r="C40" s="89" t="s">
        <v>206</v>
      </c>
      <c r="D40" s="89" t="s">
        <v>289</v>
      </c>
      <c r="E40" s="89" t="s">
        <v>26</v>
      </c>
      <c r="F40" s="89" t="s">
        <v>1487</v>
      </c>
      <c r="G40" s="641" t="s">
        <v>1488</v>
      </c>
      <c r="H40" s="76" t="s">
        <v>218</v>
      </c>
      <c r="I40" s="688">
        <v>5.0000000000000004E-6</v>
      </c>
      <c r="J40" s="980">
        <v>10723</v>
      </c>
      <c r="K40" s="131">
        <v>3350</v>
      </c>
      <c r="L40" s="134">
        <v>0.47799999999999998</v>
      </c>
      <c r="M40" s="134">
        <v>1.6999999999999999E-3</v>
      </c>
      <c r="N40" s="134">
        <v>8.9876969099999995E-2</v>
      </c>
      <c r="O40" s="134">
        <v>4.2961191229799994E-2</v>
      </c>
      <c r="P40" s="134">
        <v>1.5279084746999997E-4</v>
      </c>
      <c r="Q40" s="980">
        <v>5361</v>
      </c>
      <c r="R40" s="131">
        <v>1057.26</v>
      </c>
      <c r="S40" s="134">
        <v>0.81599999999999995</v>
      </c>
      <c r="T40" s="134">
        <v>3.5999999999999999E-3</v>
      </c>
      <c r="U40" s="134">
        <v>1.4181263091720003E-2</v>
      </c>
      <c r="V40" s="134">
        <v>6.211393234173361E-2</v>
      </c>
      <c r="W40" s="134">
        <v>1.1571910682843521E-2</v>
      </c>
      <c r="X40" s="134">
        <v>5.0684968790854622E-2</v>
      </c>
      <c r="Y40" s="134">
        <v>5.1052547130192008E-5</v>
      </c>
      <c r="Z40" s="135">
        <v>2.2361015643024098E-4</v>
      </c>
    </row>
    <row r="41" spans="1:26">
      <c r="A41" s="88"/>
      <c r="B41" s="1090" t="s">
        <v>1425</v>
      </c>
      <c r="C41" s="89" t="s">
        <v>206</v>
      </c>
      <c r="D41" s="89" t="s">
        <v>289</v>
      </c>
      <c r="E41" s="89" t="s">
        <v>26</v>
      </c>
      <c r="F41" s="89" t="s">
        <v>1489</v>
      </c>
      <c r="G41" s="641" t="s">
        <v>1490</v>
      </c>
      <c r="H41" s="76" t="s">
        <v>218</v>
      </c>
      <c r="I41" s="688">
        <v>5.0000000000000004E-6</v>
      </c>
      <c r="J41" s="980">
        <v>10723</v>
      </c>
      <c r="K41" s="131">
        <v>3350</v>
      </c>
      <c r="L41" s="134">
        <v>0.47799999999999998</v>
      </c>
      <c r="M41" s="134">
        <v>1.6999999999999999E-3</v>
      </c>
      <c r="N41" s="134">
        <v>8.9876969099999995E-2</v>
      </c>
      <c r="O41" s="134">
        <v>4.2961191229799994E-2</v>
      </c>
      <c r="P41" s="134">
        <v>1.5279084746999997E-4</v>
      </c>
      <c r="Q41" s="980">
        <v>5361</v>
      </c>
      <c r="R41" s="131">
        <v>1057.26</v>
      </c>
      <c r="S41" s="134">
        <v>0.81599999999999995</v>
      </c>
      <c r="T41" s="134">
        <v>3.5999999999999999E-3</v>
      </c>
      <c r="U41" s="134">
        <v>1.4181263091720003E-2</v>
      </c>
      <c r="V41" s="134">
        <v>6.211393234173361E-2</v>
      </c>
      <c r="W41" s="134">
        <v>1.1571910682843521E-2</v>
      </c>
      <c r="X41" s="134">
        <v>5.0684968790854622E-2</v>
      </c>
      <c r="Y41" s="134">
        <v>5.1052547130192008E-5</v>
      </c>
      <c r="Z41" s="135">
        <v>2.2361015643024098E-4</v>
      </c>
    </row>
    <row r="42" spans="1:26">
      <c r="A42" s="88"/>
      <c r="B42" s="1110" t="s">
        <v>1425</v>
      </c>
      <c r="C42" s="89" t="s">
        <v>206</v>
      </c>
      <c r="D42" s="89" t="s">
        <v>289</v>
      </c>
      <c r="E42" s="89" t="s">
        <v>26</v>
      </c>
      <c r="F42" s="89" t="s">
        <v>1491</v>
      </c>
      <c r="G42" s="641" t="s">
        <v>1492</v>
      </c>
      <c r="H42" s="76" t="s">
        <v>218</v>
      </c>
      <c r="I42" s="688">
        <v>5.0000000000000004E-6</v>
      </c>
      <c r="J42" s="980">
        <v>10723</v>
      </c>
      <c r="K42" s="131">
        <v>3350</v>
      </c>
      <c r="L42" s="134">
        <v>0.47799999999999998</v>
      </c>
      <c r="M42" s="134">
        <v>1.6999999999999999E-3</v>
      </c>
      <c r="N42" s="134">
        <v>8.9876969099999995E-2</v>
      </c>
      <c r="O42" s="134">
        <v>4.2961191229799994E-2</v>
      </c>
      <c r="P42" s="134">
        <v>1.5279084746999997E-4</v>
      </c>
      <c r="Q42" s="980">
        <v>5361</v>
      </c>
      <c r="R42" s="131">
        <v>1057.26</v>
      </c>
      <c r="S42" s="134">
        <v>0.81599999999999995</v>
      </c>
      <c r="T42" s="134">
        <v>3.5999999999999999E-3</v>
      </c>
      <c r="U42" s="134">
        <v>1.4181263091720003E-2</v>
      </c>
      <c r="V42" s="134">
        <v>6.211393234173361E-2</v>
      </c>
      <c r="W42" s="134">
        <v>1.1571910682843521E-2</v>
      </c>
      <c r="X42" s="134">
        <v>5.0684968790854622E-2</v>
      </c>
      <c r="Y42" s="134">
        <v>5.1052547130192008E-5</v>
      </c>
      <c r="Z42" s="135">
        <v>2.2361015643024098E-4</v>
      </c>
    </row>
    <row r="43" spans="1:26">
      <c r="A43" s="88"/>
      <c r="B43" s="1110" t="s">
        <v>1425</v>
      </c>
      <c r="C43" s="89" t="s">
        <v>206</v>
      </c>
      <c r="D43" s="89" t="s">
        <v>289</v>
      </c>
      <c r="E43" s="89" t="s">
        <v>26</v>
      </c>
      <c r="F43" s="89" t="s">
        <v>1493</v>
      </c>
      <c r="G43" s="641" t="s">
        <v>1494</v>
      </c>
      <c r="H43" s="76" t="s">
        <v>218</v>
      </c>
      <c r="I43" s="688">
        <v>5.0000000000000004E-6</v>
      </c>
      <c r="J43" s="980">
        <v>10723</v>
      </c>
      <c r="K43" s="131">
        <v>3350</v>
      </c>
      <c r="L43" s="134">
        <v>0.47799999999999998</v>
      </c>
      <c r="M43" s="134">
        <v>1.6999999999999999E-3</v>
      </c>
      <c r="N43" s="134">
        <v>8.9876969099999995E-2</v>
      </c>
      <c r="O43" s="134">
        <v>4.2961191229799994E-2</v>
      </c>
      <c r="P43" s="134">
        <v>1.5279084746999997E-4</v>
      </c>
      <c r="Q43" s="980">
        <v>5361</v>
      </c>
      <c r="R43" s="131">
        <v>1057.26</v>
      </c>
      <c r="S43" s="134">
        <v>0.81599999999999995</v>
      </c>
      <c r="T43" s="134">
        <v>3.5999999999999999E-3</v>
      </c>
      <c r="U43" s="134">
        <v>1.4181263091720003E-2</v>
      </c>
      <c r="V43" s="134">
        <v>6.211393234173361E-2</v>
      </c>
      <c r="W43" s="134">
        <v>1.1571910682843521E-2</v>
      </c>
      <c r="X43" s="134">
        <v>5.0684968790854622E-2</v>
      </c>
      <c r="Y43" s="134">
        <v>5.1052547130192008E-5</v>
      </c>
      <c r="Z43" s="135">
        <v>2.2361015643024098E-4</v>
      </c>
    </row>
    <row r="44" spans="1:26">
      <c r="A44" s="88"/>
      <c r="B44" s="1110" t="s">
        <v>1425</v>
      </c>
      <c r="C44" s="89" t="s">
        <v>206</v>
      </c>
      <c r="D44" s="89" t="s">
        <v>289</v>
      </c>
      <c r="E44" s="89" t="s">
        <v>26</v>
      </c>
      <c r="F44" s="89" t="s">
        <v>1495</v>
      </c>
      <c r="G44" s="641" t="s">
        <v>1496</v>
      </c>
      <c r="H44" s="76" t="s">
        <v>218</v>
      </c>
      <c r="I44" s="688">
        <v>5.0000000000000004E-6</v>
      </c>
      <c r="J44" s="980">
        <v>10723</v>
      </c>
      <c r="K44" s="131">
        <v>3350</v>
      </c>
      <c r="L44" s="134">
        <v>0.47799999999999998</v>
      </c>
      <c r="M44" s="134">
        <v>1.6999999999999999E-3</v>
      </c>
      <c r="N44" s="134">
        <v>8.9876969099999995E-2</v>
      </c>
      <c r="O44" s="134">
        <v>4.2961191229799994E-2</v>
      </c>
      <c r="P44" s="134">
        <v>1.5279084746999997E-4</v>
      </c>
      <c r="Q44" s="980">
        <v>5361</v>
      </c>
      <c r="R44" s="131">
        <v>1057.26</v>
      </c>
      <c r="S44" s="134">
        <v>0.81599999999999995</v>
      </c>
      <c r="T44" s="134">
        <v>3.5999999999999999E-3</v>
      </c>
      <c r="U44" s="134">
        <v>1.4181263091720003E-2</v>
      </c>
      <c r="V44" s="134">
        <v>6.211393234173361E-2</v>
      </c>
      <c r="W44" s="134">
        <v>1.1571910682843521E-2</v>
      </c>
      <c r="X44" s="134">
        <v>5.0684968790854622E-2</v>
      </c>
      <c r="Y44" s="134">
        <v>5.1052547130192008E-5</v>
      </c>
      <c r="Z44" s="135">
        <v>2.2361015643024098E-4</v>
      </c>
    </row>
    <row r="45" spans="1:26" ht="13.9" customHeight="1">
      <c r="A45" s="88"/>
      <c r="B45" s="1110" t="s">
        <v>1425</v>
      </c>
      <c r="C45" s="89" t="s">
        <v>206</v>
      </c>
      <c r="D45" s="89" t="s">
        <v>289</v>
      </c>
      <c r="E45" s="89" t="s">
        <v>26</v>
      </c>
      <c r="F45" s="89" t="s">
        <v>1497</v>
      </c>
      <c r="G45" s="641" t="s">
        <v>1498</v>
      </c>
      <c r="H45" s="76" t="s">
        <v>218</v>
      </c>
      <c r="I45" s="688">
        <v>5.0000000000000004E-6</v>
      </c>
      <c r="J45" s="980">
        <v>10723</v>
      </c>
      <c r="K45" s="131">
        <v>3350</v>
      </c>
      <c r="L45" s="134">
        <v>0.47799999999999998</v>
      </c>
      <c r="M45" s="134">
        <v>1.6999999999999999E-3</v>
      </c>
      <c r="N45" s="134">
        <v>8.9876969099999995E-2</v>
      </c>
      <c r="O45" s="134">
        <v>4.2961191229799994E-2</v>
      </c>
      <c r="P45" s="134">
        <v>1.5279084746999997E-4</v>
      </c>
      <c r="Q45" s="980">
        <v>5361</v>
      </c>
      <c r="R45" s="131">
        <v>1057.26</v>
      </c>
      <c r="S45" s="134">
        <v>0.81599999999999995</v>
      </c>
      <c r="T45" s="134">
        <v>3.5999999999999999E-3</v>
      </c>
      <c r="U45" s="134">
        <v>1.4181263091720003E-2</v>
      </c>
      <c r="V45" s="134">
        <v>6.211393234173361E-2</v>
      </c>
      <c r="W45" s="134">
        <v>1.1571910682843521E-2</v>
      </c>
      <c r="X45" s="134">
        <v>5.0684968790854622E-2</v>
      </c>
      <c r="Y45" s="134">
        <v>5.1052547130192008E-5</v>
      </c>
      <c r="Z45" s="135">
        <v>2.2361015643024098E-4</v>
      </c>
    </row>
    <row r="46" spans="1:26">
      <c r="A46" s="88"/>
      <c r="B46" s="1110" t="s">
        <v>1425</v>
      </c>
      <c r="C46" s="89" t="s">
        <v>206</v>
      </c>
      <c r="D46" s="89" t="s">
        <v>289</v>
      </c>
      <c r="E46" s="89" t="s">
        <v>26</v>
      </c>
      <c r="F46" s="89" t="s">
        <v>1499</v>
      </c>
      <c r="G46" s="641" t="s">
        <v>1500</v>
      </c>
      <c r="H46" s="76" t="s">
        <v>218</v>
      </c>
      <c r="I46" s="688">
        <v>5.0000000000000004E-6</v>
      </c>
      <c r="J46" s="980">
        <v>10723</v>
      </c>
      <c r="K46" s="131">
        <v>3350</v>
      </c>
      <c r="L46" s="134">
        <v>0.47799999999999998</v>
      </c>
      <c r="M46" s="134">
        <v>1.6999999999999999E-3</v>
      </c>
      <c r="N46" s="134">
        <v>8.9876969099999995E-2</v>
      </c>
      <c r="O46" s="134">
        <v>4.2961191229799994E-2</v>
      </c>
      <c r="P46" s="134">
        <v>1.5279084746999997E-4</v>
      </c>
      <c r="Q46" s="980">
        <v>5361</v>
      </c>
      <c r="R46" s="131">
        <v>1057.26</v>
      </c>
      <c r="S46" s="134">
        <v>0.81599999999999995</v>
      </c>
      <c r="T46" s="134">
        <v>3.5999999999999999E-3</v>
      </c>
      <c r="U46" s="134">
        <v>1.4181263091720003E-2</v>
      </c>
      <c r="V46" s="134">
        <v>6.211393234173361E-2</v>
      </c>
      <c r="W46" s="134">
        <v>1.1571910682843521E-2</v>
      </c>
      <c r="X46" s="134">
        <v>5.0684968790854622E-2</v>
      </c>
      <c r="Y46" s="134">
        <v>5.1052547130192008E-5</v>
      </c>
      <c r="Z46" s="135">
        <v>2.2361015643024098E-4</v>
      </c>
    </row>
    <row r="47" spans="1:26">
      <c r="A47" s="88"/>
      <c r="B47" s="1110" t="s">
        <v>1425</v>
      </c>
      <c r="C47" s="89" t="s">
        <v>206</v>
      </c>
      <c r="D47" s="89" t="s">
        <v>251</v>
      </c>
      <c r="E47" s="89" t="s">
        <v>26</v>
      </c>
      <c r="F47" s="219" t="s">
        <v>1501</v>
      </c>
      <c r="G47" s="219" t="s">
        <v>1502</v>
      </c>
      <c r="H47" s="130">
        <v>37012</v>
      </c>
      <c r="I47" s="687">
        <v>1.0000000000000001E-5</v>
      </c>
      <c r="J47" s="980">
        <v>7700</v>
      </c>
      <c r="K47" s="131">
        <v>3350</v>
      </c>
      <c r="L47" s="134">
        <v>0.47799999999999998</v>
      </c>
      <c r="M47" s="134">
        <v>1.6999999999999999E-3</v>
      </c>
      <c r="N47" s="134">
        <v>0.12907818000000004</v>
      </c>
      <c r="O47" s="134">
        <v>6.1699370040000021E-2</v>
      </c>
      <c r="P47" s="134">
        <v>2.1943290600000005E-4</v>
      </c>
      <c r="Q47" s="980">
        <v>3850</v>
      </c>
      <c r="R47" s="131">
        <v>1057.26</v>
      </c>
      <c r="S47" s="134">
        <v>0.81599999999999995</v>
      </c>
      <c r="T47" s="134">
        <v>3.5999999999999999E-3</v>
      </c>
      <c r="U47" s="134">
        <v>2.0368536804000002E-2</v>
      </c>
      <c r="V47" s="134">
        <v>8.9214191201520007E-2</v>
      </c>
      <c r="W47" s="134">
        <v>1.6620726032064E-2</v>
      </c>
      <c r="X47" s="134">
        <v>7.2798780020440323E-2</v>
      </c>
      <c r="Y47" s="134">
        <v>7.332673249440001E-5</v>
      </c>
      <c r="Z47" s="135">
        <v>3.2117108832547202E-4</v>
      </c>
    </row>
    <row r="48" spans="1:26">
      <c r="A48" s="88"/>
      <c r="B48" s="1110" t="s">
        <v>1425</v>
      </c>
      <c r="C48" s="89" t="s">
        <v>206</v>
      </c>
      <c r="D48" s="89" t="s">
        <v>251</v>
      </c>
      <c r="E48" s="89" t="s">
        <v>26</v>
      </c>
      <c r="F48" s="219" t="s">
        <v>1503</v>
      </c>
      <c r="G48" s="219" t="s">
        <v>1504</v>
      </c>
      <c r="H48" s="130">
        <v>37012</v>
      </c>
      <c r="I48" s="687">
        <v>1.0000000000000001E-5</v>
      </c>
      <c r="J48" s="980">
        <v>7700</v>
      </c>
      <c r="K48" s="131">
        <v>3350</v>
      </c>
      <c r="L48" s="134">
        <v>0.47799999999999998</v>
      </c>
      <c r="M48" s="134">
        <v>1.6999999999999999E-3</v>
      </c>
      <c r="N48" s="134">
        <v>0.12907818000000004</v>
      </c>
      <c r="O48" s="134">
        <v>6.1699370040000021E-2</v>
      </c>
      <c r="P48" s="134">
        <v>2.1943290600000005E-4</v>
      </c>
      <c r="Q48" s="980">
        <v>3850</v>
      </c>
      <c r="R48" s="131">
        <v>1057.26</v>
      </c>
      <c r="S48" s="134">
        <v>0.81599999999999995</v>
      </c>
      <c r="T48" s="134">
        <v>3.5999999999999999E-3</v>
      </c>
      <c r="U48" s="134">
        <v>2.0368536804000002E-2</v>
      </c>
      <c r="V48" s="134">
        <v>8.9214191201520007E-2</v>
      </c>
      <c r="W48" s="134">
        <v>1.6620726032064E-2</v>
      </c>
      <c r="X48" s="134">
        <v>7.2798780020440323E-2</v>
      </c>
      <c r="Y48" s="134">
        <v>7.332673249440001E-5</v>
      </c>
      <c r="Z48" s="135">
        <v>3.2117108832547202E-4</v>
      </c>
    </row>
    <row r="49" spans="1:26">
      <c r="A49" s="88"/>
      <c r="B49" s="339" t="s">
        <v>1425</v>
      </c>
      <c r="C49" s="89" t="s">
        <v>206</v>
      </c>
      <c r="D49" s="89" t="s">
        <v>251</v>
      </c>
      <c r="E49" s="89" t="s">
        <v>26</v>
      </c>
      <c r="F49" s="219" t="s">
        <v>1505</v>
      </c>
      <c r="G49" s="219" t="s">
        <v>1506</v>
      </c>
      <c r="H49" s="130">
        <v>37012</v>
      </c>
      <c r="I49" s="687">
        <v>1.0000000000000001E-5</v>
      </c>
      <c r="J49" s="980">
        <v>7700</v>
      </c>
      <c r="K49" s="131">
        <v>3350</v>
      </c>
      <c r="L49" s="134">
        <v>0.47799999999999998</v>
      </c>
      <c r="M49" s="134">
        <v>1.6999999999999999E-3</v>
      </c>
      <c r="N49" s="134">
        <v>0.12907818000000004</v>
      </c>
      <c r="O49" s="134">
        <v>6.1699370040000021E-2</v>
      </c>
      <c r="P49" s="134">
        <v>2.1943290600000005E-4</v>
      </c>
      <c r="Q49" s="980">
        <v>3850</v>
      </c>
      <c r="R49" s="131">
        <v>1057.26</v>
      </c>
      <c r="S49" s="134">
        <v>0.81599999999999995</v>
      </c>
      <c r="T49" s="134">
        <v>3.5999999999999999E-3</v>
      </c>
      <c r="U49" s="134">
        <v>2.0368536804000002E-2</v>
      </c>
      <c r="V49" s="134">
        <v>8.9214191201520007E-2</v>
      </c>
      <c r="W49" s="134">
        <v>1.6620726032064E-2</v>
      </c>
      <c r="X49" s="134">
        <v>7.2798780020440323E-2</v>
      </c>
      <c r="Y49" s="134">
        <v>7.332673249440001E-5</v>
      </c>
      <c r="Z49" s="135">
        <v>3.2117108832547202E-4</v>
      </c>
    </row>
    <row r="50" spans="1:26">
      <c r="A50" s="88"/>
      <c r="B50" s="1110" t="s">
        <v>1425</v>
      </c>
      <c r="C50" s="89" t="s">
        <v>206</v>
      </c>
      <c r="D50" s="89" t="s">
        <v>251</v>
      </c>
      <c r="E50" s="89" t="s">
        <v>26</v>
      </c>
      <c r="F50" s="219" t="s">
        <v>1507</v>
      </c>
      <c r="G50" s="219" t="s">
        <v>1508</v>
      </c>
      <c r="H50" s="130">
        <v>37012</v>
      </c>
      <c r="I50" s="687">
        <v>1.0000000000000001E-5</v>
      </c>
      <c r="J50" s="980">
        <v>7700</v>
      </c>
      <c r="K50" s="131">
        <v>3350</v>
      </c>
      <c r="L50" s="134">
        <v>0.47799999999999998</v>
      </c>
      <c r="M50" s="134">
        <v>1.6999999999999999E-3</v>
      </c>
      <c r="N50" s="134">
        <v>0.12907818000000004</v>
      </c>
      <c r="O50" s="134">
        <v>6.1699370040000021E-2</v>
      </c>
      <c r="P50" s="134">
        <v>2.1943290600000005E-4</v>
      </c>
      <c r="Q50" s="980">
        <v>3850</v>
      </c>
      <c r="R50" s="131">
        <v>1057.26</v>
      </c>
      <c r="S50" s="134">
        <v>0.81599999999999995</v>
      </c>
      <c r="T50" s="134">
        <v>3.5999999999999999E-3</v>
      </c>
      <c r="U50" s="134">
        <v>2.0368536804000002E-2</v>
      </c>
      <c r="V50" s="134">
        <v>8.9214191201520007E-2</v>
      </c>
      <c r="W50" s="134">
        <v>1.6620726032064E-2</v>
      </c>
      <c r="X50" s="134">
        <v>7.2798780020440323E-2</v>
      </c>
      <c r="Y50" s="134">
        <v>7.332673249440001E-5</v>
      </c>
      <c r="Z50" s="135">
        <v>3.2117108832547202E-4</v>
      </c>
    </row>
    <row r="51" spans="1:26">
      <c r="A51" s="88"/>
      <c r="B51" s="1110" t="s">
        <v>1425</v>
      </c>
      <c r="C51" s="89" t="s">
        <v>206</v>
      </c>
      <c r="D51" s="89" t="s">
        <v>251</v>
      </c>
      <c r="E51" s="89" t="s">
        <v>26</v>
      </c>
      <c r="F51" s="219" t="s">
        <v>1509</v>
      </c>
      <c r="G51" s="219" t="s">
        <v>1510</v>
      </c>
      <c r="H51" s="130">
        <v>37012</v>
      </c>
      <c r="I51" s="688">
        <v>1.0000000000000001E-5</v>
      </c>
      <c r="J51" s="981">
        <v>7700</v>
      </c>
      <c r="K51" s="405">
        <v>3350</v>
      </c>
      <c r="L51" s="285">
        <v>0.47799999999999998</v>
      </c>
      <c r="M51" s="285">
        <v>1.6999999999999999E-3</v>
      </c>
      <c r="N51" s="285">
        <v>0.12907818000000004</v>
      </c>
      <c r="O51" s="285">
        <v>6.1699370040000021E-2</v>
      </c>
      <c r="P51" s="285">
        <v>2.1943290600000005E-4</v>
      </c>
      <c r="Q51" s="981">
        <v>3850</v>
      </c>
      <c r="R51" s="405">
        <v>1057.26</v>
      </c>
      <c r="S51" s="285">
        <v>0.81599999999999995</v>
      </c>
      <c r="T51" s="285">
        <v>3.5999999999999999E-3</v>
      </c>
      <c r="U51" s="285">
        <v>2.0368536804000002E-2</v>
      </c>
      <c r="V51" s="134">
        <v>8.9214191201520007E-2</v>
      </c>
      <c r="W51" s="134">
        <v>1.6620726032064E-2</v>
      </c>
      <c r="X51" s="134">
        <v>7.2798780020440323E-2</v>
      </c>
      <c r="Y51" s="134">
        <v>7.332673249440001E-5</v>
      </c>
      <c r="Z51" s="135">
        <v>3.2117108832547202E-4</v>
      </c>
    </row>
    <row r="52" spans="1:26" s="316" customFormat="1">
      <c r="A52" s="125"/>
      <c r="B52" s="1110" t="s">
        <v>1425</v>
      </c>
      <c r="C52" s="89" t="s">
        <v>206</v>
      </c>
      <c r="D52" s="1096" t="s">
        <v>1511</v>
      </c>
      <c r="E52" s="89" t="s">
        <v>26</v>
      </c>
      <c r="F52" s="641" t="s">
        <v>1512</v>
      </c>
      <c r="G52" s="158" t="s">
        <v>1513</v>
      </c>
      <c r="H52" s="272">
        <v>43221</v>
      </c>
      <c r="I52" s="688">
        <v>1.0000000000000001E-5</v>
      </c>
      <c r="J52" s="981">
        <v>7700</v>
      </c>
      <c r="K52" s="405">
        <v>3350</v>
      </c>
      <c r="L52" s="285">
        <v>0.47799999999999998</v>
      </c>
      <c r="M52" s="285">
        <v>1.6999999999999999E-3</v>
      </c>
      <c r="N52" s="285">
        <v>0.12907818000000004</v>
      </c>
      <c r="O52" s="285">
        <v>6.1699370040000021E-2</v>
      </c>
      <c r="P52" s="285">
        <v>2.1943290600000005E-4</v>
      </c>
      <c r="Q52" s="981">
        <v>3850</v>
      </c>
      <c r="R52" s="405">
        <v>1057.26</v>
      </c>
      <c r="S52" s="285">
        <v>0.81599999999999995</v>
      </c>
      <c r="T52" s="285">
        <v>3.5999999999999999E-3</v>
      </c>
      <c r="U52" s="285">
        <v>2.0368536804000002E-2</v>
      </c>
      <c r="V52" s="134">
        <v>8.9214191201520007E-2</v>
      </c>
      <c r="W52" s="134">
        <v>1.6620726032064E-2</v>
      </c>
      <c r="X52" s="134">
        <v>7.2798780020440323E-2</v>
      </c>
      <c r="Y52" s="134">
        <v>7.332673249440001E-5</v>
      </c>
      <c r="Z52" s="135">
        <v>3.2117108832547202E-4</v>
      </c>
    </row>
    <row r="53" spans="1:26" s="316" customFormat="1">
      <c r="A53" s="125"/>
      <c r="B53" s="1110" t="s">
        <v>1425</v>
      </c>
      <c r="C53" s="89" t="s">
        <v>206</v>
      </c>
      <c r="D53" s="1096" t="s">
        <v>1511</v>
      </c>
      <c r="E53" s="89" t="s">
        <v>26</v>
      </c>
      <c r="F53" s="641" t="s">
        <v>1514</v>
      </c>
      <c r="G53" s="158" t="s">
        <v>1515</v>
      </c>
      <c r="H53" s="272">
        <v>43222</v>
      </c>
      <c r="I53" s="688">
        <v>1.0000000000000001E-5</v>
      </c>
      <c r="J53" s="981">
        <v>7700</v>
      </c>
      <c r="K53" s="405">
        <v>3350</v>
      </c>
      <c r="L53" s="285">
        <v>0.47799999999999998</v>
      </c>
      <c r="M53" s="285">
        <v>1.6999999999999999E-3</v>
      </c>
      <c r="N53" s="285">
        <v>0.12907818000000004</v>
      </c>
      <c r="O53" s="285">
        <v>6.1699370040000021E-2</v>
      </c>
      <c r="P53" s="285">
        <v>2.1943290600000005E-4</v>
      </c>
      <c r="Q53" s="981">
        <v>3850</v>
      </c>
      <c r="R53" s="405">
        <v>1057.26</v>
      </c>
      <c r="S53" s="285">
        <v>0.81599999999999995</v>
      </c>
      <c r="T53" s="285">
        <v>3.5999999999999999E-3</v>
      </c>
      <c r="U53" s="285">
        <v>2.0368536804000002E-2</v>
      </c>
      <c r="V53" s="134">
        <v>8.9214191201520007E-2</v>
      </c>
      <c r="W53" s="134">
        <v>1.6620726032064E-2</v>
      </c>
      <c r="X53" s="134">
        <v>7.2798780020440323E-2</v>
      </c>
      <c r="Y53" s="134">
        <v>7.332673249440001E-5</v>
      </c>
      <c r="Z53" s="135">
        <v>3.2117108832547202E-4</v>
      </c>
    </row>
    <row r="54" spans="1:26" s="316" customFormat="1">
      <c r="A54" s="125"/>
      <c r="B54" s="1110" t="s">
        <v>1425</v>
      </c>
      <c r="C54" s="89" t="s">
        <v>206</v>
      </c>
      <c r="D54" s="1096" t="s">
        <v>1511</v>
      </c>
      <c r="E54" s="89" t="s">
        <v>26</v>
      </c>
      <c r="F54" s="641" t="s">
        <v>1516</v>
      </c>
      <c r="G54" s="158" t="s">
        <v>1517</v>
      </c>
      <c r="H54" s="272">
        <v>43223</v>
      </c>
      <c r="I54" s="688">
        <v>1.0000000000000001E-5</v>
      </c>
      <c r="J54" s="981">
        <v>7700</v>
      </c>
      <c r="K54" s="405">
        <v>3350</v>
      </c>
      <c r="L54" s="285">
        <v>0.47799999999999998</v>
      </c>
      <c r="M54" s="285">
        <v>1.6999999999999999E-3</v>
      </c>
      <c r="N54" s="285">
        <v>0.12907818000000004</v>
      </c>
      <c r="O54" s="285">
        <v>6.1699370040000021E-2</v>
      </c>
      <c r="P54" s="285">
        <v>2.1943290600000005E-4</v>
      </c>
      <c r="Q54" s="981">
        <v>3850</v>
      </c>
      <c r="R54" s="405">
        <v>1057.26</v>
      </c>
      <c r="S54" s="285">
        <v>0.81599999999999995</v>
      </c>
      <c r="T54" s="285">
        <v>3.5999999999999999E-3</v>
      </c>
      <c r="U54" s="285">
        <v>2.0368536804000002E-2</v>
      </c>
      <c r="V54" s="134">
        <v>8.9214191201520007E-2</v>
      </c>
      <c r="W54" s="134">
        <v>1.6620726032064E-2</v>
      </c>
      <c r="X54" s="134">
        <v>7.2798780020440323E-2</v>
      </c>
      <c r="Y54" s="134">
        <v>7.332673249440001E-5</v>
      </c>
      <c r="Z54" s="135">
        <v>3.2117108832547202E-4</v>
      </c>
    </row>
    <row r="55" spans="1:26" s="316" customFormat="1">
      <c r="A55" s="125"/>
      <c r="B55" s="1110" t="s">
        <v>1425</v>
      </c>
      <c r="C55" s="89" t="s">
        <v>206</v>
      </c>
      <c r="D55" s="1096" t="s">
        <v>1511</v>
      </c>
      <c r="E55" s="89" t="s">
        <v>26</v>
      </c>
      <c r="F55" s="641" t="s">
        <v>1518</v>
      </c>
      <c r="G55" s="158" t="s">
        <v>1519</v>
      </c>
      <c r="H55" s="272">
        <v>43224</v>
      </c>
      <c r="I55" s="688">
        <v>1.0000000000000001E-5</v>
      </c>
      <c r="J55" s="981">
        <v>7700</v>
      </c>
      <c r="K55" s="405">
        <v>3350</v>
      </c>
      <c r="L55" s="285">
        <v>0.47799999999999998</v>
      </c>
      <c r="M55" s="285">
        <v>1.6999999999999999E-3</v>
      </c>
      <c r="N55" s="285">
        <v>0.12907818000000004</v>
      </c>
      <c r="O55" s="285">
        <v>6.1699370040000021E-2</v>
      </c>
      <c r="P55" s="285">
        <v>2.1943290600000005E-4</v>
      </c>
      <c r="Q55" s="981">
        <v>3850</v>
      </c>
      <c r="R55" s="405">
        <v>1057.26</v>
      </c>
      <c r="S55" s="285">
        <v>0.81599999999999995</v>
      </c>
      <c r="T55" s="285">
        <v>3.5999999999999999E-3</v>
      </c>
      <c r="U55" s="285">
        <v>2.0368536804000002E-2</v>
      </c>
      <c r="V55" s="134">
        <v>8.9214191201520007E-2</v>
      </c>
      <c r="W55" s="134">
        <v>1.6620726032064E-2</v>
      </c>
      <c r="X55" s="134">
        <v>7.2798780020440323E-2</v>
      </c>
      <c r="Y55" s="134">
        <v>7.332673249440001E-5</v>
      </c>
      <c r="Z55" s="135">
        <v>3.2117108832547202E-4</v>
      </c>
    </row>
    <row r="56" spans="1:26" s="316" customFormat="1">
      <c r="A56" s="125"/>
      <c r="B56" s="1110" t="s">
        <v>1425</v>
      </c>
      <c r="C56" s="89" t="s">
        <v>206</v>
      </c>
      <c r="D56" s="1096" t="s">
        <v>1511</v>
      </c>
      <c r="E56" s="89" t="s">
        <v>26</v>
      </c>
      <c r="F56" s="641" t="s">
        <v>1520</v>
      </c>
      <c r="G56" s="641" t="s">
        <v>1521</v>
      </c>
      <c r="H56" s="272">
        <v>43225</v>
      </c>
      <c r="I56" s="688">
        <v>1.0000000000000001E-5</v>
      </c>
      <c r="J56" s="981">
        <v>7700</v>
      </c>
      <c r="K56" s="405">
        <v>3350</v>
      </c>
      <c r="L56" s="285">
        <v>0.47799999999999998</v>
      </c>
      <c r="M56" s="285">
        <v>1.6999999999999999E-3</v>
      </c>
      <c r="N56" s="285">
        <v>0.12907818000000004</v>
      </c>
      <c r="O56" s="285">
        <v>6.1699370040000021E-2</v>
      </c>
      <c r="P56" s="285">
        <v>2.1943290600000005E-4</v>
      </c>
      <c r="Q56" s="981">
        <v>3850</v>
      </c>
      <c r="R56" s="405">
        <v>1057.26</v>
      </c>
      <c r="S56" s="285">
        <v>0.81599999999999995</v>
      </c>
      <c r="T56" s="285">
        <v>3.5999999999999999E-3</v>
      </c>
      <c r="U56" s="285">
        <v>2.0368536804000002E-2</v>
      </c>
      <c r="V56" s="134">
        <v>8.9214191201520007E-2</v>
      </c>
      <c r="W56" s="134">
        <v>1.6620726032064E-2</v>
      </c>
      <c r="X56" s="134">
        <v>7.2798780020440323E-2</v>
      </c>
      <c r="Y56" s="134">
        <v>7.332673249440001E-5</v>
      </c>
      <c r="Z56" s="135">
        <v>3.2117108832547202E-4</v>
      </c>
    </row>
    <row r="57" spans="1:26" s="316" customFormat="1">
      <c r="A57" s="125"/>
      <c r="B57" s="1110" t="s">
        <v>1425</v>
      </c>
      <c r="C57" s="89" t="s">
        <v>206</v>
      </c>
      <c r="D57" s="1096" t="s">
        <v>1511</v>
      </c>
      <c r="E57" s="89" t="s">
        <v>26</v>
      </c>
      <c r="F57" s="641" t="s">
        <v>1522</v>
      </c>
      <c r="G57" s="641" t="s">
        <v>1523</v>
      </c>
      <c r="H57" s="272">
        <v>43226</v>
      </c>
      <c r="I57" s="688">
        <v>1.0000000000000001E-5</v>
      </c>
      <c r="J57" s="981">
        <v>7700</v>
      </c>
      <c r="K57" s="405">
        <v>3350</v>
      </c>
      <c r="L57" s="285">
        <v>0.47799999999999998</v>
      </c>
      <c r="M57" s="285">
        <v>1.6999999999999999E-3</v>
      </c>
      <c r="N57" s="285">
        <v>0.12907818000000004</v>
      </c>
      <c r="O57" s="285">
        <v>6.1699370040000021E-2</v>
      </c>
      <c r="P57" s="285">
        <v>2.1943290600000005E-4</v>
      </c>
      <c r="Q57" s="981">
        <v>3850</v>
      </c>
      <c r="R57" s="405">
        <v>1057.26</v>
      </c>
      <c r="S57" s="285">
        <v>0.81599999999999995</v>
      </c>
      <c r="T57" s="285">
        <v>3.5999999999999999E-3</v>
      </c>
      <c r="U57" s="285">
        <v>2.0368536804000002E-2</v>
      </c>
      <c r="V57" s="134">
        <v>8.9214191201520007E-2</v>
      </c>
      <c r="W57" s="134">
        <v>1.6620726032064E-2</v>
      </c>
      <c r="X57" s="134">
        <v>7.2798780020440323E-2</v>
      </c>
      <c r="Y57" s="134">
        <v>7.332673249440001E-5</v>
      </c>
      <c r="Z57" s="135">
        <v>3.2117108832547202E-4</v>
      </c>
    </row>
    <row r="58" spans="1:26">
      <c r="A58" s="88"/>
      <c r="B58" s="1110" t="s">
        <v>1425</v>
      </c>
      <c r="C58" s="89" t="s">
        <v>206</v>
      </c>
      <c r="D58" s="89" t="s">
        <v>264</v>
      </c>
      <c r="E58" s="89" t="s">
        <v>26</v>
      </c>
      <c r="F58" s="89" t="s">
        <v>1524</v>
      </c>
      <c r="G58" s="219" t="s">
        <v>1525</v>
      </c>
      <c r="H58" s="130">
        <v>37773</v>
      </c>
      <c r="I58" s="687">
        <v>1.0000000000000001E-5</v>
      </c>
      <c r="J58" s="980">
        <v>3845</v>
      </c>
      <c r="K58" s="131">
        <v>3350</v>
      </c>
      <c r="L58" s="134">
        <v>0.47799999999999998</v>
      </c>
      <c r="M58" s="134">
        <v>1.6999999999999999E-3</v>
      </c>
      <c r="N58" s="134">
        <v>6.4455273000000007E-2</v>
      </c>
      <c r="O58" s="134">
        <v>3.0809620494000003E-2</v>
      </c>
      <c r="P58" s="134">
        <v>1.095739641E-4</v>
      </c>
      <c r="Q58" s="980">
        <v>1922</v>
      </c>
      <c r="R58" s="131">
        <v>1057.26</v>
      </c>
      <c r="S58" s="134">
        <v>0.81599999999999995</v>
      </c>
      <c r="T58" s="134">
        <v>3.5999999999999999E-3</v>
      </c>
      <c r="U58" s="134">
        <v>1.016839681488E-2</v>
      </c>
      <c r="V58" s="134">
        <v>4.4537578049174402E-2</v>
      </c>
      <c r="W58" s="134">
        <v>8.2974118009420793E-3</v>
      </c>
      <c r="X58" s="134">
        <v>3.634266368812631E-2</v>
      </c>
      <c r="Y58" s="134">
        <v>3.6606228533568E-5</v>
      </c>
      <c r="Z58" s="135">
        <v>1.6033528097702783E-4</v>
      </c>
    </row>
    <row r="59" spans="1:26">
      <c r="A59" s="88"/>
      <c r="B59" s="1110" t="s">
        <v>1425</v>
      </c>
      <c r="C59" s="89" t="s">
        <v>206</v>
      </c>
      <c r="D59" s="89" t="s">
        <v>264</v>
      </c>
      <c r="E59" s="89" t="s">
        <v>26</v>
      </c>
      <c r="F59" s="89" t="s">
        <v>1526</v>
      </c>
      <c r="G59" s="219" t="s">
        <v>1527</v>
      </c>
      <c r="H59" s="130">
        <v>37012</v>
      </c>
      <c r="I59" s="687">
        <v>1.0000000000000001E-5</v>
      </c>
      <c r="J59" s="980">
        <v>3845</v>
      </c>
      <c r="K59" s="131">
        <v>3350</v>
      </c>
      <c r="L59" s="134">
        <v>0.47799999999999998</v>
      </c>
      <c r="M59" s="134">
        <v>1.6999999999999999E-3</v>
      </c>
      <c r="N59" s="134">
        <v>6.4455273000000007E-2</v>
      </c>
      <c r="O59" s="134">
        <v>3.0809620494000003E-2</v>
      </c>
      <c r="P59" s="134">
        <v>1.095739641E-4</v>
      </c>
      <c r="Q59" s="980">
        <v>1922</v>
      </c>
      <c r="R59" s="131">
        <v>1057.26</v>
      </c>
      <c r="S59" s="134">
        <v>0.81599999999999995</v>
      </c>
      <c r="T59" s="134">
        <v>3.5999999999999999E-3</v>
      </c>
      <c r="U59" s="134">
        <v>1.016839681488E-2</v>
      </c>
      <c r="V59" s="134">
        <v>4.4537578049174402E-2</v>
      </c>
      <c r="W59" s="134">
        <v>8.2974118009420793E-3</v>
      </c>
      <c r="X59" s="134">
        <v>3.634266368812631E-2</v>
      </c>
      <c r="Y59" s="134">
        <v>3.6606228533568E-5</v>
      </c>
      <c r="Z59" s="135">
        <v>1.6033528097702783E-4</v>
      </c>
    </row>
    <row r="60" spans="1:26">
      <c r="A60" s="88"/>
      <c r="B60" s="1110" t="s">
        <v>1425</v>
      </c>
      <c r="C60" s="89" t="s">
        <v>206</v>
      </c>
      <c r="D60" s="89" t="s">
        <v>264</v>
      </c>
      <c r="E60" s="89" t="s">
        <v>26</v>
      </c>
      <c r="F60" s="89" t="s">
        <v>1528</v>
      </c>
      <c r="G60" s="219" t="s">
        <v>1529</v>
      </c>
      <c r="H60" s="76" t="s">
        <v>218</v>
      </c>
      <c r="I60" s="687">
        <v>1.0000000000000001E-5</v>
      </c>
      <c r="J60" s="980">
        <v>3845</v>
      </c>
      <c r="K60" s="131">
        <v>3350</v>
      </c>
      <c r="L60" s="134">
        <v>0.47799999999999998</v>
      </c>
      <c r="M60" s="134">
        <v>1.6999999999999999E-3</v>
      </c>
      <c r="N60" s="134">
        <v>6.4455273000000007E-2</v>
      </c>
      <c r="O60" s="134">
        <v>3.0809620494000003E-2</v>
      </c>
      <c r="P60" s="134">
        <v>1.095739641E-4</v>
      </c>
      <c r="Q60" s="980">
        <v>1922</v>
      </c>
      <c r="R60" s="131">
        <v>1057.26</v>
      </c>
      <c r="S60" s="134">
        <v>0.81599999999999995</v>
      </c>
      <c r="T60" s="134">
        <v>3.5999999999999999E-3</v>
      </c>
      <c r="U60" s="134">
        <v>1.016839681488E-2</v>
      </c>
      <c r="V60" s="134">
        <v>4.4537578049174402E-2</v>
      </c>
      <c r="W60" s="134">
        <v>8.2974118009420793E-3</v>
      </c>
      <c r="X60" s="134">
        <v>3.634266368812631E-2</v>
      </c>
      <c r="Y60" s="134">
        <v>3.6606228533568E-5</v>
      </c>
      <c r="Z60" s="135">
        <v>1.6033528097702783E-4</v>
      </c>
    </row>
    <row r="61" spans="1:26">
      <c r="A61" s="88"/>
      <c r="B61" s="1110" t="s">
        <v>1425</v>
      </c>
      <c r="C61" s="89" t="s">
        <v>206</v>
      </c>
      <c r="D61" s="89" t="s">
        <v>238</v>
      </c>
      <c r="E61" s="89" t="s">
        <v>26</v>
      </c>
      <c r="F61" s="89" t="s">
        <v>1530</v>
      </c>
      <c r="G61" s="641" t="s">
        <v>1531</v>
      </c>
      <c r="H61" s="130">
        <v>41821</v>
      </c>
      <c r="I61" s="687">
        <v>1.0000000000000001E-5</v>
      </c>
      <c r="J61" s="980">
        <v>5600</v>
      </c>
      <c r="K61" s="131">
        <v>3350</v>
      </c>
      <c r="L61" s="134">
        <v>0.47799999999999998</v>
      </c>
      <c r="M61" s="134">
        <v>1.6999999999999999E-3</v>
      </c>
      <c r="N61" s="134">
        <v>9.3875040000000007E-2</v>
      </c>
      <c r="O61" s="134">
        <v>4.4872269120000002E-2</v>
      </c>
      <c r="P61" s="134">
        <v>1.59587568E-4</v>
      </c>
      <c r="Q61" s="980">
        <v>2800</v>
      </c>
      <c r="R61" s="131">
        <v>1057.26</v>
      </c>
      <c r="S61" s="134">
        <v>0.81599999999999995</v>
      </c>
      <c r="T61" s="134">
        <v>3.5999999999999999E-3</v>
      </c>
      <c r="U61" s="134">
        <v>1.4813481312E-2</v>
      </c>
      <c r="V61" s="134">
        <v>6.4883048146559999E-2</v>
      </c>
      <c r="W61" s="134">
        <v>1.2087800750591999E-2</v>
      </c>
      <c r="X61" s="134">
        <v>5.2944567287592954E-2</v>
      </c>
      <c r="Y61" s="134">
        <v>5.33285327232E-5</v>
      </c>
      <c r="Z61" s="135">
        <v>2.3357897332761601E-4</v>
      </c>
    </row>
    <row r="62" spans="1:26">
      <c r="A62" s="88"/>
      <c r="B62" s="1110" t="s">
        <v>1425</v>
      </c>
      <c r="C62" s="89" t="s">
        <v>206</v>
      </c>
      <c r="D62" s="89" t="s">
        <v>238</v>
      </c>
      <c r="E62" s="89" t="s">
        <v>26</v>
      </c>
      <c r="F62" s="89" t="s">
        <v>1532</v>
      </c>
      <c r="G62" s="641" t="s">
        <v>1533</v>
      </c>
      <c r="H62" s="130">
        <v>42370</v>
      </c>
      <c r="I62" s="687">
        <v>1.0000000000000001E-5</v>
      </c>
      <c r="J62" s="980">
        <v>5600</v>
      </c>
      <c r="K62" s="131">
        <v>3350</v>
      </c>
      <c r="L62" s="134">
        <v>0.47799999999999998</v>
      </c>
      <c r="M62" s="134">
        <v>1.6999999999999999E-3</v>
      </c>
      <c r="N62" s="134">
        <v>9.3875040000000007E-2</v>
      </c>
      <c r="O62" s="134">
        <v>4.4872269120000002E-2</v>
      </c>
      <c r="P62" s="134">
        <v>1.59587568E-4</v>
      </c>
      <c r="Q62" s="980">
        <v>2800</v>
      </c>
      <c r="R62" s="131">
        <v>1057.26</v>
      </c>
      <c r="S62" s="134">
        <v>0.81599999999999995</v>
      </c>
      <c r="T62" s="134">
        <v>3.5999999999999999E-3</v>
      </c>
      <c r="U62" s="134">
        <v>1.4813481312E-2</v>
      </c>
      <c r="V62" s="134">
        <v>6.4883048146559999E-2</v>
      </c>
      <c r="W62" s="134">
        <v>1.2087800750591999E-2</v>
      </c>
      <c r="X62" s="134">
        <v>5.2944567287592954E-2</v>
      </c>
      <c r="Y62" s="134">
        <v>5.33285327232E-5</v>
      </c>
      <c r="Z62" s="135">
        <v>2.3357897332761601E-4</v>
      </c>
    </row>
    <row r="63" spans="1:26">
      <c r="A63" s="88"/>
      <c r="B63" s="1110" t="s">
        <v>1425</v>
      </c>
      <c r="C63" s="89" t="s">
        <v>206</v>
      </c>
      <c r="D63" s="89" t="s">
        <v>238</v>
      </c>
      <c r="E63" s="89" t="s">
        <v>26</v>
      </c>
      <c r="F63" s="89" t="s">
        <v>1534</v>
      </c>
      <c r="G63" s="641" t="s">
        <v>1535</v>
      </c>
      <c r="H63" s="130">
        <v>42370</v>
      </c>
      <c r="I63" s="687">
        <v>1.0000000000000001E-5</v>
      </c>
      <c r="J63" s="980">
        <v>5600</v>
      </c>
      <c r="K63" s="131">
        <v>3350</v>
      </c>
      <c r="L63" s="134">
        <v>0.47799999999999998</v>
      </c>
      <c r="M63" s="134">
        <v>1.6999999999999999E-3</v>
      </c>
      <c r="N63" s="134">
        <v>9.3875040000000007E-2</v>
      </c>
      <c r="O63" s="134">
        <v>4.4872269120000002E-2</v>
      </c>
      <c r="P63" s="134">
        <v>1.59587568E-4</v>
      </c>
      <c r="Q63" s="980">
        <v>2800</v>
      </c>
      <c r="R63" s="131">
        <v>1057.26</v>
      </c>
      <c r="S63" s="134">
        <v>0.81599999999999995</v>
      </c>
      <c r="T63" s="134">
        <v>3.5999999999999999E-3</v>
      </c>
      <c r="U63" s="134">
        <v>1.4813481312E-2</v>
      </c>
      <c r="V63" s="134">
        <v>6.4883048146559999E-2</v>
      </c>
      <c r="W63" s="134">
        <v>1.2087800750591999E-2</v>
      </c>
      <c r="X63" s="134">
        <v>5.2944567287592954E-2</v>
      </c>
      <c r="Y63" s="134">
        <v>5.33285327232E-5</v>
      </c>
      <c r="Z63" s="135">
        <v>2.3357897332761601E-4</v>
      </c>
    </row>
    <row r="64" spans="1:26">
      <c r="A64" s="88"/>
      <c r="B64" s="1110" t="s">
        <v>1425</v>
      </c>
      <c r="C64" s="89" t="s">
        <v>206</v>
      </c>
      <c r="D64" s="89" t="s">
        <v>238</v>
      </c>
      <c r="E64" s="89" t="s">
        <v>26</v>
      </c>
      <c r="F64" s="89" t="s">
        <v>1536</v>
      </c>
      <c r="G64" s="641" t="s">
        <v>1537</v>
      </c>
      <c r="H64" s="76" t="s">
        <v>218</v>
      </c>
      <c r="I64" s="687">
        <v>1.0000000000000001E-5</v>
      </c>
      <c r="J64" s="980">
        <v>5600</v>
      </c>
      <c r="K64" s="131">
        <v>3350</v>
      </c>
      <c r="L64" s="134">
        <v>0.47799999999999998</v>
      </c>
      <c r="M64" s="134">
        <v>1.6999999999999999E-3</v>
      </c>
      <c r="N64" s="134">
        <v>9.3875040000000007E-2</v>
      </c>
      <c r="O64" s="134">
        <v>4.4872269120000002E-2</v>
      </c>
      <c r="P64" s="134">
        <v>1.59587568E-4</v>
      </c>
      <c r="Q64" s="980">
        <v>2800</v>
      </c>
      <c r="R64" s="131">
        <v>1057.26</v>
      </c>
      <c r="S64" s="134">
        <v>0.81599999999999995</v>
      </c>
      <c r="T64" s="134">
        <v>3.5999999999999999E-3</v>
      </c>
      <c r="U64" s="134">
        <v>1.4813481312E-2</v>
      </c>
      <c r="V64" s="134">
        <v>6.4883048146559999E-2</v>
      </c>
      <c r="W64" s="134">
        <v>1.2087800750591999E-2</v>
      </c>
      <c r="X64" s="134">
        <v>5.2944567287592954E-2</v>
      </c>
      <c r="Y64" s="134">
        <v>5.33285327232E-5</v>
      </c>
      <c r="Z64" s="135">
        <v>2.3357897332761601E-4</v>
      </c>
    </row>
    <row r="65" spans="1:26">
      <c r="A65" s="88"/>
      <c r="B65" s="1110" t="s">
        <v>1425</v>
      </c>
      <c r="C65" s="89" t="s">
        <v>206</v>
      </c>
      <c r="D65" s="89" t="s">
        <v>238</v>
      </c>
      <c r="E65" s="89" t="s">
        <v>26</v>
      </c>
      <c r="F65" s="89" t="s">
        <v>1538</v>
      </c>
      <c r="G65" s="641" t="s">
        <v>1539</v>
      </c>
      <c r="H65" s="76" t="s">
        <v>218</v>
      </c>
      <c r="I65" s="687">
        <v>1.0000000000000001E-5</v>
      </c>
      <c r="J65" s="980">
        <v>5600</v>
      </c>
      <c r="K65" s="131">
        <v>3350</v>
      </c>
      <c r="L65" s="134">
        <v>0.47799999999999998</v>
      </c>
      <c r="M65" s="134">
        <v>1.6999999999999999E-3</v>
      </c>
      <c r="N65" s="134">
        <v>9.3875040000000007E-2</v>
      </c>
      <c r="O65" s="134">
        <v>4.4872269120000002E-2</v>
      </c>
      <c r="P65" s="134">
        <v>1.59587568E-4</v>
      </c>
      <c r="Q65" s="980">
        <v>2800</v>
      </c>
      <c r="R65" s="131">
        <v>1057.26</v>
      </c>
      <c r="S65" s="134">
        <v>0.81599999999999995</v>
      </c>
      <c r="T65" s="134">
        <v>3.5999999999999999E-3</v>
      </c>
      <c r="U65" s="134">
        <v>1.4813481312E-2</v>
      </c>
      <c r="V65" s="134">
        <v>6.4883048146559999E-2</v>
      </c>
      <c r="W65" s="134">
        <v>1.2087800750591999E-2</v>
      </c>
      <c r="X65" s="134">
        <v>5.2944567287592954E-2</v>
      </c>
      <c r="Y65" s="134">
        <v>5.33285327232E-5</v>
      </c>
      <c r="Z65" s="135">
        <v>2.3357897332761601E-4</v>
      </c>
    </row>
    <row r="66" spans="1:26">
      <c r="A66" s="88"/>
      <c r="B66" s="1110" t="s">
        <v>1425</v>
      </c>
      <c r="C66" s="89" t="s">
        <v>206</v>
      </c>
      <c r="D66" s="89" t="s">
        <v>238</v>
      </c>
      <c r="E66" s="89" t="s">
        <v>26</v>
      </c>
      <c r="F66" s="89" t="s">
        <v>1540</v>
      </c>
      <c r="G66" s="641" t="s">
        <v>1541</v>
      </c>
      <c r="H66" s="76" t="s">
        <v>218</v>
      </c>
      <c r="I66" s="687">
        <v>1.0000000000000001E-5</v>
      </c>
      <c r="J66" s="980">
        <v>5600</v>
      </c>
      <c r="K66" s="131">
        <v>3350</v>
      </c>
      <c r="L66" s="134">
        <v>0.47799999999999998</v>
      </c>
      <c r="M66" s="134">
        <v>1.6999999999999999E-3</v>
      </c>
      <c r="N66" s="134">
        <v>9.3875040000000007E-2</v>
      </c>
      <c r="O66" s="134">
        <v>4.4872269120000002E-2</v>
      </c>
      <c r="P66" s="134">
        <v>1.59587568E-4</v>
      </c>
      <c r="Q66" s="980">
        <v>2800</v>
      </c>
      <c r="R66" s="131">
        <v>1057.26</v>
      </c>
      <c r="S66" s="134">
        <v>0.81599999999999995</v>
      </c>
      <c r="T66" s="134">
        <v>3.5999999999999999E-3</v>
      </c>
      <c r="U66" s="134">
        <v>1.4813481312E-2</v>
      </c>
      <c r="V66" s="134">
        <v>6.4883048146559999E-2</v>
      </c>
      <c r="W66" s="134">
        <v>1.2087800750591999E-2</v>
      </c>
      <c r="X66" s="134">
        <v>5.2944567287592954E-2</v>
      </c>
      <c r="Y66" s="134">
        <v>5.33285327232E-5</v>
      </c>
      <c r="Z66" s="135">
        <v>2.3357897332761601E-4</v>
      </c>
    </row>
    <row r="67" spans="1:26">
      <c r="A67" s="88"/>
      <c r="B67" s="1110" t="s">
        <v>1425</v>
      </c>
      <c r="C67" s="89" t="s">
        <v>206</v>
      </c>
      <c r="D67" s="89" t="s">
        <v>463</v>
      </c>
      <c r="E67" s="89" t="s">
        <v>26</v>
      </c>
      <c r="F67" s="89" t="s">
        <v>1542</v>
      </c>
      <c r="G67" s="641" t="s">
        <v>1543</v>
      </c>
      <c r="H67" s="130" t="s">
        <v>218</v>
      </c>
      <c r="I67" s="687">
        <v>1.0000000000000001E-5</v>
      </c>
      <c r="J67" s="980">
        <v>10723</v>
      </c>
      <c r="K67" s="131">
        <v>3350</v>
      </c>
      <c r="L67" s="134">
        <v>0.47799999999999998</v>
      </c>
      <c r="M67" s="134">
        <v>1.6999999999999999E-3</v>
      </c>
      <c r="N67" s="134">
        <v>0.17975393819999999</v>
      </c>
      <c r="O67" s="134">
        <v>8.5922382459599989E-2</v>
      </c>
      <c r="P67" s="134">
        <v>3.0558169493999994E-4</v>
      </c>
      <c r="Q67" s="980">
        <v>5361</v>
      </c>
      <c r="R67" s="131">
        <v>1057.26</v>
      </c>
      <c r="S67" s="134">
        <v>0.81599999999999995</v>
      </c>
      <c r="T67" s="134">
        <v>3.5999999999999999E-3</v>
      </c>
      <c r="U67" s="134">
        <v>2.8362526183440005E-2</v>
      </c>
      <c r="V67" s="134">
        <v>0.12422786468346722</v>
      </c>
      <c r="W67" s="134">
        <v>2.3143821365687042E-2</v>
      </c>
      <c r="X67" s="134">
        <v>0.10136993758170924</v>
      </c>
      <c r="Y67" s="134">
        <v>1.0210509426038402E-4</v>
      </c>
      <c r="Z67" s="135">
        <v>4.4722031286048195E-4</v>
      </c>
    </row>
    <row r="68" spans="1:26">
      <c r="A68" s="88"/>
      <c r="B68" s="1110" t="s">
        <v>1425</v>
      </c>
      <c r="C68" s="89" t="s">
        <v>206</v>
      </c>
      <c r="D68" s="89" t="s">
        <v>465</v>
      </c>
      <c r="E68" s="89" t="s">
        <v>26</v>
      </c>
      <c r="F68" s="89" t="s">
        <v>1544</v>
      </c>
      <c r="G68" s="641" t="s">
        <v>1545</v>
      </c>
      <c r="H68" s="130" t="s">
        <v>218</v>
      </c>
      <c r="I68" s="687">
        <v>1.0000000000000001E-5</v>
      </c>
      <c r="J68" s="980">
        <v>10723</v>
      </c>
      <c r="K68" s="131">
        <v>3350</v>
      </c>
      <c r="L68" s="134">
        <v>0.47799999999999998</v>
      </c>
      <c r="M68" s="134">
        <v>1.6999999999999999E-3</v>
      </c>
      <c r="N68" s="134">
        <v>0.17975393819999999</v>
      </c>
      <c r="O68" s="134">
        <v>8.5922382459599989E-2</v>
      </c>
      <c r="P68" s="134">
        <v>3.0558169493999994E-4</v>
      </c>
      <c r="Q68" s="980">
        <v>5361</v>
      </c>
      <c r="R68" s="131">
        <v>1057.26</v>
      </c>
      <c r="S68" s="134">
        <v>0.81599999999999995</v>
      </c>
      <c r="T68" s="134">
        <v>3.5999999999999999E-3</v>
      </c>
      <c r="U68" s="134">
        <v>2.8362526183440005E-2</v>
      </c>
      <c r="V68" s="134">
        <v>0.12422786468346722</v>
      </c>
      <c r="W68" s="134">
        <v>2.3143821365687042E-2</v>
      </c>
      <c r="X68" s="134">
        <v>0.10136993758170924</v>
      </c>
      <c r="Y68" s="134">
        <v>1.0210509426038402E-4</v>
      </c>
      <c r="Z68" s="135">
        <v>4.4722031286048195E-4</v>
      </c>
    </row>
    <row r="69" spans="1:26">
      <c r="A69" s="88"/>
      <c r="B69" s="1110" t="s">
        <v>1425</v>
      </c>
      <c r="C69" s="89" t="s">
        <v>206</v>
      </c>
      <c r="D69" s="89" t="s">
        <v>225</v>
      </c>
      <c r="E69" s="89" t="s">
        <v>26</v>
      </c>
      <c r="F69" s="89" t="s">
        <v>1546</v>
      </c>
      <c r="G69" s="219" t="s">
        <v>1547</v>
      </c>
      <c r="H69" s="130">
        <v>35916</v>
      </c>
      <c r="I69" s="687">
        <v>1.0000000000000001E-5</v>
      </c>
      <c r="J69" s="980">
        <v>12600</v>
      </c>
      <c r="K69" s="131">
        <v>3350</v>
      </c>
      <c r="L69" s="134">
        <v>0.47799999999999998</v>
      </c>
      <c r="M69" s="134">
        <v>1.6999999999999999E-3</v>
      </c>
      <c r="N69" s="134">
        <v>0.21121884000000002</v>
      </c>
      <c r="O69" s="134">
        <v>0.10096260552</v>
      </c>
      <c r="P69" s="134">
        <v>3.5907202799999999E-4</v>
      </c>
      <c r="Q69" s="980">
        <v>4000</v>
      </c>
      <c r="R69" s="131">
        <v>1057.26</v>
      </c>
      <c r="S69" s="134">
        <v>0.81599999999999995</v>
      </c>
      <c r="T69" s="134">
        <v>3.5999999999999999E-3</v>
      </c>
      <c r="U69" s="134">
        <v>2.1162116159999998E-2</v>
      </c>
      <c r="V69" s="134">
        <v>9.2690068780799995E-2</v>
      </c>
      <c r="W69" s="134">
        <v>1.7268286786559998E-2</v>
      </c>
      <c r="X69" s="134">
        <v>7.5635096125132792E-2</v>
      </c>
      <c r="Y69" s="134">
        <v>7.6183618175999985E-5</v>
      </c>
      <c r="Z69" s="135">
        <v>3.3368424761087993E-4</v>
      </c>
    </row>
    <row r="70" spans="1:26">
      <c r="A70" s="88"/>
      <c r="B70" s="1110" t="s">
        <v>1425</v>
      </c>
      <c r="C70" s="89" t="s">
        <v>206</v>
      </c>
      <c r="D70" s="89" t="s">
        <v>225</v>
      </c>
      <c r="E70" s="89" t="s">
        <v>26</v>
      </c>
      <c r="F70" s="89" t="s">
        <v>1548</v>
      </c>
      <c r="G70" s="219" t="s">
        <v>1549</v>
      </c>
      <c r="H70" s="130">
        <v>35916</v>
      </c>
      <c r="I70" s="687">
        <v>1.0000000000000001E-5</v>
      </c>
      <c r="J70" s="980">
        <v>12600</v>
      </c>
      <c r="K70" s="131">
        <v>3350</v>
      </c>
      <c r="L70" s="134">
        <v>0.47799999999999998</v>
      </c>
      <c r="M70" s="134">
        <v>1.6999999999999999E-3</v>
      </c>
      <c r="N70" s="134">
        <v>0.21121884000000002</v>
      </c>
      <c r="O70" s="134">
        <v>0.10096260552</v>
      </c>
      <c r="P70" s="134">
        <v>3.5907202799999999E-4</v>
      </c>
      <c r="Q70" s="980">
        <v>4000</v>
      </c>
      <c r="R70" s="131">
        <v>1057.26</v>
      </c>
      <c r="S70" s="134">
        <v>0.81599999999999995</v>
      </c>
      <c r="T70" s="134">
        <v>3.5999999999999999E-3</v>
      </c>
      <c r="U70" s="134">
        <v>2.1162116159999998E-2</v>
      </c>
      <c r="V70" s="134">
        <v>9.2690068780799995E-2</v>
      </c>
      <c r="W70" s="134">
        <v>1.7268286786559998E-2</v>
      </c>
      <c r="X70" s="134">
        <v>7.5635096125132792E-2</v>
      </c>
      <c r="Y70" s="134">
        <v>7.6183618175999985E-5</v>
      </c>
      <c r="Z70" s="135">
        <v>3.3368424761087993E-4</v>
      </c>
    </row>
    <row r="71" spans="1:26">
      <c r="A71" s="88"/>
      <c r="B71" s="1110" t="s">
        <v>1425</v>
      </c>
      <c r="C71" s="89" t="s">
        <v>206</v>
      </c>
      <c r="D71" s="89" t="s">
        <v>225</v>
      </c>
      <c r="E71" s="89" t="s">
        <v>26</v>
      </c>
      <c r="F71" s="89" t="s">
        <v>1550</v>
      </c>
      <c r="G71" s="219" t="s">
        <v>1551</v>
      </c>
      <c r="H71" s="130">
        <v>35916</v>
      </c>
      <c r="I71" s="687">
        <v>1.0000000000000001E-5</v>
      </c>
      <c r="J71" s="980">
        <v>12600</v>
      </c>
      <c r="K71" s="131">
        <v>3350</v>
      </c>
      <c r="L71" s="134">
        <v>0.47799999999999998</v>
      </c>
      <c r="M71" s="134">
        <v>1.6999999999999999E-3</v>
      </c>
      <c r="N71" s="134">
        <v>0.21121884000000002</v>
      </c>
      <c r="O71" s="134">
        <v>0.10096260552</v>
      </c>
      <c r="P71" s="134">
        <v>3.5907202799999999E-4</v>
      </c>
      <c r="Q71" s="980">
        <v>4000</v>
      </c>
      <c r="R71" s="131">
        <v>1057.26</v>
      </c>
      <c r="S71" s="134">
        <v>0.81599999999999995</v>
      </c>
      <c r="T71" s="134">
        <v>3.5999999999999999E-3</v>
      </c>
      <c r="U71" s="134">
        <v>2.1162116159999998E-2</v>
      </c>
      <c r="V71" s="134">
        <v>9.2690068780799995E-2</v>
      </c>
      <c r="W71" s="134">
        <v>1.7268286786559998E-2</v>
      </c>
      <c r="X71" s="134">
        <v>7.5635096125132792E-2</v>
      </c>
      <c r="Y71" s="134">
        <v>7.6183618175999985E-5</v>
      </c>
      <c r="Z71" s="135">
        <v>3.3368424761087993E-4</v>
      </c>
    </row>
    <row r="72" spans="1:26">
      <c r="A72" s="88"/>
      <c r="B72" s="1110" t="s">
        <v>1425</v>
      </c>
      <c r="C72" s="89" t="s">
        <v>206</v>
      </c>
      <c r="D72" s="89" t="s">
        <v>225</v>
      </c>
      <c r="E72" s="89" t="s">
        <v>26</v>
      </c>
      <c r="F72" s="89" t="s">
        <v>1552</v>
      </c>
      <c r="G72" s="219" t="s">
        <v>1553</v>
      </c>
      <c r="H72" s="130">
        <v>35916</v>
      </c>
      <c r="I72" s="687">
        <v>1.0000000000000001E-5</v>
      </c>
      <c r="J72" s="980">
        <v>12600</v>
      </c>
      <c r="K72" s="131">
        <v>3350</v>
      </c>
      <c r="L72" s="134">
        <v>0.47799999999999998</v>
      </c>
      <c r="M72" s="134">
        <v>1.6999999999999999E-3</v>
      </c>
      <c r="N72" s="134">
        <v>0.21121884000000002</v>
      </c>
      <c r="O72" s="134">
        <v>0.10096260552</v>
      </c>
      <c r="P72" s="134">
        <v>3.5907202799999999E-4</v>
      </c>
      <c r="Q72" s="980">
        <v>4000</v>
      </c>
      <c r="R72" s="131">
        <v>1057.26</v>
      </c>
      <c r="S72" s="134">
        <v>0.81599999999999995</v>
      </c>
      <c r="T72" s="134">
        <v>3.5999999999999999E-3</v>
      </c>
      <c r="U72" s="134">
        <v>2.1162116159999998E-2</v>
      </c>
      <c r="V72" s="134">
        <v>9.2690068780799995E-2</v>
      </c>
      <c r="W72" s="134">
        <v>1.7268286786559998E-2</v>
      </c>
      <c r="X72" s="134">
        <v>7.5635096125132792E-2</v>
      </c>
      <c r="Y72" s="134">
        <v>7.6183618175999985E-5</v>
      </c>
      <c r="Z72" s="135">
        <v>3.3368424761087993E-4</v>
      </c>
    </row>
    <row r="73" spans="1:26">
      <c r="A73" s="88"/>
      <c r="B73" s="1110" t="s">
        <v>1425</v>
      </c>
      <c r="C73" s="89" t="s">
        <v>206</v>
      </c>
      <c r="D73" s="89" t="s">
        <v>225</v>
      </c>
      <c r="E73" s="89" t="s">
        <v>26</v>
      </c>
      <c r="F73" s="89" t="s">
        <v>1554</v>
      </c>
      <c r="G73" s="219" t="s">
        <v>1555</v>
      </c>
      <c r="H73" s="130">
        <v>35916</v>
      </c>
      <c r="I73" s="687">
        <v>1.0000000000000001E-5</v>
      </c>
      <c r="J73" s="980">
        <v>12600</v>
      </c>
      <c r="K73" s="131">
        <v>3350</v>
      </c>
      <c r="L73" s="134">
        <v>0.47799999999999998</v>
      </c>
      <c r="M73" s="134">
        <v>1.6999999999999999E-3</v>
      </c>
      <c r="N73" s="134">
        <v>0.21121884000000002</v>
      </c>
      <c r="O73" s="134">
        <v>0.10096260552</v>
      </c>
      <c r="P73" s="134">
        <v>3.5907202799999999E-4</v>
      </c>
      <c r="Q73" s="980">
        <v>4000</v>
      </c>
      <c r="R73" s="131">
        <v>1057.26</v>
      </c>
      <c r="S73" s="134">
        <v>0.81599999999999995</v>
      </c>
      <c r="T73" s="134">
        <v>3.5999999999999999E-3</v>
      </c>
      <c r="U73" s="134">
        <v>2.1162116159999998E-2</v>
      </c>
      <c r="V73" s="134">
        <v>9.2690068780799995E-2</v>
      </c>
      <c r="W73" s="134">
        <v>1.7268286786559998E-2</v>
      </c>
      <c r="X73" s="134">
        <v>7.5635096125132792E-2</v>
      </c>
      <c r="Y73" s="134">
        <v>7.6183618175999985E-5</v>
      </c>
      <c r="Z73" s="135">
        <v>3.3368424761087993E-4</v>
      </c>
    </row>
    <row r="74" spans="1:26">
      <c r="A74" s="88"/>
      <c r="B74" s="1110" t="s">
        <v>1425</v>
      </c>
      <c r="C74" s="89" t="s">
        <v>206</v>
      </c>
      <c r="D74" s="89" t="s">
        <v>225</v>
      </c>
      <c r="E74" s="89" t="s">
        <v>26</v>
      </c>
      <c r="F74" s="89" t="s">
        <v>1556</v>
      </c>
      <c r="G74" s="219" t="s">
        <v>1557</v>
      </c>
      <c r="H74" s="130">
        <v>35916</v>
      </c>
      <c r="I74" s="687">
        <v>1.0000000000000001E-5</v>
      </c>
      <c r="J74" s="980">
        <v>12600</v>
      </c>
      <c r="K74" s="131">
        <v>3350</v>
      </c>
      <c r="L74" s="134">
        <v>0.47799999999999998</v>
      </c>
      <c r="M74" s="134">
        <v>1.6999999999999999E-3</v>
      </c>
      <c r="N74" s="134">
        <v>0.21121884000000002</v>
      </c>
      <c r="O74" s="134">
        <v>0.10096260552</v>
      </c>
      <c r="P74" s="134">
        <v>3.5907202799999999E-4</v>
      </c>
      <c r="Q74" s="980">
        <v>4000</v>
      </c>
      <c r="R74" s="131">
        <v>1057.26</v>
      </c>
      <c r="S74" s="134">
        <v>0.81599999999999995</v>
      </c>
      <c r="T74" s="134">
        <v>3.5999999999999999E-3</v>
      </c>
      <c r="U74" s="134">
        <v>2.1162116159999998E-2</v>
      </c>
      <c r="V74" s="134">
        <v>9.2690068780799995E-2</v>
      </c>
      <c r="W74" s="134">
        <v>1.7268286786559998E-2</v>
      </c>
      <c r="X74" s="134">
        <v>7.5635096125132792E-2</v>
      </c>
      <c r="Y74" s="134">
        <v>7.6183618175999985E-5</v>
      </c>
      <c r="Z74" s="135">
        <v>3.3368424761087993E-4</v>
      </c>
    </row>
    <row r="75" spans="1:26">
      <c r="A75" s="88"/>
      <c r="B75" s="1110" t="s">
        <v>1425</v>
      </c>
      <c r="C75" s="89" t="s">
        <v>206</v>
      </c>
      <c r="D75" s="89" t="s">
        <v>225</v>
      </c>
      <c r="E75" s="89" t="s">
        <v>26</v>
      </c>
      <c r="F75" s="89" t="s">
        <v>1558</v>
      </c>
      <c r="G75" s="219" t="s">
        <v>1559</v>
      </c>
      <c r="H75" s="130">
        <v>36678</v>
      </c>
      <c r="I75" s="687">
        <v>1.0000000000000001E-5</v>
      </c>
      <c r="J75" s="980">
        <v>12600</v>
      </c>
      <c r="K75" s="131">
        <v>3350</v>
      </c>
      <c r="L75" s="134">
        <v>0.47799999999999998</v>
      </c>
      <c r="M75" s="134">
        <v>1.6999999999999999E-3</v>
      </c>
      <c r="N75" s="134">
        <v>0.21121884000000002</v>
      </c>
      <c r="O75" s="134">
        <v>0.10096260552</v>
      </c>
      <c r="P75" s="134">
        <v>3.5907202799999999E-4</v>
      </c>
      <c r="Q75" s="980">
        <v>4000</v>
      </c>
      <c r="R75" s="131">
        <v>1057.26</v>
      </c>
      <c r="S75" s="134">
        <v>0.81599999999999995</v>
      </c>
      <c r="T75" s="134">
        <v>3.5999999999999999E-3</v>
      </c>
      <c r="U75" s="134">
        <v>2.1162116159999998E-2</v>
      </c>
      <c r="V75" s="134">
        <v>9.2690068780799995E-2</v>
      </c>
      <c r="W75" s="134">
        <v>1.7268286786559998E-2</v>
      </c>
      <c r="X75" s="134">
        <v>7.5635096125132792E-2</v>
      </c>
      <c r="Y75" s="134">
        <v>7.6183618175999985E-5</v>
      </c>
      <c r="Z75" s="135">
        <v>3.3368424761087993E-4</v>
      </c>
    </row>
    <row r="76" spans="1:26">
      <c r="A76" s="88"/>
      <c r="B76" s="1110" t="s">
        <v>1425</v>
      </c>
      <c r="C76" s="89" t="s">
        <v>206</v>
      </c>
      <c r="D76" s="89" t="s">
        <v>225</v>
      </c>
      <c r="E76" s="89" t="s">
        <v>26</v>
      </c>
      <c r="F76" s="89" t="s">
        <v>1560</v>
      </c>
      <c r="G76" s="219" t="s">
        <v>1561</v>
      </c>
      <c r="H76" s="130">
        <v>36678</v>
      </c>
      <c r="I76" s="687">
        <v>1.0000000000000001E-5</v>
      </c>
      <c r="J76" s="980">
        <v>12600</v>
      </c>
      <c r="K76" s="131">
        <v>3350</v>
      </c>
      <c r="L76" s="134">
        <v>0.47799999999999998</v>
      </c>
      <c r="M76" s="134">
        <v>1.6999999999999999E-3</v>
      </c>
      <c r="N76" s="134">
        <v>0.21121884000000002</v>
      </c>
      <c r="O76" s="134">
        <v>0.10096260552</v>
      </c>
      <c r="P76" s="134">
        <v>3.5907202799999999E-4</v>
      </c>
      <c r="Q76" s="980">
        <v>4000</v>
      </c>
      <c r="R76" s="131">
        <v>1057.26</v>
      </c>
      <c r="S76" s="134">
        <v>0.81599999999999995</v>
      </c>
      <c r="T76" s="134">
        <v>3.5999999999999999E-3</v>
      </c>
      <c r="U76" s="134">
        <v>2.1162116159999998E-2</v>
      </c>
      <c r="V76" s="134">
        <v>9.2690068780799995E-2</v>
      </c>
      <c r="W76" s="134">
        <v>1.7268286786559998E-2</v>
      </c>
      <c r="X76" s="134">
        <v>7.5635096125132792E-2</v>
      </c>
      <c r="Y76" s="134">
        <v>7.6183618175999985E-5</v>
      </c>
      <c r="Z76" s="135">
        <v>3.3368424761087993E-4</v>
      </c>
    </row>
    <row r="77" spans="1:26">
      <c r="A77" s="88"/>
      <c r="B77" s="1110" t="s">
        <v>1425</v>
      </c>
      <c r="C77" s="89" t="s">
        <v>206</v>
      </c>
      <c r="D77" s="89" t="s">
        <v>225</v>
      </c>
      <c r="E77" s="89" t="s">
        <v>26</v>
      </c>
      <c r="F77" s="89" t="s">
        <v>1562</v>
      </c>
      <c r="G77" s="219" t="s">
        <v>1563</v>
      </c>
      <c r="H77" s="130">
        <v>36678</v>
      </c>
      <c r="I77" s="687">
        <v>1.0000000000000001E-5</v>
      </c>
      <c r="J77" s="980">
        <v>12600</v>
      </c>
      <c r="K77" s="131">
        <v>3350</v>
      </c>
      <c r="L77" s="134">
        <v>0.47799999999999998</v>
      </c>
      <c r="M77" s="134">
        <v>1.6999999999999999E-3</v>
      </c>
      <c r="N77" s="134">
        <v>0.21121884000000002</v>
      </c>
      <c r="O77" s="134">
        <v>0.10096260552</v>
      </c>
      <c r="P77" s="134">
        <v>3.5907202799999999E-4</v>
      </c>
      <c r="Q77" s="980">
        <v>4000</v>
      </c>
      <c r="R77" s="131">
        <v>1057.26</v>
      </c>
      <c r="S77" s="134">
        <v>0.81599999999999995</v>
      </c>
      <c r="T77" s="134">
        <v>3.5999999999999999E-3</v>
      </c>
      <c r="U77" s="134">
        <v>2.1162116159999998E-2</v>
      </c>
      <c r="V77" s="134">
        <v>9.2690068780799995E-2</v>
      </c>
      <c r="W77" s="134">
        <v>1.7268286786559998E-2</v>
      </c>
      <c r="X77" s="134">
        <v>7.5635096125132792E-2</v>
      </c>
      <c r="Y77" s="134">
        <v>7.6183618175999985E-5</v>
      </c>
      <c r="Z77" s="135">
        <v>3.3368424761087993E-4</v>
      </c>
    </row>
    <row r="78" spans="1:26">
      <c r="A78" s="88"/>
      <c r="B78" s="1110" t="s">
        <v>1425</v>
      </c>
      <c r="C78" s="89" t="s">
        <v>206</v>
      </c>
      <c r="D78" s="89" t="s">
        <v>225</v>
      </c>
      <c r="E78" s="89" t="s">
        <v>26</v>
      </c>
      <c r="F78" s="89" t="s">
        <v>1564</v>
      </c>
      <c r="G78" s="641" t="s">
        <v>1565</v>
      </c>
      <c r="H78" s="76" t="s">
        <v>218</v>
      </c>
      <c r="I78" s="687">
        <v>1.0000000000000001E-5</v>
      </c>
      <c r="J78" s="980">
        <v>12600</v>
      </c>
      <c r="K78" s="131">
        <v>3350</v>
      </c>
      <c r="L78" s="134">
        <v>0.47799999999999998</v>
      </c>
      <c r="M78" s="134">
        <v>1.6999999999999999E-3</v>
      </c>
      <c r="N78" s="134">
        <v>0.21121884000000002</v>
      </c>
      <c r="O78" s="134">
        <v>0.10096260552</v>
      </c>
      <c r="P78" s="134">
        <v>3.5907202799999999E-4</v>
      </c>
      <c r="Q78" s="980">
        <v>4000</v>
      </c>
      <c r="R78" s="131">
        <v>1057.26</v>
      </c>
      <c r="S78" s="134">
        <v>0.81599999999999995</v>
      </c>
      <c r="T78" s="134">
        <v>3.5999999999999999E-3</v>
      </c>
      <c r="U78" s="134">
        <v>2.1162116159999998E-2</v>
      </c>
      <c r="V78" s="134">
        <v>9.2690068780799995E-2</v>
      </c>
      <c r="W78" s="134">
        <v>1.7268286786559998E-2</v>
      </c>
      <c r="X78" s="134">
        <v>7.5635096125132792E-2</v>
      </c>
      <c r="Y78" s="134">
        <v>7.6183618175999985E-5</v>
      </c>
      <c r="Z78" s="135">
        <v>3.3368424761087993E-4</v>
      </c>
    </row>
    <row r="79" spans="1:26" s="316" customFormat="1">
      <c r="A79" s="125"/>
      <c r="B79" s="1110" t="s">
        <v>1425</v>
      </c>
      <c r="C79" s="1096" t="s">
        <v>206</v>
      </c>
      <c r="D79" s="1096" t="s">
        <v>1566</v>
      </c>
      <c r="E79" s="1096" t="s">
        <v>26</v>
      </c>
      <c r="F79" s="1096" t="s">
        <v>1567</v>
      </c>
      <c r="G79" s="641" t="s">
        <v>1568</v>
      </c>
      <c r="H79" s="272">
        <v>41091</v>
      </c>
      <c r="I79" s="688">
        <v>1.0000000000000001E-5</v>
      </c>
      <c r="J79" s="981">
        <v>13000</v>
      </c>
      <c r="K79" s="405">
        <v>3350</v>
      </c>
      <c r="L79" s="285">
        <v>0.47799999999999998</v>
      </c>
      <c r="M79" s="285">
        <v>1.6999999999999999E-3</v>
      </c>
      <c r="N79" s="285">
        <v>0.21792419999999998</v>
      </c>
      <c r="O79" s="134">
        <v>0.10416776759999999</v>
      </c>
      <c r="P79" s="134">
        <v>3.7047113999999997E-4</v>
      </c>
      <c r="Q79" s="981">
        <v>4000</v>
      </c>
      <c r="R79" s="405">
        <v>1057.26</v>
      </c>
      <c r="S79" s="285">
        <v>0.81599999999999995</v>
      </c>
      <c r="T79" s="285">
        <v>3.5999999999999999E-3</v>
      </c>
      <c r="U79" s="134">
        <v>2.1162116159999998E-2</v>
      </c>
      <c r="V79" s="134">
        <v>9.2690068780799995E-2</v>
      </c>
      <c r="W79" s="134">
        <v>1.7268286786559998E-2</v>
      </c>
      <c r="X79" s="134">
        <v>7.5635096125132792E-2</v>
      </c>
      <c r="Y79" s="134">
        <v>7.6183618175999985E-5</v>
      </c>
      <c r="Z79" s="135">
        <v>3.3368424761087993E-4</v>
      </c>
    </row>
    <row r="80" spans="1:26" s="316" customFormat="1">
      <c r="A80" s="125"/>
      <c r="B80" s="1110" t="s">
        <v>1425</v>
      </c>
      <c r="C80" s="1096" t="s">
        <v>206</v>
      </c>
      <c r="D80" s="1096" t="s">
        <v>1566</v>
      </c>
      <c r="E80" s="1096" t="s">
        <v>26</v>
      </c>
      <c r="F80" s="1096" t="s">
        <v>1569</v>
      </c>
      <c r="G80" s="641" t="s">
        <v>1570</v>
      </c>
      <c r="H80" s="272">
        <v>41091</v>
      </c>
      <c r="I80" s="688">
        <v>1.0000000000000001E-5</v>
      </c>
      <c r="J80" s="981">
        <v>13000</v>
      </c>
      <c r="K80" s="405">
        <v>3350</v>
      </c>
      <c r="L80" s="285">
        <v>0.47799999999999998</v>
      </c>
      <c r="M80" s="285">
        <v>1.6999999999999999E-3</v>
      </c>
      <c r="N80" s="285">
        <v>0.21792419999999998</v>
      </c>
      <c r="O80" s="134">
        <v>0.10416776759999999</v>
      </c>
      <c r="P80" s="134">
        <v>3.7047113999999997E-4</v>
      </c>
      <c r="Q80" s="981">
        <v>4000</v>
      </c>
      <c r="R80" s="405">
        <v>1057.26</v>
      </c>
      <c r="S80" s="285">
        <v>0.81599999999999995</v>
      </c>
      <c r="T80" s="285">
        <v>3.5999999999999999E-3</v>
      </c>
      <c r="U80" s="134">
        <v>2.1162116159999998E-2</v>
      </c>
      <c r="V80" s="134">
        <v>9.2690068780799995E-2</v>
      </c>
      <c r="W80" s="134">
        <v>1.7268286786559998E-2</v>
      </c>
      <c r="X80" s="134">
        <v>7.5635096125132792E-2</v>
      </c>
      <c r="Y80" s="134">
        <v>7.6183618175999985E-5</v>
      </c>
      <c r="Z80" s="135">
        <v>3.3368424761087993E-4</v>
      </c>
    </row>
    <row r="81" spans="1:26" s="316" customFormat="1">
      <c r="A81" s="125"/>
      <c r="B81" s="1110" t="s">
        <v>1425</v>
      </c>
      <c r="C81" s="1096" t="s">
        <v>206</v>
      </c>
      <c r="D81" s="1096" t="s">
        <v>1566</v>
      </c>
      <c r="E81" s="1096" t="s">
        <v>26</v>
      </c>
      <c r="F81" s="1096" t="s">
        <v>1571</v>
      </c>
      <c r="G81" s="641" t="s">
        <v>1572</v>
      </c>
      <c r="H81" s="272">
        <v>42736</v>
      </c>
      <c r="I81" s="688">
        <v>1.0000000000000001E-5</v>
      </c>
      <c r="J81" s="981">
        <v>13000</v>
      </c>
      <c r="K81" s="405">
        <v>3350</v>
      </c>
      <c r="L81" s="285">
        <v>0.47799999999999998</v>
      </c>
      <c r="M81" s="285">
        <v>1.6999999999999999E-3</v>
      </c>
      <c r="N81" s="285">
        <v>0.21792419999999998</v>
      </c>
      <c r="O81" s="134">
        <v>0.10416776759999999</v>
      </c>
      <c r="P81" s="134">
        <v>3.7047113999999997E-4</v>
      </c>
      <c r="Q81" s="981">
        <v>4000</v>
      </c>
      <c r="R81" s="405">
        <v>1057.26</v>
      </c>
      <c r="S81" s="285">
        <v>0.81599999999999995</v>
      </c>
      <c r="T81" s="285">
        <v>3.5999999999999999E-3</v>
      </c>
      <c r="U81" s="134">
        <v>2.1162116159999998E-2</v>
      </c>
      <c r="V81" s="134">
        <v>9.2690068780799995E-2</v>
      </c>
      <c r="W81" s="134">
        <v>1.7268286786559998E-2</v>
      </c>
      <c r="X81" s="134">
        <v>7.5635096125132792E-2</v>
      </c>
      <c r="Y81" s="134">
        <v>7.6183618175999985E-5</v>
      </c>
      <c r="Z81" s="135">
        <v>3.3368424761087993E-4</v>
      </c>
    </row>
    <row r="82" spans="1:26" s="316" customFormat="1">
      <c r="A82" s="125"/>
      <c r="B82" s="1110" t="s">
        <v>1425</v>
      </c>
      <c r="C82" s="1096" t="s">
        <v>206</v>
      </c>
      <c r="D82" s="1096" t="s">
        <v>1566</v>
      </c>
      <c r="E82" s="1096" t="s">
        <v>26</v>
      </c>
      <c r="F82" s="1096" t="s">
        <v>1573</v>
      </c>
      <c r="G82" s="641" t="s">
        <v>1574</v>
      </c>
      <c r="H82" s="76" t="s">
        <v>218</v>
      </c>
      <c r="I82" s="688">
        <v>1.0000000000000001E-5</v>
      </c>
      <c r="J82" s="981">
        <v>13000</v>
      </c>
      <c r="K82" s="405">
        <v>3350</v>
      </c>
      <c r="L82" s="285">
        <v>0.47799999999999998</v>
      </c>
      <c r="M82" s="285">
        <v>1.6999999999999999E-3</v>
      </c>
      <c r="N82" s="285">
        <v>0.21792419999999998</v>
      </c>
      <c r="O82" s="134">
        <v>0.10416776759999999</v>
      </c>
      <c r="P82" s="134">
        <v>3.7047113999999997E-4</v>
      </c>
      <c r="Q82" s="981">
        <v>4000</v>
      </c>
      <c r="R82" s="405">
        <v>1057.26</v>
      </c>
      <c r="S82" s="285">
        <v>0.81599999999999995</v>
      </c>
      <c r="T82" s="285">
        <v>3.5999999999999999E-3</v>
      </c>
      <c r="U82" s="134">
        <v>2.1162116159999998E-2</v>
      </c>
      <c r="V82" s="134">
        <v>9.2690068780799995E-2</v>
      </c>
      <c r="W82" s="134">
        <v>1.7268286786559998E-2</v>
      </c>
      <c r="X82" s="134">
        <v>7.5635096125132792E-2</v>
      </c>
      <c r="Y82" s="134">
        <v>7.6183618175999985E-5</v>
      </c>
      <c r="Z82" s="135">
        <v>3.3368424761087993E-4</v>
      </c>
    </row>
    <row r="83" spans="1:26">
      <c r="A83" s="88"/>
      <c r="B83" s="1110" t="s">
        <v>1425</v>
      </c>
      <c r="C83" s="89" t="s">
        <v>206</v>
      </c>
      <c r="D83" s="89" t="s">
        <v>207</v>
      </c>
      <c r="E83" s="89" t="s">
        <v>26</v>
      </c>
      <c r="F83" s="89" t="s">
        <v>1575</v>
      </c>
      <c r="G83" s="219" t="s">
        <v>1576</v>
      </c>
      <c r="H83" s="130" t="s">
        <v>1577</v>
      </c>
      <c r="I83" s="687">
        <v>1.0000000000000001E-5</v>
      </c>
      <c r="J83" s="980">
        <v>12600</v>
      </c>
      <c r="K83" s="131">
        <v>3350</v>
      </c>
      <c r="L83" s="134">
        <v>0.47799999999999998</v>
      </c>
      <c r="M83" s="134">
        <v>1.6999999999999999E-3</v>
      </c>
      <c r="N83" s="134">
        <v>0.21121884000000002</v>
      </c>
      <c r="O83" s="134">
        <v>0.10096260552</v>
      </c>
      <c r="P83" s="134">
        <v>3.5907202799999999E-4</v>
      </c>
      <c r="Q83" s="980">
        <v>4000</v>
      </c>
      <c r="R83" s="131">
        <v>1057.26</v>
      </c>
      <c r="S83" s="134">
        <v>0.81599999999999995</v>
      </c>
      <c r="T83" s="134">
        <v>3.5999999999999999E-3</v>
      </c>
      <c r="U83" s="134">
        <v>2.1162116159999998E-2</v>
      </c>
      <c r="V83" s="134">
        <v>9.2690068780799995E-2</v>
      </c>
      <c r="W83" s="134">
        <v>1.7268286786559998E-2</v>
      </c>
      <c r="X83" s="134">
        <v>7.5635096125132792E-2</v>
      </c>
      <c r="Y83" s="134">
        <v>7.6183618175999985E-5</v>
      </c>
      <c r="Z83" s="135">
        <v>3.3368424761087993E-4</v>
      </c>
    </row>
    <row r="84" spans="1:26">
      <c r="A84" s="88"/>
      <c r="B84" s="1110" t="s">
        <v>1425</v>
      </c>
      <c r="C84" s="89" t="s">
        <v>206</v>
      </c>
      <c r="D84" s="89" t="s">
        <v>207</v>
      </c>
      <c r="E84" s="89" t="s">
        <v>26</v>
      </c>
      <c r="F84" s="89" t="s">
        <v>1578</v>
      </c>
      <c r="G84" s="219" t="s">
        <v>1579</v>
      </c>
      <c r="H84" s="130" t="s">
        <v>1577</v>
      </c>
      <c r="I84" s="687">
        <v>1.0000000000000001E-5</v>
      </c>
      <c r="J84" s="980">
        <v>12600</v>
      </c>
      <c r="K84" s="131">
        <v>3350</v>
      </c>
      <c r="L84" s="134">
        <v>0.47799999999999998</v>
      </c>
      <c r="M84" s="134">
        <v>1.6999999999999999E-3</v>
      </c>
      <c r="N84" s="134">
        <v>0.21121884000000002</v>
      </c>
      <c r="O84" s="134">
        <v>0.10096260552</v>
      </c>
      <c r="P84" s="134">
        <v>3.5907202799999999E-4</v>
      </c>
      <c r="Q84" s="980">
        <v>4000</v>
      </c>
      <c r="R84" s="131">
        <v>1057.26</v>
      </c>
      <c r="S84" s="134">
        <v>0.81599999999999995</v>
      </c>
      <c r="T84" s="134">
        <v>3.5999999999999999E-3</v>
      </c>
      <c r="U84" s="134">
        <v>2.1162116159999998E-2</v>
      </c>
      <c r="V84" s="134">
        <v>9.2690068780799995E-2</v>
      </c>
      <c r="W84" s="134">
        <v>1.7268286786559998E-2</v>
      </c>
      <c r="X84" s="134">
        <v>7.5635096125132792E-2</v>
      </c>
      <c r="Y84" s="134">
        <v>7.6183618175999985E-5</v>
      </c>
      <c r="Z84" s="135">
        <v>3.3368424761087993E-4</v>
      </c>
    </row>
    <row r="85" spans="1:26">
      <c r="A85" s="88"/>
      <c r="B85" s="1110" t="s">
        <v>1425</v>
      </c>
      <c r="C85" s="89" t="s">
        <v>206</v>
      </c>
      <c r="D85" s="89" t="s">
        <v>207</v>
      </c>
      <c r="E85" s="89" t="s">
        <v>26</v>
      </c>
      <c r="F85" s="89" t="s">
        <v>1580</v>
      </c>
      <c r="G85" s="219" t="s">
        <v>1581</v>
      </c>
      <c r="H85" s="130" t="s">
        <v>1577</v>
      </c>
      <c r="I85" s="687">
        <v>1.0000000000000001E-5</v>
      </c>
      <c r="J85" s="980">
        <v>12600</v>
      </c>
      <c r="K85" s="131">
        <v>3350</v>
      </c>
      <c r="L85" s="134">
        <v>0.47799999999999998</v>
      </c>
      <c r="M85" s="134">
        <v>1.6999999999999999E-3</v>
      </c>
      <c r="N85" s="134">
        <v>0.21121884000000002</v>
      </c>
      <c r="O85" s="134">
        <v>0.10096260552</v>
      </c>
      <c r="P85" s="134">
        <v>3.5907202799999999E-4</v>
      </c>
      <c r="Q85" s="980">
        <v>4000</v>
      </c>
      <c r="R85" s="131">
        <v>1057.26</v>
      </c>
      <c r="S85" s="134">
        <v>0.81599999999999995</v>
      </c>
      <c r="T85" s="134">
        <v>3.5999999999999999E-3</v>
      </c>
      <c r="U85" s="134">
        <v>2.1162116159999998E-2</v>
      </c>
      <c r="V85" s="134">
        <v>9.2690068780799995E-2</v>
      </c>
      <c r="W85" s="134">
        <v>1.7268286786559998E-2</v>
      </c>
      <c r="X85" s="134">
        <v>7.5635096125132792E-2</v>
      </c>
      <c r="Y85" s="134">
        <v>7.6183618175999985E-5</v>
      </c>
      <c r="Z85" s="135">
        <v>3.3368424761087993E-4</v>
      </c>
    </row>
    <row r="86" spans="1:26">
      <c r="A86" s="88"/>
      <c r="B86" s="1110" t="s">
        <v>1425</v>
      </c>
      <c r="C86" s="89" t="s">
        <v>206</v>
      </c>
      <c r="D86" s="89" t="s">
        <v>207</v>
      </c>
      <c r="E86" s="89" t="s">
        <v>26</v>
      </c>
      <c r="F86" s="89" t="s">
        <v>1582</v>
      </c>
      <c r="G86" s="219" t="s">
        <v>1583</v>
      </c>
      <c r="H86" s="130" t="s">
        <v>1577</v>
      </c>
      <c r="I86" s="687">
        <v>1.0000000000000001E-5</v>
      </c>
      <c r="J86" s="980">
        <v>12600</v>
      </c>
      <c r="K86" s="131">
        <v>3350</v>
      </c>
      <c r="L86" s="134">
        <v>0.47799999999999998</v>
      </c>
      <c r="M86" s="134">
        <v>1.6999999999999999E-3</v>
      </c>
      <c r="N86" s="134">
        <v>0.21121884000000002</v>
      </c>
      <c r="O86" s="134">
        <v>0.10096260552</v>
      </c>
      <c r="P86" s="134">
        <v>3.5907202799999999E-4</v>
      </c>
      <c r="Q86" s="980">
        <v>4000</v>
      </c>
      <c r="R86" s="131">
        <v>1057.26</v>
      </c>
      <c r="S86" s="134">
        <v>0.81599999999999995</v>
      </c>
      <c r="T86" s="134">
        <v>3.5999999999999999E-3</v>
      </c>
      <c r="U86" s="134">
        <v>2.1162116159999998E-2</v>
      </c>
      <c r="V86" s="134">
        <v>9.2690068780799995E-2</v>
      </c>
      <c r="W86" s="134">
        <v>1.7268286786559998E-2</v>
      </c>
      <c r="X86" s="134">
        <v>7.5635096125132792E-2</v>
      </c>
      <c r="Y86" s="134">
        <v>7.6183618175999985E-5</v>
      </c>
      <c r="Z86" s="135">
        <v>3.3368424761087993E-4</v>
      </c>
    </row>
    <row r="87" spans="1:26">
      <c r="A87" s="88"/>
      <c r="B87" s="1110" t="s">
        <v>1425</v>
      </c>
      <c r="C87" s="89" t="s">
        <v>206</v>
      </c>
      <c r="D87" s="89" t="s">
        <v>207</v>
      </c>
      <c r="E87" s="89" t="s">
        <v>26</v>
      </c>
      <c r="F87" s="89" t="s">
        <v>1584</v>
      </c>
      <c r="G87" s="219" t="s">
        <v>1585</v>
      </c>
      <c r="H87" s="130" t="s">
        <v>1577</v>
      </c>
      <c r="I87" s="687">
        <v>1.0000000000000001E-5</v>
      </c>
      <c r="J87" s="980">
        <v>12600</v>
      </c>
      <c r="K87" s="131">
        <v>3350</v>
      </c>
      <c r="L87" s="134">
        <v>0.47799999999999998</v>
      </c>
      <c r="M87" s="134">
        <v>1.6999999999999999E-3</v>
      </c>
      <c r="N87" s="134">
        <v>0.21121884000000002</v>
      </c>
      <c r="O87" s="134">
        <v>0.10096260552</v>
      </c>
      <c r="P87" s="134">
        <v>3.5907202799999999E-4</v>
      </c>
      <c r="Q87" s="980">
        <v>4000</v>
      </c>
      <c r="R87" s="131">
        <v>1057.26</v>
      </c>
      <c r="S87" s="134">
        <v>0.81599999999999995</v>
      </c>
      <c r="T87" s="134">
        <v>3.5999999999999999E-3</v>
      </c>
      <c r="U87" s="134">
        <v>2.1162116159999998E-2</v>
      </c>
      <c r="V87" s="134">
        <v>9.2690068780799995E-2</v>
      </c>
      <c r="W87" s="134">
        <v>1.7268286786559998E-2</v>
      </c>
      <c r="X87" s="134">
        <v>7.5635096125132792E-2</v>
      </c>
      <c r="Y87" s="134">
        <v>7.6183618175999985E-5</v>
      </c>
      <c r="Z87" s="135">
        <v>3.3368424761087993E-4</v>
      </c>
    </row>
    <row r="88" spans="1:26">
      <c r="A88" s="88"/>
      <c r="B88" s="1110" t="s">
        <v>1425</v>
      </c>
      <c r="C88" s="89" t="s">
        <v>206</v>
      </c>
      <c r="D88" s="89" t="s">
        <v>207</v>
      </c>
      <c r="E88" s="89" t="s">
        <v>26</v>
      </c>
      <c r="F88" s="89" t="s">
        <v>1586</v>
      </c>
      <c r="G88" s="219" t="s">
        <v>1587</v>
      </c>
      <c r="H88" s="130" t="s">
        <v>1577</v>
      </c>
      <c r="I88" s="687">
        <v>1.0000000000000001E-5</v>
      </c>
      <c r="J88" s="980">
        <v>12600</v>
      </c>
      <c r="K88" s="131">
        <v>3350</v>
      </c>
      <c r="L88" s="134">
        <v>0.47799999999999998</v>
      </c>
      <c r="M88" s="134">
        <v>1.6999999999999999E-3</v>
      </c>
      <c r="N88" s="134">
        <v>0.21121884000000002</v>
      </c>
      <c r="O88" s="134">
        <v>0.10096260552</v>
      </c>
      <c r="P88" s="134">
        <v>3.5907202799999999E-4</v>
      </c>
      <c r="Q88" s="980">
        <v>4000</v>
      </c>
      <c r="R88" s="131">
        <v>1057.26</v>
      </c>
      <c r="S88" s="134">
        <v>0.81599999999999995</v>
      </c>
      <c r="T88" s="134">
        <v>3.5999999999999999E-3</v>
      </c>
      <c r="U88" s="134">
        <v>2.1162116159999998E-2</v>
      </c>
      <c r="V88" s="134">
        <v>9.2690068780799995E-2</v>
      </c>
      <c r="W88" s="134">
        <v>1.7268286786559998E-2</v>
      </c>
      <c r="X88" s="134">
        <v>7.5635096125132792E-2</v>
      </c>
      <c r="Y88" s="134">
        <v>7.6183618175999985E-5</v>
      </c>
      <c r="Z88" s="135">
        <v>3.3368424761087993E-4</v>
      </c>
    </row>
    <row r="89" spans="1:26">
      <c r="A89" s="88"/>
      <c r="B89" s="1110" t="s">
        <v>1425</v>
      </c>
      <c r="C89" s="89" t="s">
        <v>206</v>
      </c>
      <c r="D89" s="89" t="s">
        <v>207</v>
      </c>
      <c r="E89" s="89" t="s">
        <v>26</v>
      </c>
      <c r="F89" s="89" t="s">
        <v>1588</v>
      </c>
      <c r="G89" s="219" t="s">
        <v>1589</v>
      </c>
      <c r="H89" s="130" t="s">
        <v>1577</v>
      </c>
      <c r="I89" s="687">
        <v>1.0000000000000001E-5</v>
      </c>
      <c r="J89" s="980">
        <v>12600</v>
      </c>
      <c r="K89" s="131">
        <v>3350</v>
      </c>
      <c r="L89" s="134">
        <v>0.47799999999999998</v>
      </c>
      <c r="M89" s="134">
        <v>1.6999999999999999E-3</v>
      </c>
      <c r="N89" s="134">
        <v>0.21121884000000002</v>
      </c>
      <c r="O89" s="134">
        <v>0.10096260552</v>
      </c>
      <c r="P89" s="134">
        <v>3.5907202799999999E-4</v>
      </c>
      <c r="Q89" s="980">
        <v>4000</v>
      </c>
      <c r="R89" s="131">
        <v>1057.26</v>
      </c>
      <c r="S89" s="134">
        <v>0.81599999999999995</v>
      </c>
      <c r="T89" s="134">
        <v>3.5999999999999999E-3</v>
      </c>
      <c r="U89" s="134">
        <v>2.1162116159999998E-2</v>
      </c>
      <c r="V89" s="134">
        <v>9.2690068780799995E-2</v>
      </c>
      <c r="W89" s="134">
        <v>1.7268286786559998E-2</v>
      </c>
      <c r="X89" s="134">
        <v>7.5635096125132792E-2</v>
      </c>
      <c r="Y89" s="134">
        <v>7.6183618175999985E-5</v>
      </c>
      <c r="Z89" s="135">
        <v>3.3368424761087993E-4</v>
      </c>
    </row>
    <row r="90" spans="1:26">
      <c r="A90" s="88"/>
      <c r="B90" s="1110" t="s">
        <v>1425</v>
      </c>
      <c r="C90" s="89" t="s">
        <v>206</v>
      </c>
      <c r="D90" s="89" t="s">
        <v>207</v>
      </c>
      <c r="E90" s="89" t="s">
        <v>26</v>
      </c>
      <c r="F90" s="89" t="s">
        <v>1590</v>
      </c>
      <c r="G90" s="219" t="s">
        <v>1591</v>
      </c>
      <c r="H90" s="130" t="s">
        <v>1577</v>
      </c>
      <c r="I90" s="687">
        <v>1.0000000000000001E-5</v>
      </c>
      <c r="J90" s="980">
        <v>12600</v>
      </c>
      <c r="K90" s="131">
        <v>3350</v>
      </c>
      <c r="L90" s="134">
        <v>0.47799999999999998</v>
      </c>
      <c r="M90" s="134">
        <v>1.6999999999999999E-3</v>
      </c>
      <c r="N90" s="134">
        <v>0.21121884000000002</v>
      </c>
      <c r="O90" s="134">
        <v>0.10096260552</v>
      </c>
      <c r="P90" s="134">
        <v>3.5907202799999999E-4</v>
      </c>
      <c r="Q90" s="980">
        <v>4000</v>
      </c>
      <c r="R90" s="131">
        <v>1057.26</v>
      </c>
      <c r="S90" s="134">
        <v>0.81599999999999995</v>
      </c>
      <c r="T90" s="134">
        <v>3.5999999999999999E-3</v>
      </c>
      <c r="U90" s="134">
        <v>2.1162116159999998E-2</v>
      </c>
      <c r="V90" s="134">
        <v>9.2690068780799995E-2</v>
      </c>
      <c r="W90" s="134">
        <v>1.7268286786559998E-2</v>
      </c>
      <c r="X90" s="134">
        <v>7.5635096125132792E-2</v>
      </c>
      <c r="Y90" s="134">
        <v>7.6183618175999985E-5</v>
      </c>
      <c r="Z90" s="135">
        <v>3.3368424761087993E-4</v>
      </c>
    </row>
    <row r="91" spans="1:26">
      <c r="A91" s="88"/>
      <c r="B91" s="1110" t="s">
        <v>1425</v>
      </c>
      <c r="C91" s="89" t="s">
        <v>206</v>
      </c>
      <c r="D91" s="89" t="s">
        <v>207</v>
      </c>
      <c r="E91" s="89" t="s">
        <v>26</v>
      </c>
      <c r="F91" s="89" t="s">
        <v>1592</v>
      </c>
      <c r="G91" s="219" t="s">
        <v>1593</v>
      </c>
      <c r="H91" s="130" t="s">
        <v>1577</v>
      </c>
      <c r="I91" s="687">
        <v>1.0000000000000001E-5</v>
      </c>
      <c r="J91" s="980">
        <v>12600</v>
      </c>
      <c r="K91" s="131">
        <v>3350</v>
      </c>
      <c r="L91" s="134">
        <v>0.47799999999999998</v>
      </c>
      <c r="M91" s="134">
        <v>1.6999999999999999E-3</v>
      </c>
      <c r="N91" s="134">
        <v>0.21121884000000002</v>
      </c>
      <c r="O91" s="134">
        <v>0.10096260552</v>
      </c>
      <c r="P91" s="134">
        <v>3.5907202799999999E-4</v>
      </c>
      <c r="Q91" s="980">
        <v>4000</v>
      </c>
      <c r="R91" s="131">
        <v>1057.26</v>
      </c>
      <c r="S91" s="134">
        <v>0.81599999999999995</v>
      </c>
      <c r="T91" s="134">
        <v>3.5999999999999999E-3</v>
      </c>
      <c r="U91" s="134">
        <v>2.1162116159999998E-2</v>
      </c>
      <c r="V91" s="134">
        <v>9.2690068780799995E-2</v>
      </c>
      <c r="W91" s="134">
        <v>1.7268286786559998E-2</v>
      </c>
      <c r="X91" s="134">
        <v>7.5635096125132792E-2</v>
      </c>
      <c r="Y91" s="134">
        <v>7.6183618175999985E-5</v>
      </c>
      <c r="Z91" s="135">
        <v>3.3368424761087993E-4</v>
      </c>
    </row>
    <row r="92" spans="1:26">
      <c r="A92" s="88"/>
      <c r="B92" s="1110" t="s">
        <v>1425</v>
      </c>
      <c r="C92" s="89" t="s">
        <v>206</v>
      </c>
      <c r="D92" s="89" t="s">
        <v>207</v>
      </c>
      <c r="E92" s="89" t="s">
        <v>26</v>
      </c>
      <c r="F92" s="89" t="s">
        <v>1594</v>
      </c>
      <c r="G92" s="641" t="s">
        <v>1595</v>
      </c>
      <c r="H92" s="76" t="s">
        <v>218</v>
      </c>
      <c r="I92" s="687">
        <v>1.0000000000000001E-5</v>
      </c>
      <c r="J92" s="980">
        <v>12600</v>
      </c>
      <c r="K92" s="131">
        <v>3350</v>
      </c>
      <c r="L92" s="134">
        <v>0.47799999999999998</v>
      </c>
      <c r="M92" s="134">
        <v>1.6999999999999999E-3</v>
      </c>
      <c r="N92" s="134">
        <v>0.21121884000000002</v>
      </c>
      <c r="O92" s="134">
        <v>0.10096260552</v>
      </c>
      <c r="P92" s="134">
        <v>3.5907202799999999E-4</v>
      </c>
      <c r="Q92" s="980">
        <v>4000</v>
      </c>
      <c r="R92" s="131">
        <v>1057.26</v>
      </c>
      <c r="S92" s="134">
        <v>0.81599999999999995</v>
      </c>
      <c r="T92" s="134">
        <v>3.5999999999999999E-3</v>
      </c>
      <c r="U92" s="134">
        <v>2.1162116159999998E-2</v>
      </c>
      <c r="V92" s="134">
        <v>9.2690068780799995E-2</v>
      </c>
      <c r="W92" s="134">
        <v>1.7268286786559998E-2</v>
      </c>
      <c r="X92" s="134">
        <v>7.5635096125132792E-2</v>
      </c>
      <c r="Y92" s="134">
        <v>7.6183618175999985E-5</v>
      </c>
      <c r="Z92" s="135">
        <v>3.3368424761087993E-4</v>
      </c>
    </row>
    <row r="93" spans="1:26">
      <c r="A93" s="88"/>
      <c r="B93" s="1110" t="s">
        <v>1425</v>
      </c>
      <c r="C93" s="89" t="s">
        <v>206</v>
      </c>
      <c r="D93" s="89" t="s">
        <v>207</v>
      </c>
      <c r="E93" s="89" t="s">
        <v>26</v>
      </c>
      <c r="F93" s="89" t="s">
        <v>1596</v>
      </c>
      <c r="G93" s="641" t="s">
        <v>1597</v>
      </c>
      <c r="H93" s="76" t="s">
        <v>218</v>
      </c>
      <c r="I93" s="687">
        <v>1.0000000000000001E-5</v>
      </c>
      <c r="J93" s="980">
        <v>12600</v>
      </c>
      <c r="K93" s="131">
        <v>3350</v>
      </c>
      <c r="L93" s="134">
        <v>0.47799999999999998</v>
      </c>
      <c r="M93" s="134">
        <v>1.6999999999999999E-3</v>
      </c>
      <c r="N93" s="134">
        <v>0.21121884000000002</v>
      </c>
      <c r="O93" s="134">
        <v>0.10096260552</v>
      </c>
      <c r="P93" s="134">
        <v>3.5907202799999999E-4</v>
      </c>
      <c r="Q93" s="980">
        <v>4000</v>
      </c>
      <c r="R93" s="131">
        <v>1057.26</v>
      </c>
      <c r="S93" s="134">
        <v>0.81599999999999995</v>
      </c>
      <c r="T93" s="134">
        <v>3.5999999999999999E-3</v>
      </c>
      <c r="U93" s="134">
        <v>2.1162116159999998E-2</v>
      </c>
      <c r="V93" s="134">
        <v>9.2690068780799995E-2</v>
      </c>
      <c r="W93" s="134">
        <v>1.7268286786559998E-2</v>
      </c>
      <c r="X93" s="134">
        <v>7.5635096125132792E-2</v>
      </c>
      <c r="Y93" s="134">
        <v>7.6183618175999985E-5</v>
      </c>
      <c r="Z93" s="135">
        <v>3.3368424761087993E-4</v>
      </c>
    </row>
    <row r="94" spans="1:26">
      <c r="A94" s="88"/>
      <c r="B94" s="1110" t="s">
        <v>1425</v>
      </c>
      <c r="C94" s="89" t="s">
        <v>206</v>
      </c>
      <c r="D94" s="89" t="s">
        <v>337</v>
      </c>
      <c r="E94" s="89" t="s">
        <v>26</v>
      </c>
      <c r="F94" s="89" t="s">
        <v>1598</v>
      </c>
      <c r="G94" s="89" t="s">
        <v>1599</v>
      </c>
      <c r="H94" s="130" t="s">
        <v>1600</v>
      </c>
      <c r="I94" s="687">
        <v>1.0000000000000001E-5</v>
      </c>
      <c r="J94" s="980">
        <v>10723</v>
      </c>
      <c r="K94" s="131">
        <v>3350</v>
      </c>
      <c r="L94" s="134">
        <v>0.47799999999999998</v>
      </c>
      <c r="M94" s="134">
        <v>1.6999999999999999E-3</v>
      </c>
      <c r="N94" s="134">
        <v>0.17975393819999999</v>
      </c>
      <c r="O94" s="134">
        <v>8.5922382459599989E-2</v>
      </c>
      <c r="P94" s="134">
        <v>3.0558169493999994E-4</v>
      </c>
      <c r="Q94" s="980">
        <v>5361</v>
      </c>
      <c r="R94" s="131">
        <v>1057.26</v>
      </c>
      <c r="S94" s="134">
        <v>0.81599999999999995</v>
      </c>
      <c r="T94" s="134">
        <v>3.5999999999999999E-3</v>
      </c>
      <c r="U94" s="134">
        <v>2.8362526183440005E-2</v>
      </c>
      <c r="V94" s="134">
        <v>0.12422786468346722</v>
      </c>
      <c r="W94" s="134">
        <v>2.3143821365687042E-2</v>
      </c>
      <c r="X94" s="134">
        <v>0.10136993758170924</v>
      </c>
      <c r="Y94" s="134">
        <v>1.0210509426038402E-4</v>
      </c>
      <c r="Z94" s="135">
        <v>4.4722031286048195E-4</v>
      </c>
    </row>
    <row r="95" spans="1:26">
      <c r="A95" s="88"/>
      <c r="B95" s="1110" t="s">
        <v>1425</v>
      </c>
      <c r="C95" s="89" t="s">
        <v>206</v>
      </c>
      <c r="D95" s="89" t="s">
        <v>337</v>
      </c>
      <c r="E95" s="89" t="s">
        <v>26</v>
      </c>
      <c r="F95" s="89" t="s">
        <v>1601</v>
      </c>
      <c r="G95" s="89" t="s">
        <v>1602</v>
      </c>
      <c r="H95" s="130">
        <v>42370</v>
      </c>
      <c r="I95" s="687">
        <v>1.0000000000000001E-5</v>
      </c>
      <c r="J95" s="980">
        <v>10723</v>
      </c>
      <c r="K95" s="131">
        <v>3350</v>
      </c>
      <c r="L95" s="134">
        <v>0.47799999999999998</v>
      </c>
      <c r="M95" s="134">
        <v>1.6999999999999999E-3</v>
      </c>
      <c r="N95" s="134">
        <v>0.17975393819999999</v>
      </c>
      <c r="O95" s="134">
        <v>8.5922382459599989E-2</v>
      </c>
      <c r="P95" s="134">
        <v>3.0558169493999994E-4</v>
      </c>
      <c r="Q95" s="980">
        <v>5362</v>
      </c>
      <c r="R95" s="131">
        <v>1057.26</v>
      </c>
      <c r="S95" s="134">
        <v>0.81599999999999995</v>
      </c>
      <c r="T95" s="134">
        <v>3.5999999999999999E-3</v>
      </c>
      <c r="U95" s="134">
        <v>2.8367816712480003E-2</v>
      </c>
      <c r="V95" s="134">
        <v>0.1242510372006624</v>
      </c>
      <c r="W95" s="134">
        <v>2.314813843738368E-2</v>
      </c>
      <c r="X95" s="134">
        <v>0.10138884635574051</v>
      </c>
      <c r="Y95" s="134">
        <v>1.02124140164928E-4</v>
      </c>
      <c r="Z95" s="135">
        <v>4.4730373392238464E-4</v>
      </c>
    </row>
    <row r="96" spans="1:26">
      <c r="A96" s="88"/>
      <c r="B96" s="1110" t="s">
        <v>1425</v>
      </c>
      <c r="C96" s="89" t="s">
        <v>206</v>
      </c>
      <c r="D96" s="89" t="s">
        <v>337</v>
      </c>
      <c r="E96" s="89" t="s">
        <v>26</v>
      </c>
      <c r="F96" s="89" t="s">
        <v>1603</v>
      </c>
      <c r="G96" s="89" t="s">
        <v>1604</v>
      </c>
      <c r="H96" s="76" t="s">
        <v>218</v>
      </c>
      <c r="I96" s="687">
        <v>1.0000000000000001E-5</v>
      </c>
      <c r="J96" s="980">
        <v>10723</v>
      </c>
      <c r="K96" s="131">
        <v>3350</v>
      </c>
      <c r="L96" s="134">
        <v>0.47799999999999998</v>
      </c>
      <c r="M96" s="134">
        <v>1.6999999999999999E-3</v>
      </c>
      <c r="N96" s="134">
        <v>0.17975393819999999</v>
      </c>
      <c r="O96" s="134">
        <v>8.5922382459599989E-2</v>
      </c>
      <c r="P96" s="134">
        <v>3.0558169493999994E-4</v>
      </c>
      <c r="Q96" s="980">
        <v>5362</v>
      </c>
      <c r="R96" s="131">
        <v>1057.26</v>
      </c>
      <c r="S96" s="134">
        <v>0.81599999999999995</v>
      </c>
      <c r="T96" s="134">
        <v>3.5999999999999999E-3</v>
      </c>
      <c r="U96" s="134">
        <v>2.8367816712480003E-2</v>
      </c>
      <c r="V96" s="134">
        <v>0.1242510372006624</v>
      </c>
      <c r="W96" s="134">
        <v>2.314813843738368E-2</v>
      </c>
      <c r="X96" s="134">
        <v>0.10138884635574051</v>
      </c>
      <c r="Y96" s="134">
        <v>1.02124140164928E-4</v>
      </c>
      <c r="Z96" s="135">
        <v>4.4730373392238464E-4</v>
      </c>
    </row>
    <row r="97" spans="1:26">
      <c r="A97" s="88"/>
      <c r="B97" s="1110" t="s">
        <v>1425</v>
      </c>
      <c r="C97" s="89" t="s">
        <v>206</v>
      </c>
      <c r="D97" s="89" t="s">
        <v>1605</v>
      </c>
      <c r="E97" s="89" t="s">
        <v>26</v>
      </c>
      <c r="F97" s="89" t="s">
        <v>1606</v>
      </c>
      <c r="G97" s="89" t="s">
        <v>1607</v>
      </c>
      <c r="H97" s="130">
        <v>42552</v>
      </c>
      <c r="I97" s="687">
        <v>1.0000000000000001E-5</v>
      </c>
      <c r="J97" s="980">
        <v>7700</v>
      </c>
      <c r="K97" s="131">
        <v>3350</v>
      </c>
      <c r="L97" s="134">
        <v>0.47799999999999998</v>
      </c>
      <c r="M97" s="134">
        <v>1.6999999999999999E-3</v>
      </c>
      <c r="N97" s="134">
        <v>0.12907818000000004</v>
      </c>
      <c r="O97" s="134">
        <v>6.1699370040000021E-2</v>
      </c>
      <c r="P97" s="134">
        <v>2.1943290600000005E-4</v>
      </c>
      <c r="Q97" s="980">
        <v>3850</v>
      </c>
      <c r="R97" s="131">
        <v>1057.26</v>
      </c>
      <c r="S97" s="134">
        <v>0.81599999999999995</v>
      </c>
      <c r="T97" s="134">
        <v>3.5999999999999999E-3</v>
      </c>
      <c r="U97" s="134">
        <v>2.0368536804000002E-2</v>
      </c>
      <c r="V97" s="134">
        <v>8.9214191201520007E-2</v>
      </c>
      <c r="W97" s="134">
        <v>1.6620726032064E-2</v>
      </c>
      <c r="X97" s="134">
        <v>7.2798780020440323E-2</v>
      </c>
      <c r="Y97" s="134">
        <v>7.332673249440001E-5</v>
      </c>
      <c r="Z97" s="135">
        <v>3.2117108832547202E-4</v>
      </c>
    </row>
    <row r="98" spans="1:26">
      <c r="A98" s="88"/>
      <c r="B98" s="1110" t="s">
        <v>1425</v>
      </c>
      <c r="C98" s="89" t="s">
        <v>206</v>
      </c>
      <c r="D98" s="89" t="s">
        <v>1605</v>
      </c>
      <c r="E98" s="89" t="s">
        <v>26</v>
      </c>
      <c r="F98" s="89" t="s">
        <v>1608</v>
      </c>
      <c r="G98" s="89" t="s">
        <v>1609</v>
      </c>
      <c r="H98" s="130">
        <v>42552</v>
      </c>
      <c r="I98" s="687">
        <v>1.0000000000000001E-5</v>
      </c>
      <c r="J98" s="980">
        <v>7700</v>
      </c>
      <c r="K98" s="131">
        <v>3350</v>
      </c>
      <c r="L98" s="134">
        <v>0.47799999999999998</v>
      </c>
      <c r="M98" s="134">
        <v>1.6999999999999999E-3</v>
      </c>
      <c r="N98" s="134">
        <v>0.12907818000000004</v>
      </c>
      <c r="O98" s="134">
        <v>6.1699370040000021E-2</v>
      </c>
      <c r="P98" s="134">
        <v>2.1943290600000005E-4</v>
      </c>
      <c r="Q98" s="980">
        <v>3850</v>
      </c>
      <c r="R98" s="131">
        <v>1057.26</v>
      </c>
      <c r="S98" s="134">
        <v>0.81599999999999995</v>
      </c>
      <c r="T98" s="134">
        <v>3.5999999999999999E-3</v>
      </c>
      <c r="U98" s="134">
        <v>2.0368536804000002E-2</v>
      </c>
      <c r="V98" s="134">
        <v>8.9214191201520007E-2</v>
      </c>
      <c r="W98" s="134">
        <v>1.6620726032064E-2</v>
      </c>
      <c r="X98" s="134">
        <v>7.2798780020440323E-2</v>
      </c>
      <c r="Y98" s="134">
        <v>7.332673249440001E-5</v>
      </c>
      <c r="Z98" s="135">
        <v>3.2117108832547202E-4</v>
      </c>
    </row>
    <row r="99" spans="1:26">
      <c r="A99" s="88"/>
      <c r="B99" s="1110" t="s">
        <v>1425</v>
      </c>
      <c r="C99" s="89" t="s">
        <v>206</v>
      </c>
      <c r="D99" s="89" t="s">
        <v>1605</v>
      </c>
      <c r="E99" s="89" t="s">
        <v>26</v>
      </c>
      <c r="F99" s="89" t="s">
        <v>1610</v>
      </c>
      <c r="G99" s="89" t="s">
        <v>1611</v>
      </c>
      <c r="H99" s="130">
        <v>43556</v>
      </c>
      <c r="I99" s="687">
        <v>1.0000000000000001E-5</v>
      </c>
      <c r="J99" s="980">
        <v>7700</v>
      </c>
      <c r="K99" s="131">
        <v>3350</v>
      </c>
      <c r="L99" s="134">
        <v>0.47799999999999998</v>
      </c>
      <c r="M99" s="134">
        <v>1.6999999999999999E-3</v>
      </c>
      <c r="N99" s="134">
        <v>0.12907818000000004</v>
      </c>
      <c r="O99" s="134">
        <v>6.1699370040000021E-2</v>
      </c>
      <c r="P99" s="134">
        <v>2.1943290600000005E-4</v>
      </c>
      <c r="Q99" s="980">
        <v>3850</v>
      </c>
      <c r="R99" s="131">
        <v>1057.26</v>
      </c>
      <c r="S99" s="134">
        <v>0.81599999999999995</v>
      </c>
      <c r="T99" s="134">
        <v>3.5999999999999999E-3</v>
      </c>
      <c r="U99" s="134">
        <v>2.0368536804000002E-2</v>
      </c>
      <c r="V99" s="134">
        <v>8.9214191201520007E-2</v>
      </c>
      <c r="W99" s="134">
        <v>1.6620726032064E-2</v>
      </c>
      <c r="X99" s="134">
        <v>7.2798780020440323E-2</v>
      </c>
      <c r="Y99" s="134">
        <v>7.332673249440001E-5</v>
      </c>
      <c r="Z99" s="135">
        <v>3.2117108832547202E-4</v>
      </c>
    </row>
    <row r="100" spans="1:26">
      <c r="A100" s="88"/>
      <c r="B100" s="1110" t="s">
        <v>1425</v>
      </c>
      <c r="C100" s="89" t="s">
        <v>206</v>
      </c>
      <c r="D100" s="89" t="s">
        <v>1324</v>
      </c>
      <c r="E100" s="89" t="s">
        <v>26</v>
      </c>
      <c r="F100" s="89" t="s">
        <v>1612</v>
      </c>
      <c r="G100" s="89" t="s">
        <v>1613</v>
      </c>
      <c r="H100" s="130">
        <v>43556</v>
      </c>
      <c r="I100" s="687">
        <v>1.0000000000000001E-5</v>
      </c>
      <c r="J100" s="980">
        <v>10723</v>
      </c>
      <c r="K100" s="131">
        <v>3350</v>
      </c>
      <c r="L100" s="134">
        <v>0.47799999999999998</v>
      </c>
      <c r="M100" s="134">
        <v>1.6999999999999999E-3</v>
      </c>
      <c r="N100" s="134">
        <v>0.17975393819999999</v>
      </c>
      <c r="O100" s="134">
        <v>8.5922382459599989E-2</v>
      </c>
      <c r="P100" s="134">
        <v>3.0558169493999994E-4</v>
      </c>
      <c r="Q100" s="980">
        <v>5361</v>
      </c>
      <c r="R100" s="131">
        <v>1057.26</v>
      </c>
      <c r="S100" s="134">
        <v>0.81599999999999995</v>
      </c>
      <c r="T100" s="134">
        <v>3.5999999999999999E-3</v>
      </c>
      <c r="U100" s="134">
        <v>2.8362526183440005E-2</v>
      </c>
      <c r="V100" s="134">
        <v>0.12422786468346722</v>
      </c>
      <c r="W100" s="134">
        <v>2.3143821365687042E-2</v>
      </c>
      <c r="X100" s="134">
        <v>0.10136993758170924</v>
      </c>
      <c r="Y100" s="134">
        <v>1.0210509426038402E-4</v>
      </c>
      <c r="Z100" s="135">
        <v>4.4722031286048195E-4</v>
      </c>
    </row>
    <row r="101" spans="1:26">
      <c r="A101" s="88"/>
      <c r="B101" s="1110" t="s">
        <v>1425</v>
      </c>
      <c r="C101" s="89" t="s">
        <v>206</v>
      </c>
      <c r="D101" s="89" t="s">
        <v>1324</v>
      </c>
      <c r="E101" s="89" t="s">
        <v>26</v>
      </c>
      <c r="F101" s="89" t="s">
        <v>1614</v>
      </c>
      <c r="G101" s="89" t="s">
        <v>1615</v>
      </c>
      <c r="H101" s="130">
        <v>43556</v>
      </c>
      <c r="I101" s="687">
        <v>1.0000000000000001E-5</v>
      </c>
      <c r="J101" s="980">
        <v>10723</v>
      </c>
      <c r="K101" s="131">
        <v>3350</v>
      </c>
      <c r="L101" s="134">
        <v>0.47799999999999998</v>
      </c>
      <c r="M101" s="134">
        <v>1.6999999999999999E-3</v>
      </c>
      <c r="N101" s="134">
        <v>0.17975393819999999</v>
      </c>
      <c r="O101" s="134">
        <v>8.5922382459599989E-2</v>
      </c>
      <c r="P101" s="134">
        <v>3.0558169493999994E-4</v>
      </c>
      <c r="Q101" s="980">
        <v>5361</v>
      </c>
      <c r="R101" s="131">
        <v>1057.26</v>
      </c>
      <c r="S101" s="134">
        <v>0.81599999999999995</v>
      </c>
      <c r="T101" s="134">
        <v>3.5999999999999999E-3</v>
      </c>
      <c r="U101" s="134">
        <v>2.8362526183440005E-2</v>
      </c>
      <c r="V101" s="134">
        <v>0.12422786468346722</v>
      </c>
      <c r="W101" s="134">
        <v>2.3143821365687042E-2</v>
      </c>
      <c r="X101" s="134">
        <v>0.10136993758170924</v>
      </c>
      <c r="Y101" s="134">
        <v>1.0210509426038402E-4</v>
      </c>
      <c r="Z101" s="135">
        <v>4.4722031286048195E-4</v>
      </c>
    </row>
    <row r="102" spans="1:26">
      <c r="A102" s="88"/>
      <c r="B102" s="1110" t="s">
        <v>1425</v>
      </c>
      <c r="C102" s="89" t="s">
        <v>206</v>
      </c>
      <c r="D102" s="89" t="s">
        <v>1324</v>
      </c>
      <c r="E102" s="89" t="s">
        <v>26</v>
      </c>
      <c r="F102" s="89" t="s">
        <v>1616</v>
      </c>
      <c r="G102" s="89" t="s">
        <v>1617</v>
      </c>
      <c r="H102" s="130">
        <v>43556</v>
      </c>
      <c r="I102" s="687">
        <v>1.0000000000000001E-5</v>
      </c>
      <c r="J102" s="980">
        <v>10723</v>
      </c>
      <c r="K102" s="131">
        <v>3350</v>
      </c>
      <c r="L102" s="134">
        <v>0.47799999999999998</v>
      </c>
      <c r="M102" s="134">
        <v>1.6999999999999999E-3</v>
      </c>
      <c r="N102" s="134">
        <v>0.17975393819999999</v>
      </c>
      <c r="O102" s="134">
        <v>8.5922382459599989E-2</v>
      </c>
      <c r="P102" s="134">
        <v>3.0558169493999994E-4</v>
      </c>
      <c r="Q102" s="980">
        <v>5361</v>
      </c>
      <c r="R102" s="131">
        <v>1057.26</v>
      </c>
      <c r="S102" s="134">
        <v>0.81599999999999995</v>
      </c>
      <c r="T102" s="134">
        <v>3.5999999999999999E-3</v>
      </c>
      <c r="U102" s="134">
        <v>2.8362526183440005E-2</v>
      </c>
      <c r="V102" s="134">
        <v>0.12422786468346722</v>
      </c>
      <c r="W102" s="134">
        <v>2.3143821365687042E-2</v>
      </c>
      <c r="X102" s="134">
        <v>0.10136993758170924</v>
      </c>
      <c r="Y102" s="134">
        <v>1.0210509426038402E-4</v>
      </c>
      <c r="Z102" s="135">
        <v>4.4722031286048195E-4</v>
      </c>
    </row>
    <row r="103" spans="1:26">
      <c r="A103" s="88"/>
      <c r="B103" s="1110" t="s">
        <v>1425</v>
      </c>
      <c r="C103" s="89" t="s">
        <v>206</v>
      </c>
      <c r="D103" s="89" t="s">
        <v>1324</v>
      </c>
      <c r="E103" s="89" t="s">
        <v>26</v>
      </c>
      <c r="F103" s="89" t="s">
        <v>1618</v>
      </c>
      <c r="G103" s="89" t="s">
        <v>1619</v>
      </c>
      <c r="H103" s="130">
        <v>43556</v>
      </c>
      <c r="I103" s="687">
        <v>1.0000000000000001E-5</v>
      </c>
      <c r="J103" s="980">
        <v>10723</v>
      </c>
      <c r="K103" s="131">
        <v>3350</v>
      </c>
      <c r="L103" s="134">
        <v>0.47799999999999998</v>
      </c>
      <c r="M103" s="134">
        <v>1.6999999999999999E-3</v>
      </c>
      <c r="N103" s="134">
        <v>0.17975393819999999</v>
      </c>
      <c r="O103" s="134">
        <v>8.5922382459599989E-2</v>
      </c>
      <c r="P103" s="134">
        <v>3.0558169493999994E-4</v>
      </c>
      <c r="Q103" s="980">
        <v>5361</v>
      </c>
      <c r="R103" s="131">
        <v>1057.26</v>
      </c>
      <c r="S103" s="134">
        <v>0.81599999999999995</v>
      </c>
      <c r="T103" s="134">
        <v>3.5999999999999999E-3</v>
      </c>
      <c r="U103" s="134">
        <v>2.8362526183440005E-2</v>
      </c>
      <c r="V103" s="134">
        <v>0.12422786468346722</v>
      </c>
      <c r="W103" s="134">
        <v>2.3143821365687042E-2</v>
      </c>
      <c r="X103" s="134">
        <v>0.10136993758170924</v>
      </c>
      <c r="Y103" s="134">
        <v>1.0210509426038402E-4</v>
      </c>
      <c r="Z103" s="135">
        <v>4.4722031286048195E-4</v>
      </c>
    </row>
    <row r="104" spans="1:26">
      <c r="A104" s="88"/>
      <c r="B104" s="1110" t="s">
        <v>1425</v>
      </c>
      <c r="C104" s="89" t="s">
        <v>206</v>
      </c>
      <c r="D104" s="89" t="s">
        <v>1324</v>
      </c>
      <c r="E104" s="89" t="s">
        <v>26</v>
      </c>
      <c r="F104" s="89" t="s">
        <v>1620</v>
      </c>
      <c r="G104" s="89" t="s">
        <v>1621</v>
      </c>
      <c r="H104" s="130">
        <v>43556</v>
      </c>
      <c r="I104" s="687">
        <v>1.0000000000000001E-5</v>
      </c>
      <c r="J104" s="980">
        <v>10723</v>
      </c>
      <c r="K104" s="131">
        <v>3350</v>
      </c>
      <c r="L104" s="134">
        <v>0.47799999999999998</v>
      </c>
      <c r="M104" s="134">
        <v>1.6999999999999999E-3</v>
      </c>
      <c r="N104" s="134">
        <v>0.17975393819999999</v>
      </c>
      <c r="O104" s="134">
        <v>8.5922382459599989E-2</v>
      </c>
      <c r="P104" s="134">
        <v>3.0558169493999994E-4</v>
      </c>
      <c r="Q104" s="980">
        <v>5361</v>
      </c>
      <c r="R104" s="131">
        <v>1057.26</v>
      </c>
      <c r="S104" s="134">
        <v>0.81599999999999995</v>
      </c>
      <c r="T104" s="134">
        <v>3.5999999999999999E-3</v>
      </c>
      <c r="U104" s="134">
        <v>2.8362526183440005E-2</v>
      </c>
      <c r="V104" s="134">
        <v>0.12422786468346722</v>
      </c>
      <c r="W104" s="134">
        <v>2.3143821365687042E-2</v>
      </c>
      <c r="X104" s="134">
        <v>0.10136993758170924</v>
      </c>
      <c r="Y104" s="134">
        <v>1.0210509426038402E-4</v>
      </c>
      <c r="Z104" s="135">
        <v>4.4722031286048195E-4</v>
      </c>
    </row>
    <row r="105" spans="1:26">
      <c r="A105" s="88"/>
      <c r="B105" s="1110" t="s">
        <v>1425</v>
      </c>
      <c r="C105" s="89" t="s">
        <v>206</v>
      </c>
      <c r="D105" s="89" t="s">
        <v>1324</v>
      </c>
      <c r="E105" s="89" t="s">
        <v>26</v>
      </c>
      <c r="F105" s="89" t="s">
        <v>1622</v>
      </c>
      <c r="G105" s="89" t="s">
        <v>1623</v>
      </c>
      <c r="H105" s="130">
        <v>43556</v>
      </c>
      <c r="I105" s="687">
        <v>1.0000000000000001E-5</v>
      </c>
      <c r="J105" s="980">
        <v>10723</v>
      </c>
      <c r="K105" s="131">
        <v>3350</v>
      </c>
      <c r="L105" s="134">
        <v>0.47799999999999998</v>
      </c>
      <c r="M105" s="134">
        <v>1.6999999999999999E-3</v>
      </c>
      <c r="N105" s="134">
        <v>0.17975393819999999</v>
      </c>
      <c r="O105" s="134">
        <v>8.5922382459599989E-2</v>
      </c>
      <c r="P105" s="134">
        <v>3.0558169493999994E-4</v>
      </c>
      <c r="Q105" s="980">
        <v>5361</v>
      </c>
      <c r="R105" s="131">
        <v>1057.26</v>
      </c>
      <c r="S105" s="134">
        <v>0.81599999999999995</v>
      </c>
      <c r="T105" s="134">
        <v>3.5999999999999999E-3</v>
      </c>
      <c r="U105" s="134">
        <v>2.8362526183440005E-2</v>
      </c>
      <c r="V105" s="134">
        <v>0.12422786468346722</v>
      </c>
      <c r="W105" s="134">
        <v>2.3143821365687042E-2</v>
      </c>
      <c r="X105" s="134">
        <v>0.10136993758170924</v>
      </c>
      <c r="Y105" s="134">
        <v>1.0210509426038402E-4</v>
      </c>
      <c r="Z105" s="135">
        <v>4.4722031286048195E-4</v>
      </c>
    </row>
    <row r="106" spans="1:26">
      <c r="A106" s="88"/>
      <c r="B106" s="1110" t="s">
        <v>1425</v>
      </c>
      <c r="C106" s="89" t="s">
        <v>206</v>
      </c>
      <c r="D106" s="89" t="s">
        <v>1324</v>
      </c>
      <c r="E106" s="89" t="s">
        <v>26</v>
      </c>
      <c r="F106" s="89" t="s">
        <v>1624</v>
      </c>
      <c r="G106" s="89" t="s">
        <v>1625</v>
      </c>
      <c r="H106" s="130">
        <v>43556</v>
      </c>
      <c r="I106" s="687">
        <v>1.0000000000000001E-5</v>
      </c>
      <c r="J106" s="980">
        <v>10723</v>
      </c>
      <c r="K106" s="131">
        <v>3350</v>
      </c>
      <c r="L106" s="134">
        <v>0.47799999999999998</v>
      </c>
      <c r="M106" s="134">
        <v>1.6999999999999999E-3</v>
      </c>
      <c r="N106" s="134">
        <v>0.17975393819999999</v>
      </c>
      <c r="O106" s="134">
        <v>8.5922382459599989E-2</v>
      </c>
      <c r="P106" s="134">
        <v>3.0558169493999994E-4</v>
      </c>
      <c r="Q106" s="980">
        <v>5361</v>
      </c>
      <c r="R106" s="131">
        <v>1057.26</v>
      </c>
      <c r="S106" s="134">
        <v>0.81599999999999995</v>
      </c>
      <c r="T106" s="134">
        <v>3.5999999999999999E-3</v>
      </c>
      <c r="U106" s="134">
        <v>2.8362526183440005E-2</v>
      </c>
      <c r="V106" s="134">
        <v>0.12422786468346722</v>
      </c>
      <c r="W106" s="134">
        <v>2.3143821365687042E-2</v>
      </c>
      <c r="X106" s="134">
        <v>0.10136993758170924</v>
      </c>
      <c r="Y106" s="134">
        <v>1.0210509426038402E-4</v>
      </c>
      <c r="Z106" s="135">
        <v>4.4722031286048195E-4</v>
      </c>
    </row>
    <row r="107" spans="1:26">
      <c r="A107" s="88"/>
      <c r="B107" s="1110" t="s">
        <v>1425</v>
      </c>
      <c r="C107" s="89" t="s">
        <v>206</v>
      </c>
      <c r="D107" s="89" t="s">
        <v>1324</v>
      </c>
      <c r="E107" s="89" t="s">
        <v>26</v>
      </c>
      <c r="F107" s="89" t="s">
        <v>1626</v>
      </c>
      <c r="G107" s="89" t="s">
        <v>1627</v>
      </c>
      <c r="H107" s="130">
        <v>43556</v>
      </c>
      <c r="I107" s="687">
        <v>1.0000000000000001E-5</v>
      </c>
      <c r="J107" s="980">
        <v>10723</v>
      </c>
      <c r="K107" s="131">
        <v>3350</v>
      </c>
      <c r="L107" s="134">
        <v>0.47799999999999998</v>
      </c>
      <c r="M107" s="134">
        <v>1.6999999999999999E-3</v>
      </c>
      <c r="N107" s="134">
        <v>0.17975393819999999</v>
      </c>
      <c r="O107" s="134">
        <v>8.5922382459599989E-2</v>
      </c>
      <c r="P107" s="134">
        <v>3.0558169493999994E-4</v>
      </c>
      <c r="Q107" s="980">
        <v>5361</v>
      </c>
      <c r="R107" s="131">
        <v>1057.26</v>
      </c>
      <c r="S107" s="134">
        <v>0.81599999999999995</v>
      </c>
      <c r="T107" s="134">
        <v>3.5999999999999999E-3</v>
      </c>
      <c r="U107" s="134">
        <v>2.8362526183440005E-2</v>
      </c>
      <c r="V107" s="134">
        <v>0.12422786468346722</v>
      </c>
      <c r="W107" s="134">
        <v>2.3143821365687042E-2</v>
      </c>
      <c r="X107" s="134">
        <v>0.10136993758170924</v>
      </c>
      <c r="Y107" s="134">
        <v>1.0210509426038402E-4</v>
      </c>
      <c r="Z107" s="135">
        <v>4.4722031286048195E-4</v>
      </c>
    </row>
    <row r="108" spans="1:26">
      <c r="A108" s="88"/>
      <c r="B108" s="1110" t="s">
        <v>1425</v>
      </c>
      <c r="C108" s="89" t="s">
        <v>206</v>
      </c>
      <c r="D108" s="89" t="s">
        <v>1324</v>
      </c>
      <c r="E108" s="89" t="s">
        <v>26</v>
      </c>
      <c r="F108" s="89" t="s">
        <v>1628</v>
      </c>
      <c r="G108" s="89" t="s">
        <v>1629</v>
      </c>
      <c r="H108" s="76" t="s">
        <v>218</v>
      </c>
      <c r="I108" s="687">
        <v>1.0000000000000001E-5</v>
      </c>
      <c r="J108" s="980">
        <v>10723</v>
      </c>
      <c r="K108" s="131">
        <v>3350</v>
      </c>
      <c r="L108" s="134">
        <v>0.47799999999999998</v>
      </c>
      <c r="M108" s="134">
        <v>1.6999999999999999E-3</v>
      </c>
      <c r="N108" s="134">
        <v>0.17975393819999999</v>
      </c>
      <c r="O108" s="134">
        <v>8.5922382459599989E-2</v>
      </c>
      <c r="P108" s="134">
        <v>3.0558169493999994E-4</v>
      </c>
      <c r="Q108" s="980">
        <v>5361</v>
      </c>
      <c r="R108" s="131">
        <v>1057.26</v>
      </c>
      <c r="S108" s="134">
        <v>0.81599999999999995</v>
      </c>
      <c r="T108" s="134">
        <v>3.5999999999999999E-3</v>
      </c>
      <c r="U108" s="134">
        <v>2.8362526183440005E-2</v>
      </c>
      <c r="V108" s="134">
        <v>0.12422786468346722</v>
      </c>
      <c r="W108" s="134">
        <v>2.3143821365687042E-2</v>
      </c>
      <c r="X108" s="134">
        <v>0.10136993758170924</v>
      </c>
      <c r="Y108" s="134">
        <v>1.0210509426038402E-4</v>
      </c>
      <c r="Z108" s="135">
        <v>4.4722031286048195E-4</v>
      </c>
    </row>
    <row r="109" spans="1:26">
      <c r="A109" s="88"/>
      <c r="B109" s="1110" t="s">
        <v>1425</v>
      </c>
      <c r="C109" s="89" t="s">
        <v>206</v>
      </c>
      <c r="D109" s="89" t="s">
        <v>1324</v>
      </c>
      <c r="E109" s="89" t="s">
        <v>26</v>
      </c>
      <c r="F109" s="89" t="s">
        <v>1630</v>
      </c>
      <c r="G109" s="89" t="s">
        <v>1631</v>
      </c>
      <c r="H109" s="76" t="s">
        <v>218</v>
      </c>
      <c r="I109" s="687">
        <v>1.0000000000000001E-5</v>
      </c>
      <c r="J109" s="980">
        <v>10723</v>
      </c>
      <c r="K109" s="131">
        <v>3350</v>
      </c>
      <c r="L109" s="134">
        <v>0.47799999999999998</v>
      </c>
      <c r="M109" s="134">
        <v>1.6999999999999999E-3</v>
      </c>
      <c r="N109" s="134">
        <v>0.17975393819999999</v>
      </c>
      <c r="O109" s="134">
        <v>8.5922382459599989E-2</v>
      </c>
      <c r="P109" s="134">
        <v>3.0558169493999994E-4</v>
      </c>
      <c r="Q109" s="980">
        <v>5361</v>
      </c>
      <c r="R109" s="131">
        <v>1057.26</v>
      </c>
      <c r="S109" s="134">
        <v>0.81599999999999995</v>
      </c>
      <c r="T109" s="134">
        <v>3.5999999999999999E-3</v>
      </c>
      <c r="U109" s="134">
        <v>2.8362526183440005E-2</v>
      </c>
      <c r="V109" s="134">
        <v>0.12422786468346722</v>
      </c>
      <c r="W109" s="134">
        <v>2.3143821365687042E-2</v>
      </c>
      <c r="X109" s="134">
        <v>0.10136993758170924</v>
      </c>
      <c r="Y109" s="134">
        <v>1.0210509426038402E-4</v>
      </c>
      <c r="Z109" s="135">
        <v>4.4722031286048195E-4</v>
      </c>
    </row>
    <row r="110" spans="1:26">
      <c r="A110" s="88"/>
      <c r="B110" s="1110" t="s">
        <v>1425</v>
      </c>
      <c r="C110" s="89" t="s">
        <v>206</v>
      </c>
      <c r="D110" s="89" t="s">
        <v>1324</v>
      </c>
      <c r="E110" s="89" t="s">
        <v>26</v>
      </c>
      <c r="F110" s="89" t="s">
        <v>1632</v>
      </c>
      <c r="G110" s="89" t="s">
        <v>1633</v>
      </c>
      <c r="H110" s="76" t="s">
        <v>218</v>
      </c>
      <c r="I110" s="687">
        <v>1.0000000000000001E-5</v>
      </c>
      <c r="J110" s="980">
        <v>10723</v>
      </c>
      <c r="K110" s="131">
        <v>3350</v>
      </c>
      <c r="L110" s="134">
        <v>0.47799999999999998</v>
      </c>
      <c r="M110" s="134">
        <v>1.6999999999999999E-3</v>
      </c>
      <c r="N110" s="134">
        <v>0.17975393819999999</v>
      </c>
      <c r="O110" s="134">
        <v>8.5922382459599989E-2</v>
      </c>
      <c r="P110" s="134">
        <v>3.0558169493999994E-4</v>
      </c>
      <c r="Q110" s="980">
        <v>5361</v>
      </c>
      <c r="R110" s="131">
        <v>1057.26</v>
      </c>
      <c r="S110" s="134">
        <v>0.81599999999999995</v>
      </c>
      <c r="T110" s="134">
        <v>3.5999999999999999E-3</v>
      </c>
      <c r="U110" s="134">
        <v>2.8362526183440005E-2</v>
      </c>
      <c r="V110" s="134">
        <v>0.12422786468346722</v>
      </c>
      <c r="W110" s="134">
        <v>2.3143821365687042E-2</v>
      </c>
      <c r="X110" s="134">
        <v>0.10136993758170924</v>
      </c>
      <c r="Y110" s="134">
        <v>1.0210509426038402E-4</v>
      </c>
      <c r="Z110" s="135">
        <v>4.4722031286048195E-4</v>
      </c>
    </row>
    <row r="111" spans="1:26">
      <c r="A111" s="88"/>
      <c r="B111" s="1110" t="s">
        <v>1425</v>
      </c>
      <c r="C111" s="89" t="s">
        <v>206</v>
      </c>
      <c r="D111" s="89" t="s">
        <v>1324</v>
      </c>
      <c r="E111" s="89" t="s">
        <v>26</v>
      </c>
      <c r="F111" s="89" t="s">
        <v>1634</v>
      </c>
      <c r="G111" s="89" t="s">
        <v>1635</v>
      </c>
      <c r="H111" s="76" t="s">
        <v>218</v>
      </c>
      <c r="I111" s="687">
        <v>1.0000000000000001E-5</v>
      </c>
      <c r="J111" s="980">
        <v>10723</v>
      </c>
      <c r="K111" s="131">
        <v>3350</v>
      </c>
      <c r="L111" s="134">
        <v>0.47799999999999998</v>
      </c>
      <c r="M111" s="134">
        <v>1.6999999999999999E-3</v>
      </c>
      <c r="N111" s="134">
        <v>0.17975393819999999</v>
      </c>
      <c r="O111" s="134">
        <v>8.5922382459599989E-2</v>
      </c>
      <c r="P111" s="134">
        <v>3.0558169493999994E-4</v>
      </c>
      <c r="Q111" s="980">
        <v>5361</v>
      </c>
      <c r="R111" s="131">
        <v>1057.26</v>
      </c>
      <c r="S111" s="134">
        <v>0.81599999999999995</v>
      </c>
      <c r="T111" s="134">
        <v>3.5999999999999999E-3</v>
      </c>
      <c r="U111" s="134">
        <v>2.8362526183440005E-2</v>
      </c>
      <c r="V111" s="134">
        <v>0.12422786468346722</v>
      </c>
      <c r="W111" s="134">
        <v>2.3143821365687042E-2</v>
      </c>
      <c r="X111" s="134">
        <v>0.10136993758170924</v>
      </c>
      <c r="Y111" s="134">
        <v>1.0210509426038402E-4</v>
      </c>
      <c r="Z111" s="135">
        <v>4.4722031286048195E-4</v>
      </c>
    </row>
    <row r="112" spans="1:26">
      <c r="A112" s="88"/>
      <c r="B112" s="1110" t="s">
        <v>1425</v>
      </c>
      <c r="C112" s="89" t="s">
        <v>317</v>
      </c>
      <c r="D112" s="89" t="s">
        <v>1636</v>
      </c>
      <c r="E112" s="89" t="s">
        <v>26</v>
      </c>
      <c r="F112" s="1020" t="s">
        <v>1637</v>
      </c>
      <c r="G112" s="89" t="s">
        <v>1638</v>
      </c>
      <c r="H112" s="690">
        <v>33270</v>
      </c>
      <c r="I112" s="687">
        <v>1.0000000000000001E-5</v>
      </c>
      <c r="J112" s="980">
        <v>750</v>
      </c>
      <c r="K112" s="131">
        <v>3350</v>
      </c>
      <c r="L112" s="134">
        <v>0.47799999999999998</v>
      </c>
      <c r="M112" s="134">
        <v>1.6999999999999999E-3</v>
      </c>
      <c r="N112" s="134">
        <v>1.2572550000000002E-2</v>
      </c>
      <c r="O112" s="134">
        <v>6.0096789000000008E-3</v>
      </c>
      <c r="P112" s="134">
        <v>2.1373335000000003E-5</v>
      </c>
      <c r="Q112" s="980">
        <v>750</v>
      </c>
      <c r="R112" s="131">
        <v>1057.26</v>
      </c>
      <c r="S112" s="134">
        <v>0.81599999999999995</v>
      </c>
      <c r="T112" s="134">
        <v>3.5999999999999999E-3</v>
      </c>
      <c r="U112" s="134">
        <v>3.9678967800000006E-3</v>
      </c>
      <c r="V112" s="134">
        <v>1.7379387896400006E-2</v>
      </c>
      <c r="W112" s="134">
        <v>3.2378037724800001E-3</v>
      </c>
      <c r="X112" s="134">
        <v>1.4181580523462399E-2</v>
      </c>
      <c r="Y112" s="134">
        <v>1.4284428408000002E-5</v>
      </c>
      <c r="Z112" s="135">
        <v>6.2565796427040008E-5</v>
      </c>
    </row>
    <row r="113" spans="1:29">
      <c r="A113" s="88"/>
      <c r="B113" s="1110" t="s">
        <v>1425</v>
      </c>
      <c r="C113" s="89" t="s">
        <v>317</v>
      </c>
      <c r="D113" s="89" t="s">
        <v>1636</v>
      </c>
      <c r="E113" s="89" t="s">
        <v>26</v>
      </c>
      <c r="F113" s="1020" t="s">
        <v>1639</v>
      </c>
      <c r="G113" s="89" t="s">
        <v>1640</v>
      </c>
      <c r="H113" s="690">
        <v>33270</v>
      </c>
      <c r="I113" s="687">
        <v>1.0000000000000001E-5</v>
      </c>
      <c r="J113" s="980">
        <v>750</v>
      </c>
      <c r="K113" s="131">
        <v>3350</v>
      </c>
      <c r="L113" s="134">
        <v>0.47799999999999998</v>
      </c>
      <c r="M113" s="134">
        <v>1.6999999999999999E-3</v>
      </c>
      <c r="N113" s="134">
        <v>1.2572550000000002E-2</v>
      </c>
      <c r="O113" s="134">
        <v>6.0096789000000008E-3</v>
      </c>
      <c r="P113" s="134">
        <v>2.1373335000000003E-5</v>
      </c>
      <c r="Q113" s="980">
        <v>750</v>
      </c>
      <c r="R113" s="131">
        <v>1057.26</v>
      </c>
      <c r="S113" s="134">
        <v>0.81599999999999995</v>
      </c>
      <c r="T113" s="134">
        <v>3.5999999999999999E-3</v>
      </c>
      <c r="U113" s="134">
        <v>3.9678967800000006E-3</v>
      </c>
      <c r="V113" s="134">
        <v>1.7379387896400006E-2</v>
      </c>
      <c r="W113" s="134">
        <v>3.2378037724800001E-3</v>
      </c>
      <c r="X113" s="134">
        <v>1.4181580523462399E-2</v>
      </c>
      <c r="Y113" s="134">
        <v>1.4284428408000002E-5</v>
      </c>
      <c r="Z113" s="135">
        <v>6.2565796427040008E-5</v>
      </c>
    </row>
    <row r="114" spans="1:29">
      <c r="A114" s="88"/>
      <c r="B114" s="1110" t="s">
        <v>1425</v>
      </c>
      <c r="C114" s="89" t="s">
        <v>317</v>
      </c>
      <c r="D114" s="89" t="s">
        <v>318</v>
      </c>
      <c r="E114" s="89" t="s">
        <v>26</v>
      </c>
      <c r="F114" s="89" t="s">
        <v>1641</v>
      </c>
      <c r="G114" s="89" t="s">
        <v>1642</v>
      </c>
      <c r="H114" s="130">
        <v>33604</v>
      </c>
      <c r="I114" s="687">
        <v>1.0000000000000001E-5</v>
      </c>
      <c r="J114" s="980">
        <v>3600</v>
      </c>
      <c r="K114" s="131">
        <v>3350</v>
      </c>
      <c r="L114" s="134">
        <v>0.47799999999999998</v>
      </c>
      <c r="M114" s="134">
        <v>1.6999999999999999E-3</v>
      </c>
      <c r="N114" s="134">
        <v>6.0348240000000004E-2</v>
      </c>
      <c r="O114" s="134">
        <v>2.8846458720000002E-2</v>
      </c>
      <c r="P114" s="134">
        <v>1.02592008E-4</v>
      </c>
      <c r="Q114" s="980">
        <v>2340</v>
      </c>
      <c r="R114" s="131">
        <v>1057.26</v>
      </c>
      <c r="S114" s="134">
        <v>0.81599999999999995</v>
      </c>
      <c r="T114" s="134">
        <v>3.5999999999999999E-3</v>
      </c>
      <c r="U114" s="134">
        <v>1.2379837953600002E-2</v>
      </c>
      <c r="V114" s="134">
        <v>5.4223690236768006E-2</v>
      </c>
      <c r="W114" s="134">
        <v>1.0101947770137601E-2</v>
      </c>
      <c r="X114" s="134">
        <v>4.4246531233202699E-2</v>
      </c>
      <c r="Y114" s="134">
        <v>4.4567416632960007E-5</v>
      </c>
      <c r="Z114" s="135">
        <v>1.9520528485236481E-4</v>
      </c>
    </row>
    <row r="115" spans="1:29">
      <c r="A115" s="88"/>
      <c r="B115" s="1110" t="s">
        <v>1425</v>
      </c>
      <c r="C115" s="89" t="s">
        <v>317</v>
      </c>
      <c r="D115" s="89" t="s">
        <v>318</v>
      </c>
      <c r="E115" s="89" t="s">
        <v>26</v>
      </c>
      <c r="F115" s="89" t="s">
        <v>1643</v>
      </c>
      <c r="G115" s="89" t="s">
        <v>1644</v>
      </c>
      <c r="H115" s="130">
        <v>33604</v>
      </c>
      <c r="I115" s="687">
        <v>1.0000000000000001E-5</v>
      </c>
      <c r="J115" s="980">
        <v>3600</v>
      </c>
      <c r="K115" s="131">
        <v>3350</v>
      </c>
      <c r="L115" s="134">
        <v>0.47799999999999998</v>
      </c>
      <c r="M115" s="134">
        <v>1.6999999999999999E-3</v>
      </c>
      <c r="N115" s="134">
        <v>6.0348240000000004E-2</v>
      </c>
      <c r="O115" s="134">
        <v>2.8846458720000002E-2</v>
      </c>
      <c r="P115" s="134">
        <v>1.02592008E-4</v>
      </c>
      <c r="Q115" s="980">
        <v>2340</v>
      </c>
      <c r="R115" s="131">
        <v>1057.26</v>
      </c>
      <c r="S115" s="134">
        <v>0.81599999999999995</v>
      </c>
      <c r="T115" s="134">
        <v>3.5999999999999999E-3</v>
      </c>
      <c r="U115" s="134">
        <v>1.2379837953600002E-2</v>
      </c>
      <c r="V115" s="134">
        <v>5.4223690236768006E-2</v>
      </c>
      <c r="W115" s="134">
        <v>1.0101947770137601E-2</v>
      </c>
      <c r="X115" s="134">
        <v>4.4246531233202699E-2</v>
      </c>
      <c r="Y115" s="134">
        <v>4.4567416632960007E-5</v>
      </c>
      <c r="Z115" s="135">
        <v>1.9520528485236481E-4</v>
      </c>
    </row>
    <row r="116" spans="1:29">
      <c r="A116" s="88"/>
      <c r="B116" s="1110" t="s">
        <v>1425</v>
      </c>
      <c r="C116" s="89" t="s">
        <v>317</v>
      </c>
      <c r="D116" s="89" t="s">
        <v>318</v>
      </c>
      <c r="E116" s="89" t="s">
        <v>26</v>
      </c>
      <c r="F116" s="89" t="s">
        <v>1645</v>
      </c>
      <c r="G116" s="89" t="s">
        <v>1646</v>
      </c>
      <c r="H116" s="130">
        <v>33604</v>
      </c>
      <c r="I116" s="687">
        <v>1.0000000000000001E-5</v>
      </c>
      <c r="J116" s="980">
        <v>6115</v>
      </c>
      <c r="K116" s="131">
        <v>3350</v>
      </c>
      <c r="L116" s="134">
        <v>0.47799999999999998</v>
      </c>
      <c r="M116" s="134">
        <v>1.6999999999999999E-3</v>
      </c>
      <c r="N116" s="134">
        <v>0.10250819100000001</v>
      </c>
      <c r="O116" s="134">
        <v>4.8998915298000004E-2</v>
      </c>
      <c r="P116" s="134">
        <v>1.7426392470000002E-4</v>
      </c>
      <c r="Q116" s="980">
        <v>2340</v>
      </c>
      <c r="R116" s="131">
        <v>1057.26</v>
      </c>
      <c r="S116" s="134">
        <v>0.81599999999999995</v>
      </c>
      <c r="T116" s="134">
        <v>3.5999999999999999E-3</v>
      </c>
      <c r="U116" s="134">
        <v>1.2379837953600002E-2</v>
      </c>
      <c r="V116" s="134">
        <v>5.4223690236768006E-2</v>
      </c>
      <c r="W116" s="134">
        <v>1.0101947770137601E-2</v>
      </c>
      <c r="X116" s="134">
        <v>4.4246531233202699E-2</v>
      </c>
      <c r="Y116" s="134">
        <v>4.4567416632960007E-5</v>
      </c>
      <c r="Z116" s="135">
        <v>1.9520528485236481E-4</v>
      </c>
    </row>
    <row r="117" spans="1:29">
      <c r="A117" s="88"/>
      <c r="B117" s="1110" t="s">
        <v>1425</v>
      </c>
      <c r="C117" s="89" t="s">
        <v>317</v>
      </c>
      <c r="D117" s="89" t="s">
        <v>318</v>
      </c>
      <c r="E117" s="89" t="s">
        <v>26</v>
      </c>
      <c r="F117" s="89" t="s">
        <v>1647</v>
      </c>
      <c r="G117" s="89" t="s">
        <v>1648</v>
      </c>
      <c r="H117" s="130">
        <v>33604</v>
      </c>
      <c r="I117" s="687">
        <v>1.0000000000000001E-5</v>
      </c>
      <c r="J117" s="980">
        <v>6115</v>
      </c>
      <c r="K117" s="131">
        <v>3350</v>
      </c>
      <c r="L117" s="134">
        <v>0.47799999999999998</v>
      </c>
      <c r="M117" s="134">
        <v>1.6999999999999999E-3</v>
      </c>
      <c r="N117" s="134">
        <v>0.10250819100000001</v>
      </c>
      <c r="O117" s="134">
        <v>4.8998915298000004E-2</v>
      </c>
      <c r="P117" s="134">
        <v>1.7426392470000002E-4</v>
      </c>
      <c r="Q117" s="980">
        <v>2340</v>
      </c>
      <c r="R117" s="131">
        <v>1057.26</v>
      </c>
      <c r="S117" s="134">
        <v>0.81599999999999995</v>
      </c>
      <c r="T117" s="134">
        <v>3.5999999999999999E-3</v>
      </c>
      <c r="U117" s="134">
        <v>1.2379837953600002E-2</v>
      </c>
      <c r="V117" s="134">
        <v>5.4223690236768006E-2</v>
      </c>
      <c r="W117" s="134">
        <v>1.0101947770137601E-2</v>
      </c>
      <c r="X117" s="134">
        <v>4.4246531233202699E-2</v>
      </c>
      <c r="Y117" s="134">
        <v>4.4567416632960007E-5</v>
      </c>
      <c r="Z117" s="135">
        <v>1.9520528485236481E-4</v>
      </c>
    </row>
    <row r="118" spans="1:29">
      <c r="A118" s="88"/>
      <c r="B118" s="1110" t="s">
        <v>1425</v>
      </c>
      <c r="C118" s="89" t="s">
        <v>317</v>
      </c>
      <c r="D118" s="89" t="s">
        <v>318</v>
      </c>
      <c r="E118" s="89" t="s">
        <v>26</v>
      </c>
      <c r="F118" s="89" t="s">
        <v>1649</v>
      </c>
      <c r="G118" s="89" t="s">
        <v>1650</v>
      </c>
      <c r="H118" s="130">
        <v>33604</v>
      </c>
      <c r="I118" s="687">
        <v>1.0000000000000001E-5</v>
      </c>
      <c r="J118" s="980">
        <v>6115</v>
      </c>
      <c r="K118" s="131">
        <v>3350</v>
      </c>
      <c r="L118" s="134">
        <v>0.47799999999999998</v>
      </c>
      <c r="M118" s="134">
        <v>1.6999999999999999E-3</v>
      </c>
      <c r="N118" s="134">
        <v>0.10250819100000001</v>
      </c>
      <c r="O118" s="134">
        <v>4.8998915298000004E-2</v>
      </c>
      <c r="P118" s="134">
        <v>1.7426392470000002E-4</v>
      </c>
      <c r="Q118" s="980">
        <v>2340</v>
      </c>
      <c r="R118" s="131">
        <v>1057.26</v>
      </c>
      <c r="S118" s="134">
        <v>0.81599999999999995</v>
      </c>
      <c r="T118" s="134">
        <v>3.5999999999999999E-3</v>
      </c>
      <c r="U118" s="134">
        <v>1.2379837953600002E-2</v>
      </c>
      <c r="V118" s="134">
        <v>5.4223690236768006E-2</v>
      </c>
      <c r="W118" s="134">
        <v>1.0101947770137601E-2</v>
      </c>
      <c r="X118" s="134">
        <v>4.4246531233202699E-2</v>
      </c>
      <c r="Y118" s="134">
        <v>4.4567416632960007E-5</v>
      </c>
      <c r="Z118" s="135">
        <v>1.9520528485236481E-4</v>
      </c>
    </row>
    <row r="119" spans="1:29">
      <c r="A119" s="88"/>
      <c r="B119" s="143" t="s">
        <v>1425</v>
      </c>
      <c r="C119" s="149" t="s">
        <v>317</v>
      </c>
      <c r="D119" s="149" t="s">
        <v>318</v>
      </c>
      <c r="E119" s="149" t="s">
        <v>26</v>
      </c>
      <c r="F119" s="149" t="s">
        <v>1651</v>
      </c>
      <c r="G119" s="149" t="s">
        <v>1652</v>
      </c>
      <c r="H119" s="463">
        <v>42156</v>
      </c>
      <c r="I119" s="691">
        <v>1.0000000000000001E-5</v>
      </c>
      <c r="J119" s="982">
        <v>1100</v>
      </c>
      <c r="K119" s="974">
        <v>3350</v>
      </c>
      <c r="L119" s="275">
        <v>0.47799999999999998</v>
      </c>
      <c r="M119" s="275">
        <v>1.6999999999999999E-3</v>
      </c>
      <c r="N119" s="275">
        <v>1.843974E-2</v>
      </c>
      <c r="O119" s="275">
        <v>8.8141957199999992E-3</v>
      </c>
      <c r="P119" s="275">
        <v>3.1347557999999996E-5</v>
      </c>
      <c r="Q119" s="982">
        <v>420</v>
      </c>
      <c r="R119" s="974">
        <v>1057.26</v>
      </c>
      <c r="S119" s="275">
        <v>0.81599999999999995</v>
      </c>
      <c r="T119" s="275">
        <v>3.5999999999999999E-3</v>
      </c>
      <c r="U119" s="275">
        <v>2.2220221968000005E-3</v>
      </c>
      <c r="V119" s="275">
        <v>9.7324572219840023E-3</v>
      </c>
      <c r="W119" s="275">
        <v>1.8131701125888003E-3</v>
      </c>
      <c r="X119" s="275">
        <v>7.9416850931389449E-3</v>
      </c>
      <c r="Y119" s="275">
        <v>7.999279908480001E-6</v>
      </c>
      <c r="Z119" s="276">
        <v>3.5036845999142405E-5</v>
      </c>
    </row>
    <row r="120" spans="1:29" ht="13.9">
      <c r="A120" s="88"/>
      <c r="B120" s="114"/>
      <c r="C120" s="149"/>
      <c r="D120" s="149"/>
      <c r="E120" s="149"/>
      <c r="F120" s="1119"/>
      <c r="G120" s="115"/>
      <c r="H120" s="691"/>
      <c r="I120" s="149"/>
      <c r="J120" s="149"/>
      <c r="K120" s="149"/>
      <c r="L120" s="149"/>
      <c r="M120" s="149"/>
      <c r="N120" s="149"/>
      <c r="O120" s="149"/>
      <c r="P120" s="246"/>
      <c r="Q120" s="149"/>
      <c r="R120" s="149"/>
      <c r="S120" s="692"/>
      <c r="T120" s="281" t="s">
        <v>342</v>
      </c>
      <c r="U120" s="150">
        <v>2.0125357636676386</v>
      </c>
      <c r="V120" s="150">
        <v>8.8149066448642603</v>
      </c>
      <c r="W120" s="150">
        <v>1.6422291831527926</v>
      </c>
      <c r="X120" s="150">
        <v>7.1929638222092365</v>
      </c>
      <c r="Y120" s="150">
        <v>7.245128749203497E-3</v>
      </c>
      <c r="Z120" s="151">
        <v>3.1733663921511369E-2</v>
      </c>
    </row>
    <row r="121" spans="1:29">
      <c r="C121" s="160"/>
      <c r="D121" s="160"/>
      <c r="E121" s="160"/>
      <c r="F121" s="160"/>
      <c r="L121" s="949"/>
      <c r="M121" s="160"/>
      <c r="N121" s="160"/>
      <c r="O121" s="160"/>
      <c r="P121" s="160"/>
      <c r="Q121" s="160"/>
      <c r="R121" s="160"/>
      <c r="S121" s="160"/>
      <c r="T121" s="595"/>
      <c r="U121" s="160"/>
      <c r="V121" s="160"/>
      <c r="W121" s="338"/>
      <c r="X121" s="694"/>
      <c r="Y121" s="695"/>
      <c r="Z121" s="596"/>
      <c r="AA121" s="695"/>
      <c r="AB121" s="596"/>
      <c r="AC121" s="338"/>
    </row>
    <row r="122" spans="1:29">
      <c r="C122" s="160"/>
      <c r="D122" s="160"/>
      <c r="E122" s="160"/>
      <c r="F122" s="160"/>
      <c r="L122" s="949"/>
      <c r="M122" s="160"/>
      <c r="N122" s="160"/>
      <c r="O122" s="160"/>
      <c r="P122" s="160"/>
      <c r="Q122" s="160"/>
      <c r="R122" s="160"/>
      <c r="S122" s="160"/>
      <c r="T122" s="595"/>
      <c r="U122" s="160"/>
      <c r="V122" s="160"/>
      <c r="W122" s="338"/>
      <c r="X122" s="694"/>
      <c r="Y122" s="695"/>
      <c r="Z122" s="596"/>
      <c r="AA122" s="695"/>
      <c r="AB122" s="596"/>
      <c r="AC122" s="338"/>
    </row>
    <row r="123" spans="1:29">
      <c r="C123" s="160"/>
      <c r="D123" s="160"/>
      <c r="E123" s="160"/>
      <c r="F123" s="160"/>
      <c r="L123" s="949"/>
      <c r="M123" s="160"/>
      <c r="N123" s="160"/>
      <c r="O123" s="160"/>
      <c r="P123" s="160"/>
      <c r="Q123" s="160"/>
      <c r="R123" s="160"/>
      <c r="S123" s="160"/>
      <c r="T123" s="595"/>
      <c r="U123" s="160"/>
      <c r="V123" s="160"/>
      <c r="W123" s="338"/>
      <c r="X123" s="694"/>
      <c r="Y123" s="695"/>
      <c r="Z123" s="596"/>
      <c r="AA123" s="695"/>
      <c r="AB123" s="596"/>
      <c r="AC123" s="338"/>
    </row>
    <row r="124" spans="1:29">
      <c r="C124" s="160"/>
      <c r="D124" s="160"/>
      <c r="E124" s="160"/>
      <c r="F124" s="160"/>
      <c r="L124" s="949"/>
      <c r="M124" s="160"/>
      <c r="N124" s="160"/>
      <c r="O124" s="160"/>
      <c r="P124" s="160"/>
      <c r="Q124" s="160"/>
      <c r="R124" s="160"/>
      <c r="S124" s="160"/>
      <c r="T124" s="595"/>
      <c r="U124" s="160"/>
      <c r="V124" s="160"/>
      <c r="W124" s="338"/>
      <c r="X124" s="694"/>
      <c r="Y124" s="695"/>
      <c r="Z124" s="596"/>
      <c r="AA124" s="695"/>
      <c r="AB124" s="596"/>
      <c r="AC124" s="338"/>
    </row>
    <row r="125" spans="1:29">
      <c r="C125" s="160"/>
      <c r="D125" s="160"/>
      <c r="E125" s="160"/>
      <c r="F125" s="160"/>
      <c r="L125" s="949"/>
      <c r="M125" s="160"/>
      <c r="N125" s="160"/>
      <c r="O125" s="160"/>
      <c r="P125" s="160"/>
      <c r="Q125" s="160"/>
      <c r="R125" s="160"/>
      <c r="S125" s="160"/>
      <c r="T125" s="595"/>
      <c r="U125" s="160"/>
      <c r="V125" s="160"/>
      <c r="W125" s="338"/>
      <c r="X125" s="694"/>
      <c r="Y125" s="695"/>
      <c r="Z125" s="596"/>
      <c r="AA125" s="695"/>
      <c r="AB125" s="596"/>
      <c r="AC125" s="338"/>
    </row>
    <row r="126" spans="1:29">
      <c r="C126" s="160"/>
      <c r="D126" s="160"/>
      <c r="E126" s="160"/>
      <c r="F126" s="160"/>
      <c r="L126" s="949"/>
      <c r="M126" s="160"/>
      <c r="N126" s="160"/>
      <c r="O126" s="160"/>
      <c r="P126" s="160"/>
      <c r="Q126" s="160"/>
      <c r="R126" s="160"/>
      <c r="S126" s="160"/>
      <c r="T126" s="595"/>
      <c r="U126" s="160"/>
      <c r="V126" s="160"/>
      <c r="W126" s="338"/>
      <c r="X126" s="694"/>
      <c r="Y126" s="695"/>
      <c r="Z126" s="596"/>
      <c r="AA126" s="695"/>
      <c r="AB126" s="596"/>
      <c r="AC126" s="338"/>
    </row>
    <row r="127" spans="1:29">
      <c r="C127" s="160"/>
      <c r="D127" s="160"/>
      <c r="E127" s="160"/>
      <c r="F127" s="160"/>
      <c r="L127" s="949"/>
      <c r="M127" s="160"/>
      <c r="N127" s="160"/>
      <c r="O127" s="160"/>
      <c r="P127" s="160"/>
      <c r="Q127" s="160"/>
      <c r="R127" s="160"/>
      <c r="S127" s="160"/>
      <c r="T127" s="595"/>
      <c r="U127" s="160"/>
      <c r="V127" s="160"/>
      <c r="W127" s="338"/>
      <c r="X127" s="694"/>
      <c r="Y127" s="695"/>
      <c r="Z127" s="596"/>
      <c r="AA127" s="695"/>
      <c r="AB127" s="596"/>
      <c r="AC127" s="338"/>
    </row>
    <row r="128" spans="1:29">
      <c r="C128" s="160"/>
      <c r="D128" s="160"/>
      <c r="E128" s="160"/>
      <c r="F128" s="160"/>
      <c r="L128" s="949"/>
      <c r="M128" s="160"/>
      <c r="N128" s="160"/>
      <c r="O128" s="160"/>
      <c r="P128" s="160"/>
      <c r="Q128" s="160"/>
      <c r="R128" s="160"/>
      <c r="S128" s="160"/>
      <c r="T128" s="595"/>
      <c r="U128" s="160"/>
      <c r="V128" s="160"/>
      <c r="W128" s="338"/>
      <c r="X128" s="694"/>
      <c r="Y128" s="695"/>
      <c r="Z128" s="596"/>
      <c r="AA128" s="695"/>
      <c r="AB128" s="596"/>
      <c r="AC128" s="338"/>
    </row>
    <row r="129" spans="3:29">
      <c r="C129" s="160"/>
      <c r="D129" s="160"/>
      <c r="E129" s="160"/>
      <c r="F129" s="160"/>
      <c r="L129" s="693"/>
      <c r="M129" s="160"/>
      <c r="N129" s="160"/>
      <c r="O129" s="160"/>
      <c r="P129" s="160"/>
      <c r="Q129" s="160"/>
      <c r="R129" s="160"/>
      <c r="S129" s="160"/>
      <c r="T129" s="595"/>
      <c r="U129" s="160"/>
      <c r="V129" s="160"/>
      <c r="W129" s="338"/>
      <c r="X129" s="694"/>
      <c r="Y129" s="695"/>
      <c r="Z129" s="596"/>
      <c r="AA129" s="695"/>
      <c r="AB129" s="596"/>
      <c r="AC129" s="338"/>
    </row>
    <row r="130" spans="3:29">
      <c r="C130" s="160"/>
      <c r="D130" s="160"/>
      <c r="E130" s="160"/>
      <c r="F130" s="160"/>
      <c r="L130" s="693"/>
      <c r="M130" s="160"/>
      <c r="N130" s="160"/>
      <c r="O130" s="160"/>
      <c r="P130" s="160"/>
      <c r="Q130" s="160"/>
      <c r="R130" s="160"/>
      <c r="S130" s="160"/>
      <c r="T130" s="595"/>
      <c r="U130" s="160"/>
      <c r="V130" s="160"/>
      <c r="W130" s="338"/>
      <c r="X130" s="694"/>
      <c r="Y130" s="695"/>
      <c r="Z130" s="596"/>
      <c r="AA130" s="695"/>
      <c r="AB130" s="596"/>
      <c r="AC130" s="338"/>
    </row>
    <row r="131" spans="3:29">
      <c r="C131" s="160"/>
      <c r="D131" s="160"/>
      <c r="E131" s="160"/>
      <c r="F131" s="160"/>
      <c r="L131" s="693"/>
      <c r="M131" s="160"/>
      <c r="N131" s="160"/>
      <c r="O131" s="160"/>
      <c r="P131" s="160"/>
      <c r="Q131" s="160"/>
      <c r="R131" s="160"/>
      <c r="S131" s="160"/>
      <c r="T131" s="595"/>
      <c r="U131" s="160"/>
      <c r="V131" s="160"/>
      <c r="W131" s="338"/>
      <c r="X131" s="694"/>
      <c r="Y131" s="695"/>
      <c r="Z131" s="596"/>
      <c r="AA131" s="695"/>
      <c r="AB131" s="596"/>
      <c r="AC131" s="338"/>
    </row>
    <row r="132" spans="3:29">
      <c r="C132" s="160"/>
      <c r="D132" s="160"/>
      <c r="E132" s="160"/>
      <c r="F132" s="160"/>
      <c r="L132" s="693"/>
      <c r="M132" s="160"/>
      <c r="N132" s="160"/>
      <c r="O132" s="160"/>
      <c r="P132" s="160"/>
      <c r="Q132" s="160"/>
      <c r="R132" s="160"/>
      <c r="S132" s="160"/>
      <c r="T132" s="595"/>
      <c r="U132" s="160"/>
      <c r="V132" s="160"/>
      <c r="W132" s="338"/>
      <c r="X132" s="694"/>
      <c r="Y132" s="695"/>
      <c r="Z132" s="596"/>
      <c r="AA132" s="695"/>
      <c r="AB132" s="596"/>
      <c r="AC132" s="338"/>
    </row>
    <row r="133" spans="3:29">
      <c r="C133" s="160"/>
      <c r="D133" s="160"/>
      <c r="E133" s="160"/>
      <c r="F133" s="160"/>
      <c r="L133" s="693"/>
      <c r="M133" s="160"/>
      <c r="N133" s="160"/>
      <c r="O133" s="160"/>
      <c r="P133" s="160"/>
      <c r="Q133" s="160"/>
      <c r="R133" s="160"/>
      <c r="S133" s="160"/>
      <c r="T133" s="595"/>
      <c r="U133" s="160"/>
      <c r="V133" s="160"/>
      <c r="W133" s="338"/>
      <c r="X133" s="694"/>
      <c r="Y133" s="695"/>
      <c r="Z133" s="596"/>
      <c r="AA133" s="695"/>
      <c r="AB133" s="596"/>
      <c r="AC133" s="338"/>
    </row>
    <row r="134" spans="3:29">
      <c r="C134" s="160"/>
      <c r="D134" s="160"/>
      <c r="E134" s="160"/>
      <c r="F134" s="160"/>
      <c r="L134" s="693"/>
      <c r="M134" s="160"/>
      <c r="N134" s="160"/>
      <c r="O134" s="160"/>
      <c r="P134" s="160"/>
      <c r="Q134" s="160"/>
      <c r="R134" s="160"/>
      <c r="S134" s="160"/>
      <c r="T134" s="595"/>
      <c r="U134" s="160"/>
      <c r="V134" s="160"/>
      <c r="W134" s="338"/>
      <c r="X134" s="694"/>
      <c r="Y134" s="695"/>
      <c r="Z134" s="596"/>
      <c r="AA134" s="695"/>
      <c r="AB134" s="596"/>
      <c r="AC134" s="338"/>
    </row>
    <row r="135" spans="3:29">
      <c r="C135" s="160"/>
      <c r="D135" s="160"/>
      <c r="E135" s="160"/>
      <c r="F135" s="160"/>
      <c r="L135" s="693"/>
      <c r="M135" s="160"/>
      <c r="N135" s="160"/>
      <c r="O135" s="160"/>
      <c r="P135" s="160"/>
      <c r="Q135" s="160"/>
      <c r="R135" s="160"/>
      <c r="S135" s="160"/>
      <c r="T135" s="595"/>
      <c r="U135" s="160"/>
      <c r="V135" s="160"/>
      <c r="W135" s="338"/>
      <c r="X135" s="694"/>
      <c r="Y135" s="695"/>
      <c r="Z135" s="596"/>
      <c r="AA135" s="695"/>
      <c r="AB135" s="596"/>
      <c r="AC135" s="338"/>
    </row>
    <row r="136" spans="3:29">
      <c r="C136" s="160"/>
      <c r="D136" s="160"/>
      <c r="E136" s="160"/>
      <c r="F136" s="160"/>
    </row>
    <row r="137" spans="3:29">
      <c r="C137" s="160"/>
      <c r="D137" s="160"/>
      <c r="E137" s="160"/>
      <c r="F137" s="160"/>
    </row>
    <row r="138" spans="3:29">
      <c r="C138" s="160"/>
      <c r="D138" s="160"/>
      <c r="E138" s="160"/>
      <c r="F138" s="160"/>
    </row>
    <row r="139" spans="3:29">
      <c r="C139" s="160"/>
      <c r="D139" s="160"/>
      <c r="E139" s="160"/>
      <c r="F139" s="160"/>
    </row>
    <row r="140" spans="3:29">
      <c r="C140" s="160"/>
      <c r="D140" s="160"/>
      <c r="E140" s="160"/>
      <c r="F140" s="160"/>
    </row>
    <row r="141" spans="3:29">
      <c r="C141" s="160"/>
      <c r="D141" s="160"/>
      <c r="E141" s="160"/>
      <c r="F141" s="160"/>
    </row>
    <row r="142" spans="3:29">
      <c r="C142" s="160"/>
      <c r="D142" s="160"/>
      <c r="E142" s="160"/>
      <c r="F142" s="160"/>
    </row>
    <row r="143" spans="3:29">
      <c r="C143" s="160"/>
      <c r="D143" s="160"/>
      <c r="E143" s="160"/>
      <c r="F143" s="160"/>
    </row>
    <row r="144" spans="3:29">
      <c r="C144" s="160"/>
      <c r="D144" s="160"/>
      <c r="E144" s="160"/>
      <c r="F144" s="160"/>
    </row>
    <row r="145" spans="3:6">
      <c r="C145" s="160"/>
      <c r="D145" s="160"/>
      <c r="E145" s="160"/>
      <c r="F145" s="160"/>
    </row>
    <row r="146" spans="3:6">
      <c r="C146" s="160"/>
      <c r="D146" s="160"/>
      <c r="E146" s="160"/>
      <c r="F146" s="160"/>
    </row>
    <row r="147" spans="3:6">
      <c r="C147" s="160"/>
      <c r="D147" s="160"/>
      <c r="E147" s="160"/>
      <c r="F147" s="160"/>
    </row>
    <row r="148" spans="3:6">
      <c r="C148" s="160"/>
      <c r="D148" s="160"/>
      <c r="E148" s="160"/>
      <c r="F148" s="160"/>
    </row>
    <row r="149" spans="3:6">
      <c r="C149" s="160"/>
      <c r="D149" s="160"/>
      <c r="E149" s="160"/>
      <c r="F149" s="160"/>
    </row>
    <row r="150" spans="3:6">
      <c r="C150" s="160"/>
      <c r="D150" s="160"/>
      <c r="E150" s="160"/>
      <c r="F150" s="160"/>
    </row>
    <row r="151" spans="3:6">
      <c r="C151" s="160"/>
      <c r="D151" s="160"/>
      <c r="E151" s="160"/>
      <c r="F151" s="160"/>
    </row>
    <row r="152" spans="3:6">
      <c r="C152" s="160"/>
      <c r="D152" s="160"/>
      <c r="E152" s="160"/>
      <c r="F152" s="160"/>
    </row>
    <row r="153" spans="3:6">
      <c r="C153" s="160"/>
      <c r="D153" s="160"/>
      <c r="E153" s="160"/>
      <c r="F153" s="160"/>
    </row>
    <row r="154" spans="3:6">
      <c r="C154" s="160"/>
      <c r="D154" s="160"/>
      <c r="E154" s="160"/>
      <c r="F154" s="160"/>
    </row>
    <row r="155" spans="3:6">
      <c r="C155" s="160"/>
      <c r="D155" s="160"/>
      <c r="E155" s="160"/>
      <c r="F155" s="160"/>
    </row>
    <row r="156" spans="3:6">
      <c r="C156" s="160"/>
      <c r="D156" s="160"/>
      <c r="E156" s="160"/>
      <c r="F156" s="160"/>
    </row>
    <row r="157" spans="3:6">
      <c r="C157" s="160"/>
      <c r="D157" s="160"/>
      <c r="E157" s="160"/>
      <c r="F157" s="160"/>
    </row>
    <row r="158" spans="3:6">
      <c r="C158" s="160"/>
      <c r="D158" s="160"/>
      <c r="E158" s="160"/>
      <c r="F158" s="160"/>
    </row>
    <row r="159" spans="3:6">
      <c r="C159" s="160"/>
      <c r="D159" s="160"/>
      <c r="E159" s="160"/>
      <c r="F159" s="160"/>
    </row>
    <row r="160" spans="3:6">
      <c r="C160" s="160"/>
      <c r="D160" s="160"/>
      <c r="E160" s="160"/>
      <c r="F160" s="160"/>
    </row>
    <row r="161" spans="3:6">
      <c r="C161" s="160"/>
      <c r="D161" s="160"/>
      <c r="E161" s="160"/>
      <c r="F161" s="160"/>
    </row>
    <row r="162" spans="3:6">
      <c r="C162" s="160"/>
      <c r="D162" s="160"/>
      <c r="E162" s="160"/>
      <c r="F162" s="160"/>
    </row>
    <row r="163" spans="3:6">
      <c r="C163" s="160"/>
      <c r="D163" s="160"/>
      <c r="E163" s="160"/>
      <c r="F163" s="160"/>
    </row>
    <row r="164" spans="3:6">
      <c r="C164" s="160"/>
      <c r="D164" s="160"/>
      <c r="E164" s="160"/>
      <c r="F164" s="160"/>
    </row>
    <row r="165" spans="3:6">
      <c r="C165" s="160"/>
      <c r="D165" s="160"/>
      <c r="E165" s="160"/>
      <c r="F165" s="160"/>
    </row>
    <row r="166" spans="3:6">
      <c r="C166" s="160"/>
      <c r="D166" s="160"/>
      <c r="E166" s="160"/>
      <c r="F166" s="160"/>
    </row>
    <row r="167" spans="3:6">
      <c r="C167" s="160"/>
      <c r="D167" s="160"/>
      <c r="E167" s="160"/>
      <c r="F167" s="160"/>
    </row>
    <row r="168" spans="3:6">
      <c r="C168" s="160"/>
      <c r="D168" s="160"/>
      <c r="E168" s="160"/>
      <c r="F168" s="160"/>
    </row>
    <row r="169" spans="3:6">
      <c r="C169" s="160"/>
      <c r="D169" s="160"/>
      <c r="E169" s="160"/>
      <c r="F169" s="160"/>
    </row>
    <row r="170" spans="3:6">
      <c r="C170" s="160"/>
      <c r="D170" s="160"/>
      <c r="E170" s="160"/>
      <c r="F170" s="160"/>
    </row>
    <row r="171" spans="3:6">
      <c r="C171" s="160"/>
      <c r="D171" s="160"/>
      <c r="E171" s="160"/>
      <c r="F171" s="160"/>
    </row>
    <row r="172" spans="3:6">
      <c r="C172" s="160"/>
      <c r="D172" s="160"/>
      <c r="E172" s="160"/>
      <c r="F172" s="160"/>
    </row>
    <row r="173" spans="3:6">
      <c r="C173" s="160"/>
      <c r="D173" s="160"/>
      <c r="E173" s="160"/>
      <c r="F173" s="160"/>
    </row>
    <row r="174" spans="3:6">
      <c r="C174" s="160"/>
      <c r="D174" s="160"/>
      <c r="E174" s="160"/>
      <c r="F174" s="160"/>
    </row>
    <row r="175" spans="3:6">
      <c r="C175" s="160"/>
      <c r="D175" s="160"/>
      <c r="E175" s="160"/>
      <c r="F175" s="160"/>
    </row>
    <row r="176" spans="3:6">
      <c r="C176" s="160"/>
      <c r="D176" s="160"/>
      <c r="E176" s="160"/>
      <c r="F176" s="160"/>
    </row>
    <row r="177" spans="3:6">
      <c r="C177" s="160"/>
      <c r="D177" s="160"/>
      <c r="E177" s="160"/>
      <c r="F177" s="160"/>
    </row>
    <row r="178" spans="3:6">
      <c r="C178" s="160"/>
      <c r="D178" s="160"/>
      <c r="E178" s="160"/>
      <c r="F178" s="160"/>
    </row>
    <row r="179" spans="3:6">
      <c r="C179" s="160"/>
      <c r="D179" s="160"/>
      <c r="E179" s="160"/>
      <c r="F179" s="160"/>
    </row>
    <row r="180" spans="3:6">
      <c r="C180" s="160"/>
      <c r="D180" s="160"/>
      <c r="E180" s="160"/>
      <c r="F180" s="160"/>
    </row>
    <row r="181" spans="3:6">
      <c r="C181" s="160"/>
      <c r="D181" s="160"/>
      <c r="E181" s="160"/>
      <c r="F181" s="160"/>
    </row>
    <row r="182" spans="3:6">
      <c r="C182" s="160"/>
      <c r="D182" s="160"/>
      <c r="E182" s="160"/>
      <c r="F182" s="160"/>
    </row>
    <row r="183" spans="3:6">
      <c r="C183" s="160"/>
      <c r="D183" s="160"/>
      <c r="E183" s="160"/>
      <c r="F183" s="160"/>
    </row>
    <row r="184" spans="3:6">
      <c r="C184" s="160"/>
      <c r="D184" s="160"/>
      <c r="E184" s="160"/>
      <c r="F184" s="160"/>
    </row>
    <row r="185" spans="3:6">
      <c r="E185" s="160"/>
      <c r="F185" s="160"/>
    </row>
    <row r="186" spans="3:6">
      <c r="E186" s="160"/>
      <c r="F186" s="160"/>
    </row>
    <row r="187" spans="3:6">
      <c r="E187" s="160"/>
      <c r="F187" s="160"/>
    </row>
    <row r="188" spans="3:6">
      <c r="E188" s="160"/>
      <c r="F188" s="160"/>
    </row>
    <row r="189" spans="3:6">
      <c r="E189" s="160"/>
      <c r="F189" s="160"/>
    </row>
    <row r="190" spans="3:6">
      <c r="E190" s="160"/>
      <c r="F190" s="160"/>
    </row>
    <row r="191" spans="3:6">
      <c r="E191" s="160"/>
      <c r="F191" s="160"/>
    </row>
    <row r="192" spans="3:6">
      <c r="E192" s="160"/>
      <c r="F192" s="160"/>
    </row>
    <row r="193" spans="5:6">
      <c r="E193" s="160"/>
      <c r="F193" s="160"/>
    </row>
    <row r="194" spans="5:6">
      <c r="E194" s="160"/>
      <c r="F194" s="160"/>
    </row>
    <row r="195" spans="5:6">
      <c r="E195" s="160"/>
      <c r="F195" s="160"/>
    </row>
    <row r="196" spans="5:6">
      <c r="E196" s="160"/>
      <c r="F196" s="160"/>
    </row>
    <row r="197" spans="5:6">
      <c r="E197" s="160"/>
      <c r="F197" s="160"/>
    </row>
    <row r="198" spans="5:6">
      <c r="E198" s="160"/>
      <c r="F198" s="160"/>
    </row>
    <row r="199" spans="5:6">
      <c r="E199" s="160"/>
      <c r="F199" s="160"/>
    </row>
    <row r="200" spans="5:6">
      <c r="E200" s="160"/>
      <c r="F200" s="160"/>
    </row>
    <row r="201" spans="5:6">
      <c r="E201" s="160"/>
      <c r="F201" s="160"/>
    </row>
    <row r="202" spans="5:6">
      <c r="E202" s="160"/>
      <c r="F202" s="160"/>
    </row>
    <row r="203" spans="5:6">
      <c r="E203" s="160"/>
      <c r="F203" s="160"/>
    </row>
    <row r="204" spans="5:6">
      <c r="E204" s="160"/>
      <c r="F204" s="160"/>
    </row>
    <row r="205" spans="5:6">
      <c r="E205" s="160"/>
      <c r="F205" s="160"/>
    </row>
    <row r="206" spans="5:6">
      <c r="E206" s="160"/>
      <c r="F206" s="160"/>
    </row>
    <row r="207" spans="5:6">
      <c r="E207" s="160"/>
      <c r="F207" s="160"/>
    </row>
    <row r="208" spans="5:6">
      <c r="E208" s="160"/>
      <c r="F208" s="160"/>
    </row>
    <row r="209" spans="5:6">
      <c r="E209" s="160"/>
      <c r="F209" s="160"/>
    </row>
    <row r="210" spans="5:6">
      <c r="E210" s="160"/>
      <c r="F210" s="160"/>
    </row>
    <row r="211" spans="5:6">
      <c r="E211" s="160"/>
      <c r="F211" s="160"/>
    </row>
    <row r="212" spans="5:6">
      <c r="E212" s="160"/>
      <c r="F212" s="160"/>
    </row>
    <row r="213" spans="5:6">
      <c r="E213" s="160"/>
      <c r="F213" s="160"/>
    </row>
    <row r="214" spans="5:6">
      <c r="E214" s="160"/>
      <c r="F214" s="160"/>
    </row>
    <row r="215" spans="5:6">
      <c r="E215" s="160"/>
      <c r="F215" s="160"/>
    </row>
    <row r="216" spans="5:6">
      <c r="E216" s="160"/>
      <c r="F216" s="160"/>
    </row>
    <row r="217" spans="5:6">
      <c r="E217" s="160"/>
      <c r="F217" s="160"/>
    </row>
    <row r="218" spans="5:6">
      <c r="E218" s="160"/>
      <c r="F218" s="160"/>
    </row>
    <row r="219" spans="5:6">
      <c r="E219" s="160"/>
      <c r="F219" s="160"/>
    </row>
    <row r="220" spans="5:6">
      <c r="E220" s="160"/>
      <c r="F220" s="160"/>
    </row>
    <row r="221" spans="5:6">
      <c r="E221" s="160"/>
      <c r="F221" s="160"/>
    </row>
    <row r="222" spans="5:6">
      <c r="E222" s="160"/>
      <c r="F222" s="160"/>
    </row>
    <row r="223" spans="5:6">
      <c r="E223" s="160"/>
      <c r="F223" s="160"/>
    </row>
    <row r="224" spans="5:6">
      <c r="E224" s="160"/>
      <c r="F224" s="160"/>
    </row>
    <row r="225" spans="5:6">
      <c r="E225" s="160"/>
      <c r="F225" s="160"/>
    </row>
    <row r="226" spans="5:6">
      <c r="E226" s="160"/>
      <c r="F226" s="160"/>
    </row>
    <row r="227" spans="5:6">
      <c r="E227" s="160"/>
      <c r="F227" s="160"/>
    </row>
    <row r="228" spans="5:6">
      <c r="E228" s="160"/>
      <c r="F228" s="160"/>
    </row>
    <row r="229" spans="5:6">
      <c r="E229" s="160"/>
      <c r="F229" s="160"/>
    </row>
    <row r="230" spans="5:6">
      <c r="E230" s="160"/>
      <c r="F230" s="160"/>
    </row>
    <row r="231" spans="5:6">
      <c r="E231" s="160"/>
      <c r="F231" s="160"/>
    </row>
    <row r="232" spans="5:6">
      <c r="E232" s="160"/>
      <c r="F232" s="160"/>
    </row>
    <row r="233" spans="5:6">
      <c r="E233" s="160"/>
      <c r="F233" s="160"/>
    </row>
    <row r="234" spans="5:6">
      <c r="E234" s="160"/>
      <c r="F234" s="160"/>
    </row>
    <row r="235" spans="5:6">
      <c r="E235" s="160"/>
      <c r="F235" s="160"/>
    </row>
    <row r="236" spans="5:6">
      <c r="E236" s="160"/>
      <c r="F236" s="160"/>
    </row>
    <row r="237" spans="5:6">
      <c r="E237" s="160"/>
      <c r="F237" s="160"/>
    </row>
    <row r="238" spans="5:6">
      <c r="E238" s="160"/>
      <c r="F238" s="160"/>
    </row>
    <row r="239" spans="5:6">
      <c r="E239" s="160"/>
      <c r="F239" s="160"/>
    </row>
    <row r="240" spans="5:6">
      <c r="E240" s="160"/>
      <c r="F240" s="160"/>
    </row>
    <row r="241" spans="5:6">
      <c r="E241" s="160"/>
      <c r="F241" s="160"/>
    </row>
    <row r="242" spans="5:6">
      <c r="E242" s="160"/>
      <c r="F242" s="160"/>
    </row>
    <row r="243" spans="5:6">
      <c r="E243" s="160"/>
      <c r="F243" s="160"/>
    </row>
    <row r="244" spans="5:6">
      <c r="E244" s="160"/>
      <c r="F244" s="160"/>
    </row>
    <row r="245" spans="5:6">
      <c r="E245" s="160"/>
      <c r="F245" s="160"/>
    </row>
    <row r="246" spans="5:6">
      <c r="E246" s="160"/>
      <c r="F246" s="160"/>
    </row>
    <row r="247" spans="5:6">
      <c r="E247" s="160"/>
      <c r="F247" s="160"/>
    </row>
    <row r="248" spans="5:6">
      <c r="E248" s="160"/>
      <c r="F248" s="160"/>
    </row>
    <row r="249" spans="5:6">
      <c r="E249" s="160"/>
      <c r="F249" s="160"/>
    </row>
    <row r="250" spans="5:6">
      <c r="E250" s="160"/>
      <c r="F250" s="160"/>
    </row>
    <row r="251" spans="5:6">
      <c r="E251" s="160"/>
      <c r="F251" s="160"/>
    </row>
    <row r="252" spans="5:6">
      <c r="E252" s="160"/>
      <c r="F252" s="160"/>
    </row>
    <row r="253" spans="5:6">
      <c r="E253" s="160"/>
      <c r="F253" s="160"/>
    </row>
    <row r="254" spans="5:6">
      <c r="E254" s="160"/>
      <c r="F254" s="160"/>
    </row>
    <row r="255" spans="5:6">
      <c r="E255" s="160"/>
      <c r="F255" s="160"/>
    </row>
    <row r="256" spans="5:6">
      <c r="E256" s="160"/>
      <c r="F256" s="160"/>
    </row>
    <row r="257" spans="5:6">
      <c r="E257" s="160"/>
      <c r="F257" s="160"/>
    </row>
    <row r="258" spans="5:6">
      <c r="E258" s="160"/>
      <c r="F258" s="160"/>
    </row>
    <row r="259" spans="5:6">
      <c r="E259" s="160"/>
      <c r="F259" s="160"/>
    </row>
    <row r="260" spans="5:6">
      <c r="E260" s="160"/>
      <c r="F260" s="160"/>
    </row>
    <row r="261" spans="5:6">
      <c r="E261" s="160"/>
      <c r="F261" s="160"/>
    </row>
    <row r="262" spans="5:6">
      <c r="E262" s="160"/>
      <c r="F262" s="160"/>
    </row>
    <row r="263" spans="5:6">
      <c r="E263" s="160"/>
      <c r="F263" s="160"/>
    </row>
    <row r="264" spans="5:6">
      <c r="E264" s="160"/>
      <c r="F264" s="160"/>
    </row>
    <row r="265" spans="5:6">
      <c r="E265" s="160"/>
      <c r="F265" s="160"/>
    </row>
    <row r="266" spans="5:6">
      <c r="E266" s="160"/>
      <c r="F266" s="160"/>
    </row>
    <row r="267" spans="5:6">
      <c r="E267" s="160"/>
      <c r="F267" s="160"/>
    </row>
    <row r="268" spans="5:6">
      <c r="E268" s="160"/>
      <c r="F268" s="160"/>
    </row>
    <row r="269" spans="5:6">
      <c r="E269" s="160"/>
      <c r="F269" s="160"/>
    </row>
    <row r="270" spans="5:6">
      <c r="E270" s="160"/>
      <c r="F270" s="160"/>
    </row>
    <row r="271" spans="5:6">
      <c r="E271" s="160"/>
      <c r="F271" s="160"/>
    </row>
    <row r="272" spans="5:6">
      <c r="E272" s="160"/>
      <c r="F272" s="160"/>
    </row>
    <row r="273" spans="5:6">
      <c r="E273" s="160"/>
      <c r="F273" s="160"/>
    </row>
    <row r="274" spans="5:6">
      <c r="E274" s="160"/>
      <c r="F274" s="160"/>
    </row>
    <row r="275" spans="5:6">
      <c r="E275" s="160"/>
      <c r="F275" s="160"/>
    </row>
    <row r="276" spans="5:6">
      <c r="E276" s="160"/>
      <c r="F276" s="160"/>
    </row>
    <row r="277" spans="5:6">
      <c r="E277" s="160"/>
      <c r="F277" s="160"/>
    </row>
    <row r="278" spans="5:6">
      <c r="E278" s="160"/>
      <c r="F278" s="160"/>
    </row>
    <row r="279" spans="5:6">
      <c r="E279" s="160"/>
      <c r="F279" s="160"/>
    </row>
    <row r="280" spans="5:6">
      <c r="E280" s="160"/>
      <c r="F280" s="160"/>
    </row>
    <row r="281" spans="5:6">
      <c r="E281" s="160"/>
      <c r="F281" s="160"/>
    </row>
    <row r="282" spans="5:6">
      <c r="E282" s="160"/>
      <c r="F282" s="160"/>
    </row>
    <row r="283" spans="5:6">
      <c r="E283" s="160"/>
      <c r="F283" s="160"/>
    </row>
    <row r="284" spans="5:6">
      <c r="E284" s="160"/>
      <c r="F284" s="160"/>
    </row>
    <row r="285" spans="5:6">
      <c r="E285" s="160"/>
      <c r="F285" s="160"/>
    </row>
    <row r="286" spans="5:6">
      <c r="E286" s="160"/>
      <c r="F286" s="160"/>
    </row>
    <row r="287" spans="5:6">
      <c r="E287" s="160"/>
      <c r="F287" s="160"/>
    </row>
    <row r="288" spans="5:6">
      <c r="E288" s="160"/>
      <c r="F288" s="160"/>
    </row>
    <row r="289" spans="5:6">
      <c r="E289" s="160"/>
      <c r="F289" s="160"/>
    </row>
    <row r="290" spans="5:6">
      <c r="E290" s="160"/>
      <c r="F290" s="160"/>
    </row>
    <row r="291" spans="5:6">
      <c r="E291" s="160"/>
      <c r="F291" s="160"/>
    </row>
    <row r="292" spans="5:6">
      <c r="E292" s="160"/>
      <c r="F292" s="160"/>
    </row>
    <row r="293" spans="5:6">
      <c r="E293" s="160"/>
      <c r="F293" s="160"/>
    </row>
  </sheetData>
  <mergeCells count="4">
    <mergeCell ref="Q8:Z8"/>
    <mergeCell ref="J8:P8"/>
    <mergeCell ref="B8:I8"/>
    <mergeCell ref="B3:J5"/>
  </mergeCells>
  <phoneticPr fontId="3" type="noConversion"/>
  <pageMargins left="0.25" right="0.25" top="0.75" bottom="0.75" header="0.3" footer="0.3"/>
  <pageSetup paperSize="3" scale="65" fitToWidth="2" orientation="portrait" r:id="rId1"/>
  <customProperties>
    <customPr name="_pios_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E400-9E8F-4142-B8EF-3839451A1BD5}">
  <sheetPr codeName="Sheet7">
    <tabColor theme="8" tint="0.39997558519241921"/>
    <pageSetUpPr fitToPage="1"/>
  </sheetPr>
  <dimension ref="A1:AZ52"/>
  <sheetViews>
    <sheetView showOutlineSymbols="0" view="pageBreakPreview" zoomScale="60" zoomScaleNormal="62" workbookViewId="0">
      <selection activeCell="Q20" sqref="Q20"/>
    </sheetView>
  </sheetViews>
  <sheetFormatPr defaultColWidth="9.1328125" defaultRowHeight="13.5"/>
  <cols>
    <col min="1" max="1" width="5.86328125" style="91" customWidth="1"/>
    <col min="2" max="2" width="24.3984375" style="160" customWidth="1"/>
    <col min="3" max="3" width="17.1328125" style="91" customWidth="1"/>
    <col min="4" max="4" width="19.86328125" style="91" bestFit="1" customWidth="1"/>
    <col min="5" max="5" width="33.3984375" style="91" customWidth="1"/>
    <col min="6" max="6" width="25" style="91" bestFit="1" customWidth="1"/>
    <col min="7" max="7" width="19.3984375" style="91" customWidth="1"/>
    <col min="8" max="8" width="15.86328125" style="91" customWidth="1"/>
    <col min="9" max="9" width="15" style="91" customWidth="1"/>
    <col min="10" max="10" width="14.3984375" style="91" customWidth="1"/>
    <col min="11" max="11" width="11.86328125" style="91" customWidth="1"/>
    <col min="12" max="12" width="19.3984375" style="91" customWidth="1"/>
    <col min="13" max="13" width="19.3984375" style="712" customWidth="1"/>
    <col min="14" max="14" width="19.3984375" style="91" customWidth="1"/>
    <col min="15" max="15" width="20.59765625" style="160" customWidth="1"/>
    <col min="16" max="16" width="17.59765625" style="160" customWidth="1"/>
    <col min="17" max="18" width="17.59765625" style="596" customWidth="1"/>
    <col min="19" max="22" width="12.73046875" style="249" customWidth="1"/>
    <col min="23" max="16384" width="9.1328125" style="91"/>
  </cols>
  <sheetData>
    <row r="1" spans="1:52" ht="25.15">
      <c r="A1" s="88"/>
      <c r="B1" s="1162" t="str">
        <f>'OR PTE Summary'!B1</f>
        <v>Emissions Detail Sheets for:</v>
      </c>
      <c r="C1" s="88"/>
      <c r="D1" s="88"/>
      <c r="E1" s="88"/>
      <c r="F1" s="1162" t="str">
        <f>'OR PTE Summary'!F1</f>
        <v>Intel Corp., source no. 34-2681, application 034907 received 7/7/2023</v>
      </c>
      <c r="G1" s="88"/>
      <c r="H1" s="88"/>
      <c r="I1" s="88"/>
      <c r="J1" s="88"/>
      <c r="K1" s="88"/>
      <c r="L1" s="88"/>
      <c r="M1" s="698"/>
      <c r="N1" s="88"/>
      <c r="O1" s="89"/>
    </row>
    <row r="2" spans="1:52" ht="17.649999999999999">
      <c r="A2" s="88"/>
      <c r="B2" s="699" t="s">
        <v>1403</v>
      </c>
      <c r="C2" s="88"/>
      <c r="D2" s="88"/>
      <c r="E2" s="88"/>
      <c r="F2" s="88"/>
      <c r="G2" s="1114"/>
      <c r="H2" s="88"/>
      <c r="I2" s="88"/>
      <c r="J2" s="89"/>
      <c r="K2" s="88"/>
      <c r="L2" s="88"/>
      <c r="M2" s="698"/>
      <c r="N2" s="88"/>
      <c r="O2" s="89"/>
    </row>
    <row r="3" spans="1:52">
      <c r="A3" s="88"/>
      <c r="B3" s="89"/>
      <c r="C3" s="88"/>
      <c r="D3" s="88"/>
      <c r="E3" s="88"/>
      <c r="F3" s="88"/>
      <c r="G3" s="1045"/>
      <c r="H3" s="88"/>
      <c r="I3" s="88"/>
      <c r="J3" s="88"/>
      <c r="K3" s="88"/>
      <c r="L3" s="88"/>
      <c r="M3" s="698"/>
      <c r="N3" s="88"/>
      <c r="O3" s="89"/>
      <c r="P3" s="91"/>
      <c r="Q3" s="91"/>
      <c r="R3" s="91"/>
      <c r="S3" s="91"/>
      <c r="T3" s="91"/>
      <c r="U3" s="91"/>
      <c r="V3" s="91"/>
    </row>
    <row r="4" spans="1:52">
      <c r="A4" s="88"/>
      <c r="B4" s="89"/>
      <c r="C4" s="88"/>
      <c r="D4" s="88"/>
      <c r="E4" s="88"/>
      <c r="F4" s="88"/>
      <c r="G4" s="1045"/>
      <c r="H4" s="88"/>
      <c r="I4" s="88"/>
      <c r="J4" s="88"/>
      <c r="K4" s="88"/>
      <c r="L4" s="88"/>
      <c r="M4" s="698"/>
      <c r="N4" s="88"/>
      <c r="O4" s="89"/>
      <c r="P4" s="91"/>
      <c r="Q4" s="91"/>
      <c r="R4" s="91"/>
      <c r="S4" s="91"/>
      <c r="T4" s="91"/>
      <c r="U4" s="91"/>
      <c r="V4" s="91"/>
    </row>
    <row r="5" spans="1:52" ht="15.75" customHeight="1">
      <c r="A5" s="88"/>
      <c r="B5" s="1420" t="s">
        <v>1653</v>
      </c>
      <c r="C5" s="1492"/>
      <c r="D5" s="1493"/>
      <c r="E5" s="1072" t="s">
        <v>1654</v>
      </c>
      <c r="F5" s="134" t="s">
        <v>1655</v>
      </c>
      <c r="G5" s="153"/>
      <c r="H5" s="153"/>
      <c r="I5" s="88"/>
      <c r="J5" s="88"/>
      <c r="K5" s="88"/>
      <c r="L5" s="88"/>
      <c r="M5" s="88"/>
      <c r="N5" s="88"/>
      <c r="O5" s="89"/>
      <c r="P5" s="91"/>
      <c r="Q5" s="91"/>
      <c r="R5" s="91"/>
      <c r="S5" s="91"/>
      <c r="T5" s="91"/>
      <c r="U5" s="91"/>
      <c r="V5" s="91"/>
    </row>
    <row r="6" spans="1:52" ht="28.9">
      <c r="A6" s="88"/>
      <c r="B6" s="582" t="s">
        <v>193</v>
      </c>
      <c r="C6" s="583" t="s">
        <v>1656</v>
      </c>
      <c r="D6" s="701" t="s">
        <v>1657</v>
      </c>
      <c r="E6" s="913" t="s">
        <v>94</v>
      </c>
      <c r="F6" s="629" t="s">
        <v>1658</v>
      </c>
      <c r="G6" s="153"/>
      <c r="H6" s="153"/>
      <c r="I6" s="88"/>
      <c r="J6" s="88"/>
      <c r="K6" s="88"/>
      <c r="L6" s="88"/>
      <c r="M6" s="88"/>
      <c r="N6" s="88"/>
      <c r="O6" s="89"/>
      <c r="P6" s="208"/>
      <c r="Q6" s="91"/>
      <c r="R6" s="91"/>
      <c r="S6" s="91"/>
      <c r="T6" s="91"/>
      <c r="U6" s="91"/>
      <c r="V6" s="91"/>
    </row>
    <row r="7" spans="1:52">
      <c r="A7" s="88"/>
      <c r="B7" s="1103" t="s">
        <v>225</v>
      </c>
      <c r="C7" s="146">
        <v>1.65</v>
      </c>
      <c r="D7" s="1109">
        <v>14</v>
      </c>
      <c r="E7" s="508">
        <v>0.74965000000000004</v>
      </c>
      <c r="F7" s="629" t="s">
        <v>1659</v>
      </c>
      <c r="G7" s="153"/>
      <c r="H7" s="153"/>
      <c r="I7" s="88"/>
      <c r="J7" s="88"/>
      <c r="K7" s="88"/>
      <c r="L7" s="88"/>
      <c r="M7" s="88"/>
      <c r="N7" s="88"/>
      <c r="O7" s="88"/>
      <c r="P7" s="91"/>
      <c r="Q7" s="91"/>
      <c r="R7" s="91"/>
      <c r="S7" s="91"/>
      <c r="T7" s="91"/>
      <c r="U7" s="91"/>
      <c r="V7" s="91"/>
    </row>
    <row r="8" spans="1:52">
      <c r="A8" s="88"/>
      <c r="B8" s="1110" t="s">
        <v>264</v>
      </c>
      <c r="C8" s="89">
        <v>0.82499999999999996</v>
      </c>
      <c r="D8" s="1020">
        <v>3</v>
      </c>
      <c r="E8" s="412">
        <v>0.15510000000000002</v>
      </c>
      <c r="F8" s="629" t="s">
        <v>1660</v>
      </c>
      <c r="G8" s="493"/>
      <c r="H8" s="493"/>
      <c r="I8" s="203"/>
      <c r="J8" s="203"/>
      <c r="K8" s="203"/>
      <c r="L8" s="203"/>
      <c r="M8" s="203"/>
      <c r="N8" s="88"/>
      <c r="O8" s="88"/>
      <c r="P8" s="91"/>
      <c r="Q8" s="91"/>
      <c r="R8" s="91"/>
      <c r="S8" s="91"/>
      <c r="T8" s="91"/>
      <c r="U8" s="91"/>
      <c r="V8" s="91"/>
    </row>
    <row r="9" spans="1:52">
      <c r="A9" s="88"/>
      <c r="B9" s="703" t="s">
        <v>1661</v>
      </c>
      <c r="C9" s="149">
        <v>0.82499999999999996</v>
      </c>
      <c r="D9" s="220">
        <v>3</v>
      </c>
      <c r="E9" s="509">
        <v>4.1360000000000001E-2</v>
      </c>
      <c r="F9" s="88"/>
      <c r="G9" s="125"/>
      <c r="H9" s="700"/>
      <c r="I9" s="153"/>
      <c r="J9" s="153"/>
      <c r="K9" s="88"/>
      <c r="L9" s="88"/>
      <c r="M9" s="88"/>
      <c r="N9" s="88"/>
      <c r="O9" s="88"/>
      <c r="P9" s="91"/>
      <c r="Q9" s="91"/>
      <c r="R9" s="91"/>
      <c r="S9" s="91"/>
      <c r="T9" s="91"/>
      <c r="U9" s="91"/>
      <c r="V9" s="91"/>
    </row>
    <row r="10" spans="1:52" ht="15.4">
      <c r="A10" s="88"/>
      <c r="B10" s="88" t="s">
        <v>1662</v>
      </c>
      <c r="C10" s="1096"/>
      <c r="D10" s="1099"/>
      <c r="E10" s="88"/>
      <c r="F10" s="88"/>
      <c r="H10" s="700"/>
      <c r="I10" s="153"/>
      <c r="J10" s="153"/>
      <c r="K10" s="88"/>
      <c r="L10" s="88"/>
      <c r="M10" s="88"/>
      <c r="N10" s="88"/>
      <c r="O10" s="88"/>
      <c r="P10" s="91"/>
      <c r="Q10" s="91"/>
      <c r="R10" s="91"/>
      <c r="S10" s="91"/>
      <c r="T10" s="91"/>
      <c r="U10" s="91"/>
      <c r="V10" s="91"/>
    </row>
    <row r="11" spans="1:52">
      <c r="A11" s="88"/>
      <c r="B11" s="304" t="s">
        <v>1663</v>
      </c>
      <c r="C11" s="1096"/>
      <c r="D11" s="1096"/>
      <c r="E11" s="1099"/>
      <c r="F11" s="125"/>
      <c r="G11" s="1099"/>
      <c r="H11" s="88"/>
      <c r="I11" s="153"/>
      <c r="J11" s="88"/>
      <c r="K11" s="88"/>
      <c r="L11" s="88"/>
      <c r="M11" s="88"/>
      <c r="N11" s="88"/>
      <c r="O11" s="88"/>
      <c r="P11" s="91"/>
      <c r="Q11" s="91"/>
      <c r="R11" s="91"/>
      <c r="S11" s="91"/>
      <c r="T11" s="91"/>
      <c r="U11" s="91"/>
      <c r="V11" s="91"/>
    </row>
    <row r="12" spans="1:52">
      <c r="A12" s="88"/>
      <c r="B12" s="89"/>
      <c r="C12" s="88"/>
      <c r="D12" s="88"/>
      <c r="E12" s="88"/>
      <c r="F12" s="88"/>
      <c r="G12" s="88"/>
      <c r="H12" s="88"/>
      <c r="I12" s="88"/>
      <c r="J12" s="88"/>
      <c r="K12" s="88"/>
      <c r="L12" s="698"/>
      <c r="M12" s="88"/>
      <c r="N12" s="89"/>
      <c r="O12" s="89"/>
      <c r="P12" s="596"/>
      <c r="R12" s="249"/>
    </row>
    <row r="13" spans="1:52" ht="13.9">
      <c r="A13" s="88"/>
      <c r="B13" s="1383" t="s">
        <v>183</v>
      </c>
      <c r="C13" s="1385"/>
      <c r="D13" s="1385"/>
      <c r="E13" s="1385"/>
      <c r="F13" s="1385"/>
      <c r="G13" s="1385"/>
      <c r="H13" s="1385"/>
      <c r="I13" s="1385"/>
      <c r="J13" s="1385"/>
      <c r="K13" s="1384"/>
      <c r="L13" s="1374" t="s">
        <v>94</v>
      </c>
      <c r="M13" s="1375"/>
      <c r="N13" s="1374" t="s">
        <v>11</v>
      </c>
      <c r="O13" s="1375"/>
      <c r="Q13" s="249"/>
      <c r="R13" s="950"/>
      <c r="S13" s="1092"/>
      <c r="T13" s="1092"/>
      <c r="U13" s="1510"/>
      <c r="V13" s="1510"/>
      <c r="W13" s="1510"/>
      <c r="X13" s="1510"/>
      <c r="Y13" s="1510"/>
      <c r="Z13" s="1510"/>
      <c r="AA13" s="1510"/>
      <c r="AB13" s="1510"/>
      <c r="AC13" s="1510"/>
      <c r="AD13" s="1510"/>
      <c r="AE13" s="1510"/>
      <c r="AF13" s="1510"/>
      <c r="AG13" s="1510"/>
      <c r="AH13" s="1510"/>
      <c r="AI13" s="1510"/>
      <c r="AJ13" s="1510"/>
      <c r="AK13" s="1567"/>
      <c r="AL13" s="1567"/>
      <c r="AM13" s="1567"/>
      <c r="AN13" s="1567"/>
      <c r="AO13" s="1510"/>
      <c r="AP13" s="1510"/>
      <c r="AQ13" s="1510"/>
      <c r="AR13" s="1510"/>
      <c r="AS13" s="1510"/>
      <c r="AT13" s="1510"/>
      <c r="AU13" s="1510"/>
      <c r="AV13" s="1510"/>
      <c r="AW13" s="1510"/>
      <c r="AX13" s="1510"/>
      <c r="AY13" s="1510"/>
      <c r="AZ13" s="1510"/>
    </row>
    <row r="14" spans="1:52" s="222" customFormat="1" ht="63.75" customHeight="1">
      <c r="A14" s="1020"/>
      <c r="B14" s="1069" t="s">
        <v>191</v>
      </c>
      <c r="C14" s="1070" t="s">
        <v>192</v>
      </c>
      <c r="D14" s="1070" t="s">
        <v>193</v>
      </c>
      <c r="E14" s="1070" t="s">
        <v>194</v>
      </c>
      <c r="F14" s="1070" t="s">
        <v>195</v>
      </c>
      <c r="G14" s="1070" t="s">
        <v>197</v>
      </c>
      <c r="H14" s="1111" t="s">
        <v>196</v>
      </c>
      <c r="I14" s="704" t="s">
        <v>1407</v>
      </c>
      <c r="J14" s="1070" t="s">
        <v>1664</v>
      </c>
      <c r="K14" s="1118" t="s">
        <v>1665</v>
      </c>
      <c r="L14" s="460" t="s">
        <v>1666</v>
      </c>
      <c r="M14" s="461" t="s">
        <v>1667</v>
      </c>
      <c r="N14" s="460" t="s">
        <v>1666</v>
      </c>
      <c r="O14" s="461" t="s">
        <v>1667</v>
      </c>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row>
    <row r="15" spans="1:52" ht="15.95" customHeight="1">
      <c r="A15" s="88"/>
      <c r="B15" s="1103" t="s">
        <v>1425</v>
      </c>
      <c r="C15" s="146" t="s">
        <v>206</v>
      </c>
      <c r="D15" s="146" t="s">
        <v>264</v>
      </c>
      <c r="E15" s="146" t="s">
        <v>26</v>
      </c>
      <c r="F15" s="146" t="s">
        <v>1524</v>
      </c>
      <c r="G15" s="685" t="s">
        <v>1525</v>
      </c>
      <c r="H15" s="597">
        <v>37773</v>
      </c>
      <c r="I15" s="686">
        <v>1.0000000000000001E-5</v>
      </c>
      <c r="J15" s="975">
        <v>1922</v>
      </c>
      <c r="K15" s="705">
        <v>9.6176880000000011</v>
      </c>
      <c r="L15" s="1273">
        <v>2.6448642E-6</v>
      </c>
      <c r="M15" s="1274">
        <v>1.1584505196E-5</v>
      </c>
      <c r="N15" s="1273">
        <v>2.6448642E-6</v>
      </c>
      <c r="O15" s="1274">
        <v>1.1584505196E-5</v>
      </c>
      <c r="Q15" s="249"/>
      <c r="R15" s="249"/>
      <c r="W15" s="249"/>
      <c r="X15" s="249"/>
      <c r="Y15" s="249"/>
      <c r="Z15" s="249"/>
      <c r="AA15" s="249"/>
      <c r="AC15" s="249"/>
      <c r="AD15" s="249"/>
      <c r="AE15" s="249"/>
      <c r="AG15" s="249"/>
      <c r="AH15" s="249"/>
      <c r="AI15" s="249"/>
      <c r="AK15" s="249"/>
      <c r="AL15" s="249"/>
      <c r="AM15" s="249"/>
      <c r="AO15" s="249"/>
      <c r="AP15" s="249"/>
      <c r="AQ15" s="249"/>
      <c r="AS15" s="249"/>
      <c r="AT15" s="249"/>
      <c r="AU15" s="249"/>
      <c r="AV15" s="249"/>
      <c r="AW15" s="249"/>
      <c r="AX15" s="249"/>
      <c r="AY15" s="249"/>
    </row>
    <row r="16" spans="1:52" ht="15.95" customHeight="1">
      <c r="A16" s="88"/>
      <c r="B16" s="1110" t="s">
        <v>1425</v>
      </c>
      <c r="C16" s="89" t="s">
        <v>206</v>
      </c>
      <c r="D16" s="89" t="s">
        <v>264</v>
      </c>
      <c r="E16" s="89" t="s">
        <v>26</v>
      </c>
      <c r="F16" s="89" t="s">
        <v>1526</v>
      </c>
      <c r="G16" s="219" t="s">
        <v>1527</v>
      </c>
      <c r="H16" s="130">
        <v>37012</v>
      </c>
      <c r="I16" s="687">
        <v>1.0000000000000001E-5</v>
      </c>
      <c r="J16" s="131">
        <v>1922</v>
      </c>
      <c r="K16" s="707">
        <v>9.6176880000000011</v>
      </c>
      <c r="L16" s="1275">
        <v>2.6448642E-6</v>
      </c>
      <c r="M16" s="1276">
        <v>1.1584505196E-5</v>
      </c>
      <c r="N16" s="1275">
        <v>2.6448642E-6</v>
      </c>
      <c r="O16" s="1276">
        <v>1.1584505196E-5</v>
      </c>
      <c r="Q16" s="249"/>
      <c r="R16" s="249"/>
      <c r="W16" s="249"/>
      <c r="X16" s="249"/>
      <c r="Y16" s="249"/>
      <c r="Z16" s="249"/>
      <c r="AA16" s="249"/>
      <c r="AC16" s="249"/>
      <c r="AD16" s="249"/>
      <c r="AE16" s="249"/>
      <c r="AG16" s="249"/>
      <c r="AH16" s="249"/>
      <c r="AI16" s="249"/>
      <c r="AK16" s="249"/>
      <c r="AL16" s="249"/>
      <c r="AM16" s="249"/>
      <c r="AO16" s="249"/>
      <c r="AP16" s="249"/>
      <c r="AQ16" s="249"/>
      <c r="AS16" s="249"/>
      <c r="AT16" s="249"/>
      <c r="AU16" s="249"/>
      <c r="AV16" s="249"/>
      <c r="AW16" s="249"/>
      <c r="AX16" s="249"/>
      <c r="AY16" s="249"/>
    </row>
    <row r="17" spans="1:51" ht="15.95" customHeight="1">
      <c r="A17" s="88"/>
      <c r="B17" s="1110" t="s">
        <v>1425</v>
      </c>
      <c r="C17" s="89" t="s">
        <v>206</v>
      </c>
      <c r="D17" s="89" t="s">
        <v>264</v>
      </c>
      <c r="E17" s="89" t="s">
        <v>26</v>
      </c>
      <c r="F17" s="89" t="s">
        <v>1528</v>
      </c>
      <c r="G17" s="219" t="s">
        <v>1529</v>
      </c>
      <c r="H17" s="130">
        <v>44743</v>
      </c>
      <c r="I17" s="687">
        <v>1.0000000000000001E-5</v>
      </c>
      <c r="J17" s="131">
        <v>1922</v>
      </c>
      <c r="K17" s="707">
        <v>9.6176880000000011</v>
      </c>
      <c r="L17" s="1275">
        <v>2.6448642E-6</v>
      </c>
      <c r="M17" s="1276">
        <v>1.1584505196E-5</v>
      </c>
      <c r="N17" s="1275">
        <v>2.6448642E-6</v>
      </c>
      <c r="O17" s="1276">
        <v>1.1584505196E-5</v>
      </c>
      <c r="Q17" s="249"/>
      <c r="R17" s="249"/>
      <c r="W17" s="249"/>
      <c r="X17" s="249"/>
      <c r="Y17" s="249"/>
      <c r="Z17" s="249"/>
      <c r="AA17" s="249"/>
      <c r="AC17" s="249"/>
      <c r="AD17" s="249"/>
      <c r="AE17" s="249"/>
      <c r="AG17" s="249"/>
      <c r="AH17" s="249"/>
      <c r="AI17" s="249"/>
      <c r="AK17" s="249"/>
      <c r="AL17" s="249"/>
      <c r="AM17" s="249"/>
      <c r="AO17" s="249"/>
      <c r="AP17" s="249"/>
      <c r="AQ17" s="249"/>
      <c r="AS17" s="249"/>
      <c r="AT17" s="249"/>
      <c r="AU17" s="249"/>
      <c r="AV17" s="249"/>
      <c r="AW17" s="249"/>
      <c r="AX17" s="249"/>
      <c r="AY17" s="249"/>
    </row>
    <row r="18" spans="1:51" ht="15.95" customHeight="1">
      <c r="A18" s="88"/>
      <c r="B18" s="1110" t="s">
        <v>1425</v>
      </c>
      <c r="C18" s="89" t="s">
        <v>206</v>
      </c>
      <c r="D18" s="89" t="s">
        <v>225</v>
      </c>
      <c r="E18" s="89" t="s">
        <v>26</v>
      </c>
      <c r="F18" s="89" t="s">
        <v>1546</v>
      </c>
      <c r="G18" s="219" t="s">
        <v>1547</v>
      </c>
      <c r="H18" s="130">
        <v>35916</v>
      </c>
      <c r="I18" s="687">
        <v>1.0000000000000001E-5</v>
      </c>
      <c r="J18" s="131">
        <v>4000</v>
      </c>
      <c r="K18" s="707">
        <v>20.016000000000002</v>
      </c>
      <c r="L18" s="1275">
        <v>2.3590285714285713E-6</v>
      </c>
      <c r="M18" s="1276">
        <v>1.0332545142857143E-5</v>
      </c>
      <c r="N18" s="1275">
        <v>2.3590285714285713E-6</v>
      </c>
      <c r="O18" s="1276">
        <v>1.0332545142857143E-5</v>
      </c>
      <c r="Q18" s="249"/>
      <c r="R18" s="249"/>
      <c r="W18" s="249"/>
      <c r="X18" s="249"/>
      <c r="Y18" s="249"/>
      <c r="Z18" s="249"/>
      <c r="AA18" s="249"/>
      <c r="AC18" s="249"/>
      <c r="AD18" s="249"/>
      <c r="AE18" s="249"/>
      <c r="AG18" s="249"/>
      <c r="AH18" s="249"/>
      <c r="AI18" s="249"/>
      <c r="AK18" s="249"/>
      <c r="AL18" s="249"/>
      <c r="AM18" s="249"/>
      <c r="AO18" s="249"/>
      <c r="AP18" s="249"/>
      <c r="AQ18" s="249"/>
      <c r="AS18" s="249"/>
      <c r="AT18" s="249"/>
      <c r="AU18" s="249"/>
      <c r="AV18" s="249"/>
      <c r="AW18" s="249"/>
      <c r="AX18" s="249"/>
      <c r="AY18" s="249"/>
    </row>
    <row r="19" spans="1:51" ht="15.95" customHeight="1">
      <c r="A19" s="88"/>
      <c r="B19" s="1110" t="s">
        <v>1425</v>
      </c>
      <c r="C19" s="89" t="s">
        <v>206</v>
      </c>
      <c r="D19" s="89" t="s">
        <v>225</v>
      </c>
      <c r="E19" s="89" t="s">
        <v>26</v>
      </c>
      <c r="F19" s="89" t="s">
        <v>1548</v>
      </c>
      <c r="G19" s="219" t="s">
        <v>1549</v>
      </c>
      <c r="H19" s="130">
        <v>35916</v>
      </c>
      <c r="I19" s="687">
        <v>1.0000000000000001E-5</v>
      </c>
      <c r="J19" s="131">
        <v>4000</v>
      </c>
      <c r="K19" s="707">
        <v>20.016000000000002</v>
      </c>
      <c r="L19" s="1275">
        <v>2.3590285714285713E-6</v>
      </c>
      <c r="M19" s="1276">
        <v>1.0332545142857143E-5</v>
      </c>
      <c r="N19" s="1275">
        <v>2.3590285714285713E-6</v>
      </c>
      <c r="O19" s="1276">
        <v>1.0332545142857143E-5</v>
      </c>
      <c r="Q19" s="249"/>
      <c r="R19" s="249"/>
      <c r="W19" s="249"/>
      <c r="X19" s="249"/>
      <c r="Y19" s="249"/>
      <c r="Z19" s="249"/>
      <c r="AA19" s="249"/>
      <c r="AC19" s="249"/>
      <c r="AD19" s="249"/>
      <c r="AE19" s="249"/>
      <c r="AG19" s="249"/>
      <c r="AH19" s="249"/>
      <c r="AI19" s="249"/>
      <c r="AK19" s="249"/>
      <c r="AL19" s="249"/>
      <c r="AM19" s="249"/>
      <c r="AO19" s="249"/>
      <c r="AP19" s="249"/>
      <c r="AQ19" s="249"/>
      <c r="AS19" s="249"/>
      <c r="AT19" s="249"/>
      <c r="AU19" s="249"/>
      <c r="AV19" s="249"/>
      <c r="AW19" s="249"/>
      <c r="AX19" s="249"/>
      <c r="AY19" s="249"/>
    </row>
    <row r="20" spans="1:51" ht="15.95" customHeight="1">
      <c r="A20" s="88"/>
      <c r="B20" s="1110" t="s">
        <v>1425</v>
      </c>
      <c r="C20" s="89" t="s">
        <v>206</v>
      </c>
      <c r="D20" s="89" t="s">
        <v>225</v>
      </c>
      <c r="E20" s="89" t="s">
        <v>26</v>
      </c>
      <c r="F20" s="89" t="s">
        <v>1550</v>
      </c>
      <c r="G20" s="219" t="s">
        <v>1551</v>
      </c>
      <c r="H20" s="130">
        <v>35916</v>
      </c>
      <c r="I20" s="687">
        <v>1.0000000000000001E-5</v>
      </c>
      <c r="J20" s="131">
        <v>4000</v>
      </c>
      <c r="K20" s="707">
        <v>20.016000000000002</v>
      </c>
      <c r="L20" s="1275">
        <v>2.3590285714285713E-6</v>
      </c>
      <c r="M20" s="1276">
        <v>1.0332545142857143E-5</v>
      </c>
      <c r="N20" s="1275">
        <v>2.3590285714285713E-6</v>
      </c>
      <c r="O20" s="1276">
        <v>1.0332545142857143E-5</v>
      </c>
      <c r="Q20" s="249"/>
      <c r="R20" s="249"/>
      <c r="W20" s="249"/>
      <c r="X20" s="249"/>
      <c r="Y20" s="249"/>
      <c r="Z20" s="249"/>
      <c r="AA20" s="249"/>
      <c r="AC20" s="249"/>
      <c r="AD20" s="249"/>
      <c r="AE20" s="249"/>
      <c r="AG20" s="249"/>
      <c r="AH20" s="249"/>
      <c r="AI20" s="249"/>
      <c r="AK20" s="249"/>
      <c r="AL20" s="249"/>
      <c r="AM20" s="249"/>
      <c r="AO20" s="249"/>
      <c r="AP20" s="249"/>
      <c r="AQ20" s="249"/>
      <c r="AS20" s="249"/>
      <c r="AT20" s="249"/>
      <c r="AU20" s="249"/>
      <c r="AV20" s="249"/>
      <c r="AW20" s="249"/>
      <c r="AX20" s="249"/>
      <c r="AY20" s="249"/>
    </row>
    <row r="21" spans="1:51" ht="15.95" customHeight="1">
      <c r="A21" s="88"/>
      <c r="B21" s="1110" t="s">
        <v>1425</v>
      </c>
      <c r="C21" s="89" t="s">
        <v>206</v>
      </c>
      <c r="D21" s="89" t="s">
        <v>225</v>
      </c>
      <c r="E21" s="89" t="s">
        <v>26</v>
      </c>
      <c r="F21" s="89" t="s">
        <v>1552</v>
      </c>
      <c r="G21" s="219" t="s">
        <v>1553</v>
      </c>
      <c r="H21" s="130">
        <v>35916</v>
      </c>
      <c r="I21" s="687">
        <v>1.0000000000000001E-5</v>
      </c>
      <c r="J21" s="131">
        <v>4000</v>
      </c>
      <c r="K21" s="707">
        <v>20.016000000000002</v>
      </c>
      <c r="L21" s="1275">
        <v>2.3590285714285713E-6</v>
      </c>
      <c r="M21" s="1276">
        <v>1.0332545142857143E-5</v>
      </c>
      <c r="N21" s="1275">
        <v>2.3590285714285713E-6</v>
      </c>
      <c r="O21" s="1276">
        <v>1.0332545142857143E-5</v>
      </c>
      <c r="Q21" s="249"/>
      <c r="R21" s="249"/>
      <c r="W21" s="249"/>
      <c r="X21" s="249"/>
      <c r="Y21" s="249"/>
      <c r="Z21" s="249"/>
      <c r="AA21" s="249"/>
      <c r="AC21" s="249"/>
      <c r="AD21" s="249"/>
      <c r="AE21" s="249"/>
      <c r="AG21" s="249"/>
      <c r="AH21" s="249"/>
      <c r="AI21" s="249"/>
      <c r="AK21" s="249"/>
      <c r="AL21" s="249"/>
      <c r="AM21" s="249"/>
      <c r="AO21" s="249"/>
      <c r="AP21" s="249"/>
      <c r="AQ21" s="249"/>
      <c r="AS21" s="249"/>
      <c r="AT21" s="249"/>
      <c r="AU21" s="249"/>
      <c r="AV21" s="249"/>
      <c r="AW21" s="249"/>
      <c r="AX21" s="249"/>
      <c r="AY21" s="249"/>
    </row>
    <row r="22" spans="1:51" ht="15.95" customHeight="1">
      <c r="A22" s="88"/>
      <c r="B22" s="1110" t="s">
        <v>1425</v>
      </c>
      <c r="C22" s="89" t="s">
        <v>206</v>
      </c>
      <c r="D22" s="89" t="s">
        <v>225</v>
      </c>
      <c r="E22" s="89" t="s">
        <v>26</v>
      </c>
      <c r="F22" s="89" t="s">
        <v>1554</v>
      </c>
      <c r="G22" s="219" t="s">
        <v>1555</v>
      </c>
      <c r="H22" s="130">
        <v>35916</v>
      </c>
      <c r="I22" s="687">
        <v>1.0000000000000001E-5</v>
      </c>
      <c r="J22" s="131">
        <v>4000</v>
      </c>
      <c r="K22" s="707">
        <v>20.016000000000002</v>
      </c>
      <c r="L22" s="1275">
        <v>2.3590285714285713E-6</v>
      </c>
      <c r="M22" s="1276">
        <v>1.0332545142857143E-5</v>
      </c>
      <c r="N22" s="1275">
        <v>2.3590285714285713E-6</v>
      </c>
      <c r="O22" s="1276">
        <v>1.0332545142857143E-5</v>
      </c>
      <c r="Q22" s="249"/>
      <c r="R22" s="249"/>
      <c r="W22" s="249"/>
      <c r="X22" s="249"/>
      <c r="Y22" s="249"/>
      <c r="Z22" s="249"/>
      <c r="AA22" s="249"/>
      <c r="AC22" s="249"/>
      <c r="AD22" s="249"/>
      <c r="AE22" s="249"/>
      <c r="AG22" s="249"/>
      <c r="AH22" s="249"/>
      <c r="AI22" s="249"/>
      <c r="AK22" s="249"/>
      <c r="AL22" s="249"/>
      <c r="AM22" s="249"/>
      <c r="AO22" s="249"/>
      <c r="AP22" s="249"/>
      <c r="AQ22" s="249"/>
      <c r="AS22" s="249"/>
      <c r="AT22" s="249"/>
      <c r="AU22" s="249"/>
      <c r="AV22" s="249"/>
      <c r="AW22" s="249"/>
      <c r="AX22" s="249"/>
      <c r="AY22" s="249"/>
    </row>
    <row r="23" spans="1:51" ht="15.95" customHeight="1">
      <c r="A23" s="88"/>
      <c r="B23" s="1110" t="s">
        <v>1425</v>
      </c>
      <c r="C23" s="89" t="s">
        <v>206</v>
      </c>
      <c r="D23" s="89" t="s">
        <v>225</v>
      </c>
      <c r="E23" s="89" t="s">
        <v>26</v>
      </c>
      <c r="F23" s="89" t="s">
        <v>1556</v>
      </c>
      <c r="G23" s="219" t="s">
        <v>1557</v>
      </c>
      <c r="H23" s="130">
        <v>35916</v>
      </c>
      <c r="I23" s="687">
        <v>1.0000000000000001E-5</v>
      </c>
      <c r="J23" s="131">
        <v>4000</v>
      </c>
      <c r="K23" s="707">
        <v>20.016000000000002</v>
      </c>
      <c r="L23" s="1275">
        <v>2.3590285714285713E-6</v>
      </c>
      <c r="M23" s="1276">
        <v>1.0332545142857143E-5</v>
      </c>
      <c r="N23" s="1275">
        <v>2.3590285714285713E-6</v>
      </c>
      <c r="O23" s="1276">
        <v>1.0332545142857143E-5</v>
      </c>
      <c r="Q23" s="249"/>
      <c r="R23" s="249"/>
      <c r="W23" s="249"/>
      <c r="X23" s="249"/>
      <c r="Y23" s="249"/>
      <c r="Z23" s="249"/>
      <c r="AA23" s="249"/>
      <c r="AC23" s="249"/>
      <c r="AD23" s="249"/>
      <c r="AE23" s="249"/>
      <c r="AG23" s="249"/>
      <c r="AH23" s="249"/>
      <c r="AI23" s="249"/>
      <c r="AK23" s="249"/>
      <c r="AL23" s="249"/>
      <c r="AM23" s="249"/>
      <c r="AO23" s="249"/>
      <c r="AP23" s="249"/>
      <c r="AQ23" s="249"/>
      <c r="AS23" s="249"/>
      <c r="AT23" s="249"/>
      <c r="AU23" s="249"/>
      <c r="AV23" s="249"/>
      <c r="AW23" s="249"/>
      <c r="AX23" s="249"/>
      <c r="AY23" s="249"/>
    </row>
    <row r="24" spans="1:51" ht="15.95" customHeight="1">
      <c r="A24" s="88"/>
      <c r="B24" s="1110" t="s">
        <v>1425</v>
      </c>
      <c r="C24" s="89" t="s">
        <v>206</v>
      </c>
      <c r="D24" s="89" t="s">
        <v>225</v>
      </c>
      <c r="E24" s="89" t="s">
        <v>26</v>
      </c>
      <c r="F24" s="89" t="s">
        <v>1558</v>
      </c>
      <c r="G24" s="219" t="s">
        <v>1559</v>
      </c>
      <c r="H24" s="130">
        <v>36678</v>
      </c>
      <c r="I24" s="687">
        <v>1.0000000000000001E-5</v>
      </c>
      <c r="J24" s="131">
        <v>4000</v>
      </c>
      <c r="K24" s="707">
        <v>20.016000000000002</v>
      </c>
      <c r="L24" s="1275">
        <v>2.3590285714285713E-6</v>
      </c>
      <c r="M24" s="1276">
        <v>1.0332545142857143E-5</v>
      </c>
      <c r="N24" s="1275">
        <v>2.3590285714285713E-6</v>
      </c>
      <c r="O24" s="1276">
        <v>1.0332545142857143E-5</v>
      </c>
      <c r="Q24" s="249"/>
      <c r="R24" s="249"/>
      <c r="W24" s="249"/>
      <c r="X24" s="249"/>
      <c r="Y24" s="249"/>
      <c r="Z24" s="249"/>
      <c r="AA24" s="249"/>
      <c r="AC24" s="249"/>
      <c r="AD24" s="249"/>
      <c r="AE24" s="249"/>
      <c r="AG24" s="249"/>
      <c r="AH24" s="249"/>
      <c r="AI24" s="249"/>
      <c r="AK24" s="249"/>
      <c r="AL24" s="249"/>
      <c r="AM24" s="249"/>
      <c r="AO24" s="249"/>
      <c r="AP24" s="249"/>
      <c r="AQ24" s="249"/>
      <c r="AS24" s="249"/>
      <c r="AT24" s="249"/>
      <c r="AU24" s="249"/>
      <c r="AV24" s="249"/>
      <c r="AW24" s="249"/>
      <c r="AX24" s="249"/>
      <c r="AY24" s="249"/>
    </row>
    <row r="25" spans="1:51" ht="15.95" customHeight="1">
      <c r="A25" s="88"/>
      <c r="B25" s="1110" t="s">
        <v>1425</v>
      </c>
      <c r="C25" s="89" t="s">
        <v>206</v>
      </c>
      <c r="D25" s="89" t="s">
        <v>225</v>
      </c>
      <c r="E25" s="89" t="s">
        <v>26</v>
      </c>
      <c r="F25" s="89" t="s">
        <v>1560</v>
      </c>
      <c r="G25" s="219" t="s">
        <v>1561</v>
      </c>
      <c r="H25" s="130">
        <v>36678</v>
      </c>
      <c r="I25" s="687">
        <v>1.0000000000000001E-5</v>
      </c>
      <c r="J25" s="131">
        <v>4000</v>
      </c>
      <c r="K25" s="707">
        <v>20.016000000000002</v>
      </c>
      <c r="L25" s="1275">
        <v>2.3590285714285713E-6</v>
      </c>
      <c r="M25" s="1276">
        <v>1.0332545142857143E-5</v>
      </c>
      <c r="N25" s="1275">
        <v>2.3590285714285713E-6</v>
      </c>
      <c r="O25" s="1276">
        <v>1.0332545142857143E-5</v>
      </c>
      <c r="Q25" s="249"/>
      <c r="R25" s="249"/>
      <c r="W25" s="249"/>
      <c r="X25" s="249"/>
      <c r="Y25" s="249"/>
      <c r="Z25" s="249"/>
      <c r="AA25" s="249"/>
      <c r="AC25" s="249"/>
      <c r="AD25" s="249"/>
      <c r="AE25" s="249"/>
      <c r="AG25" s="249"/>
      <c r="AH25" s="249"/>
      <c r="AI25" s="249"/>
      <c r="AK25" s="249"/>
      <c r="AL25" s="249"/>
      <c r="AM25" s="249"/>
      <c r="AO25" s="249"/>
      <c r="AP25" s="249"/>
      <c r="AQ25" s="249"/>
      <c r="AS25" s="249"/>
      <c r="AT25" s="249"/>
      <c r="AU25" s="249"/>
      <c r="AV25" s="249"/>
      <c r="AW25" s="249"/>
      <c r="AX25" s="249"/>
      <c r="AY25" s="249"/>
    </row>
    <row r="26" spans="1:51" ht="15.95" customHeight="1">
      <c r="A26" s="88"/>
      <c r="B26" s="1110" t="s">
        <v>1425</v>
      </c>
      <c r="C26" s="89" t="s">
        <v>206</v>
      </c>
      <c r="D26" s="89" t="s">
        <v>225</v>
      </c>
      <c r="E26" s="89" t="s">
        <v>26</v>
      </c>
      <c r="F26" s="89" t="s">
        <v>1562</v>
      </c>
      <c r="G26" s="219" t="s">
        <v>1563</v>
      </c>
      <c r="H26" s="130">
        <v>36678</v>
      </c>
      <c r="I26" s="687">
        <v>1.0000000000000001E-5</v>
      </c>
      <c r="J26" s="131">
        <v>4000</v>
      </c>
      <c r="K26" s="707">
        <v>20.016000000000002</v>
      </c>
      <c r="L26" s="1275">
        <v>2.3590285714285713E-6</v>
      </c>
      <c r="M26" s="1276">
        <v>1.0332545142857143E-5</v>
      </c>
      <c r="N26" s="1275">
        <v>2.3590285714285713E-6</v>
      </c>
      <c r="O26" s="1276">
        <v>1.0332545142857143E-5</v>
      </c>
      <c r="Q26" s="249"/>
      <c r="R26" s="249"/>
      <c r="W26" s="249"/>
      <c r="X26" s="249"/>
      <c r="Y26" s="249"/>
      <c r="Z26" s="249"/>
      <c r="AA26" s="249"/>
      <c r="AC26" s="249"/>
      <c r="AD26" s="249"/>
      <c r="AE26" s="249"/>
      <c r="AG26" s="249"/>
      <c r="AH26" s="249"/>
      <c r="AI26" s="249"/>
      <c r="AK26" s="249"/>
      <c r="AL26" s="249"/>
      <c r="AM26" s="249"/>
      <c r="AO26" s="249"/>
      <c r="AP26" s="249"/>
      <c r="AQ26" s="249"/>
      <c r="AS26" s="249"/>
      <c r="AT26" s="249"/>
      <c r="AU26" s="249"/>
      <c r="AV26" s="249"/>
      <c r="AW26" s="249"/>
      <c r="AX26" s="249"/>
      <c r="AY26" s="249"/>
    </row>
    <row r="27" spans="1:51" ht="15.95" customHeight="1">
      <c r="A27" s="88"/>
      <c r="B27" s="1110" t="s">
        <v>1425</v>
      </c>
      <c r="C27" s="89" t="s">
        <v>206</v>
      </c>
      <c r="D27" s="89" t="s">
        <v>225</v>
      </c>
      <c r="E27" s="89" t="s">
        <v>26</v>
      </c>
      <c r="F27" s="89" t="s">
        <v>1564</v>
      </c>
      <c r="G27" s="219" t="s">
        <v>1565</v>
      </c>
      <c r="H27" s="130" t="s">
        <v>218</v>
      </c>
      <c r="I27" s="687">
        <v>1.0000000000000001E-5</v>
      </c>
      <c r="J27" s="131">
        <v>4000</v>
      </c>
      <c r="K27" s="707">
        <v>20.016000000000002</v>
      </c>
      <c r="L27" s="1275">
        <v>2.3590285714285713E-6</v>
      </c>
      <c r="M27" s="1276">
        <v>1.0332545142857143E-5</v>
      </c>
      <c r="N27" s="1275">
        <v>2.3590285714285713E-6</v>
      </c>
      <c r="O27" s="1276">
        <v>1.0332545142857143E-5</v>
      </c>
      <c r="Q27" s="249"/>
      <c r="R27" s="249"/>
      <c r="W27" s="249"/>
      <c r="X27" s="249"/>
      <c r="Y27" s="249"/>
      <c r="Z27" s="249"/>
      <c r="AA27" s="249"/>
      <c r="AC27" s="249"/>
      <c r="AD27" s="249"/>
      <c r="AE27" s="249"/>
      <c r="AG27" s="249"/>
      <c r="AH27" s="249"/>
      <c r="AI27" s="249"/>
      <c r="AK27" s="249"/>
      <c r="AL27" s="249"/>
      <c r="AM27" s="249"/>
      <c r="AO27" s="249"/>
      <c r="AP27" s="249"/>
      <c r="AQ27" s="249"/>
      <c r="AS27" s="249"/>
      <c r="AT27" s="249"/>
      <c r="AU27" s="249"/>
      <c r="AV27" s="249"/>
      <c r="AW27" s="249"/>
      <c r="AX27" s="249"/>
      <c r="AY27" s="249"/>
    </row>
    <row r="28" spans="1:51" ht="15.95" customHeight="1">
      <c r="A28" s="88"/>
      <c r="B28" s="1110" t="s">
        <v>1425</v>
      </c>
      <c r="C28" s="1096" t="s">
        <v>206</v>
      </c>
      <c r="D28" s="1096" t="s">
        <v>1566</v>
      </c>
      <c r="E28" s="1096" t="s">
        <v>26</v>
      </c>
      <c r="F28" s="1096" t="s">
        <v>1567</v>
      </c>
      <c r="G28" s="219" t="s">
        <v>1568</v>
      </c>
      <c r="H28" s="272">
        <v>41091</v>
      </c>
      <c r="I28" s="687">
        <v>1.0000000000000001E-5</v>
      </c>
      <c r="J28" s="131">
        <v>4000</v>
      </c>
      <c r="K28" s="707">
        <v>20.016000000000002</v>
      </c>
      <c r="L28" s="1275">
        <v>2.3590285714285713E-6</v>
      </c>
      <c r="M28" s="1276">
        <v>1.0332545142857143E-5</v>
      </c>
      <c r="N28" s="1275">
        <v>2.3590285714285713E-6</v>
      </c>
      <c r="O28" s="1276">
        <v>1.0332545142857143E-5</v>
      </c>
      <c r="Q28" s="249"/>
      <c r="R28" s="249"/>
      <c r="W28" s="249"/>
      <c r="X28" s="249"/>
      <c r="Y28" s="249"/>
      <c r="Z28" s="249"/>
      <c r="AA28" s="249"/>
      <c r="AC28" s="249"/>
      <c r="AD28" s="249"/>
      <c r="AE28" s="249"/>
      <c r="AG28" s="249"/>
      <c r="AH28" s="249"/>
      <c r="AI28" s="249"/>
      <c r="AK28" s="249"/>
      <c r="AL28" s="249"/>
      <c r="AM28" s="249"/>
      <c r="AO28" s="249"/>
      <c r="AP28" s="249"/>
      <c r="AQ28" s="249"/>
      <c r="AS28" s="249"/>
      <c r="AT28" s="249"/>
      <c r="AU28" s="249"/>
      <c r="AV28" s="249"/>
      <c r="AW28" s="249"/>
      <c r="AX28" s="249"/>
      <c r="AY28" s="249"/>
    </row>
    <row r="29" spans="1:51" ht="15.95" customHeight="1">
      <c r="A29" s="88"/>
      <c r="B29" s="1110" t="s">
        <v>1425</v>
      </c>
      <c r="C29" s="1096" t="s">
        <v>206</v>
      </c>
      <c r="D29" s="1096" t="s">
        <v>1566</v>
      </c>
      <c r="E29" s="1096" t="s">
        <v>26</v>
      </c>
      <c r="F29" s="1096" t="s">
        <v>1569</v>
      </c>
      <c r="G29" s="219" t="s">
        <v>1570</v>
      </c>
      <c r="H29" s="272">
        <v>41091</v>
      </c>
      <c r="I29" s="687">
        <v>1.0000000000000001E-5</v>
      </c>
      <c r="J29" s="131">
        <v>4000</v>
      </c>
      <c r="K29" s="707">
        <v>20.016000000000002</v>
      </c>
      <c r="L29" s="1275">
        <v>2.3590285714285713E-6</v>
      </c>
      <c r="M29" s="1276">
        <v>1.0332545142857143E-5</v>
      </c>
      <c r="N29" s="1275">
        <v>2.3590285714285713E-6</v>
      </c>
      <c r="O29" s="1276">
        <v>1.0332545142857143E-5</v>
      </c>
      <c r="Q29" s="249"/>
      <c r="R29" s="249"/>
      <c r="W29" s="249"/>
      <c r="X29" s="249"/>
      <c r="Y29" s="249"/>
      <c r="Z29" s="249"/>
      <c r="AA29" s="249"/>
      <c r="AC29" s="249"/>
      <c r="AD29" s="249"/>
      <c r="AE29" s="249"/>
      <c r="AG29" s="249"/>
      <c r="AH29" s="249"/>
      <c r="AI29" s="249"/>
      <c r="AK29" s="249"/>
      <c r="AL29" s="249"/>
      <c r="AM29" s="249"/>
      <c r="AO29" s="249"/>
      <c r="AP29" s="249"/>
      <c r="AQ29" s="249"/>
      <c r="AS29" s="249"/>
      <c r="AT29" s="249"/>
      <c r="AU29" s="249"/>
      <c r="AV29" s="249"/>
      <c r="AW29" s="249"/>
      <c r="AX29" s="249"/>
      <c r="AY29" s="249"/>
    </row>
    <row r="30" spans="1:51" ht="15.95" customHeight="1">
      <c r="A30" s="88"/>
      <c r="B30" s="1110" t="s">
        <v>1425</v>
      </c>
      <c r="C30" s="1096" t="s">
        <v>206</v>
      </c>
      <c r="D30" s="1096" t="s">
        <v>1566</v>
      </c>
      <c r="E30" s="1096" t="s">
        <v>26</v>
      </c>
      <c r="F30" s="1096" t="s">
        <v>1571</v>
      </c>
      <c r="G30" s="219" t="s">
        <v>1572</v>
      </c>
      <c r="H30" s="272">
        <v>42736</v>
      </c>
      <c r="I30" s="687">
        <v>1.0000000000000001E-5</v>
      </c>
      <c r="J30" s="131">
        <v>4000</v>
      </c>
      <c r="K30" s="707">
        <v>20.016000000000002</v>
      </c>
      <c r="L30" s="1275">
        <v>2.3590285714285713E-6</v>
      </c>
      <c r="M30" s="1276">
        <v>1.0332545142857143E-5</v>
      </c>
      <c r="N30" s="1275">
        <v>2.3590285714285713E-6</v>
      </c>
      <c r="O30" s="1276">
        <v>1.0332545142857143E-5</v>
      </c>
      <c r="Q30" s="249"/>
      <c r="R30" s="249"/>
      <c r="W30" s="249"/>
      <c r="X30" s="249"/>
      <c r="Y30" s="249"/>
      <c r="Z30" s="249"/>
      <c r="AA30" s="249"/>
      <c r="AC30" s="249"/>
      <c r="AD30" s="249"/>
      <c r="AE30" s="249"/>
      <c r="AG30" s="249"/>
      <c r="AH30" s="249"/>
      <c r="AI30" s="249"/>
      <c r="AK30" s="249"/>
      <c r="AL30" s="249"/>
      <c r="AM30" s="249"/>
      <c r="AO30" s="249"/>
      <c r="AP30" s="249"/>
      <c r="AQ30" s="249"/>
      <c r="AS30" s="249"/>
      <c r="AT30" s="249"/>
      <c r="AU30" s="249"/>
      <c r="AV30" s="249"/>
      <c r="AW30" s="249"/>
      <c r="AX30" s="249"/>
      <c r="AY30" s="249"/>
    </row>
    <row r="31" spans="1:51" ht="15.95" customHeight="1">
      <c r="A31" s="88"/>
      <c r="B31" s="1110" t="s">
        <v>1425</v>
      </c>
      <c r="C31" s="1096" t="s">
        <v>206</v>
      </c>
      <c r="D31" s="1096" t="s">
        <v>1566</v>
      </c>
      <c r="E31" s="1096" t="s">
        <v>26</v>
      </c>
      <c r="F31" s="1096" t="s">
        <v>1573</v>
      </c>
      <c r="G31" s="219" t="s">
        <v>1574</v>
      </c>
      <c r="H31" s="272" t="s">
        <v>218</v>
      </c>
      <c r="I31" s="687">
        <v>1.0000000000000001E-5</v>
      </c>
      <c r="J31" s="131">
        <v>4000</v>
      </c>
      <c r="K31" s="707">
        <v>20.016000000000002</v>
      </c>
      <c r="L31" s="1275">
        <v>2.3590285714285713E-6</v>
      </c>
      <c r="M31" s="1276">
        <v>1.0332545142857143E-5</v>
      </c>
      <c r="N31" s="1275">
        <v>2.3590285714285713E-6</v>
      </c>
      <c r="O31" s="1276">
        <v>1.0332545142857143E-5</v>
      </c>
      <c r="Q31" s="249"/>
      <c r="R31" s="249"/>
      <c r="W31" s="249"/>
      <c r="X31" s="249"/>
      <c r="Y31" s="249"/>
      <c r="Z31" s="249"/>
      <c r="AA31" s="249"/>
      <c r="AC31" s="249"/>
      <c r="AD31" s="249"/>
      <c r="AE31" s="249"/>
      <c r="AG31" s="249"/>
      <c r="AH31" s="249"/>
      <c r="AI31" s="249"/>
      <c r="AK31" s="249"/>
      <c r="AL31" s="249"/>
      <c r="AM31" s="249"/>
      <c r="AO31" s="249"/>
      <c r="AP31" s="249"/>
      <c r="AQ31" s="249"/>
      <c r="AS31" s="249"/>
      <c r="AT31" s="249"/>
      <c r="AU31" s="249"/>
      <c r="AV31" s="249"/>
      <c r="AW31" s="249"/>
      <c r="AX31" s="249"/>
      <c r="AY31" s="249"/>
    </row>
    <row r="32" spans="1:51" ht="15.95" customHeight="1">
      <c r="A32" s="88"/>
      <c r="B32" s="1110" t="s">
        <v>1425</v>
      </c>
      <c r="C32" s="89" t="s">
        <v>206</v>
      </c>
      <c r="D32" s="89" t="s">
        <v>1605</v>
      </c>
      <c r="E32" s="89" t="s">
        <v>26</v>
      </c>
      <c r="F32" s="89" t="s">
        <v>1606</v>
      </c>
      <c r="G32" s="219" t="s">
        <v>1607</v>
      </c>
      <c r="H32" s="130">
        <v>42614</v>
      </c>
      <c r="I32" s="687">
        <v>1.0000000000000001E-5</v>
      </c>
      <c r="J32" s="131">
        <v>3850</v>
      </c>
      <c r="K32" s="707">
        <v>19.265400000000003</v>
      </c>
      <c r="L32" s="1275">
        <v>5.2979850000000006E-6</v>
      </c>
      <c r="M32" s="1276">
        <v>2.3205174300000003E-5</v>
      </c>
      <c r="N32" s="1275">
        <v>5.2979850000000006E-6</v>
      </c>
      <c r="O32" s="1276">
        <v>2.3205174300000003E-5</v>
      </c>
      <c r="Q32" s="249"/>
      <c r="R32" s="249"/>
      <c r="W32" s="249"/>
      <c r="X32" s="249"/>
      <c r="Y32" s="249"/>
      <c r="Z32" s="249"/>
      <c r="AA32" s="249"/>
      <c r="AC32" s="249"/>
      <c r="AD32" s="249"/>
      <c r="AE32" s="249"/>
      <c r="AG32" s="249"/>
      <c r="AH32" s="249"/>
      <c r="AI32" s="249"/>
      <c r="AK32" s="249"/>
      <c r="AL32" s="249"/>
      <c r="AM32" s="249"/>
      <c r="AO32" s="249"/>
      <c r="AP32" s="249"/>
      <c r="AQ32" s="249"/>
      <c r="AS32" s="249"/>
      <c r="AT32" s="249"/>
      <c r="AU32" s="249"/>
      <c r="AV32" s="249"/>
      <c r="AW32" s="249"/>
      <c r="AX32" s="249"/>
      <c r="AY32" s="249"/>
    </row>
    <row r="33" spans="1:51" ht="15.95" customHeight="1">
      <c r="A33" s="88"/>
      <c r="B33" s="1110" t="s">
        <v>1425</v>
      </c>
      <c r="C33" s="89" t="s">
        <v>206</v>
      </c>
      <c r="D33" s="89" t="s">
        <v>1605</v>
      </c>
      <c r="E33" s="89" t="s">
        <v>26</v>
      </c>
      <c r="F33" s="89" t="s">
        <v>1608</v>
      </c>
      <c r="G33" s="219" t="s">
        <v>1609</v>
      </c>
      <c r="H33" s="130">
        <v>42614</v>
      </c>
      <c r="I33" s="687">
        <v>1.0000000000000001E-5</v>
      </c>
      <c r="J33" s="131">
        <v>3850</v>
      </c>
      <c r="K33" s="707">
        <v>19.265400000000003</v>
      </c>
      <c r="L33" s="1275">
        <v>5.2979850000000006E-6</v>
      </c>
      <c r="M33" s="1276">
        <v>2.3205174300000003E-5</v>
      </c>
      <c r="N33" s="1275">
        <v>5.2979850000000006E-6</v>
      </c>
      <c r="O33" s="1276">
        <v>2.3205174300000003E-5</v>
      </c>
      <c r="Q33" s="249"/>
      <c r="R33" s="249"/>
      <c r="W33" s="249"/>
      <c r="X33" s="249"/>
      <c r="Y33" s="249"/>
      <c r="Z33" s="249"/>
      <c r="AA33" s="249"/>
      <c r="AC33" s="249"/>
      <c r="AD33" s="249"/>
      <c r="AE33" s="249"/>
      <c r="AG33" s="249"/>
      <c r="AH33" s="249"/>
      <c r="AI33" s="249"/>
      <c r="AK33" s="249"/>
      <c r="AL33" s="249"/>
      <c r="AM33" s="249"/>
      <c r="AO33" s="249"/>
      <c r="AP33" s="249"/>
      <c r="AQ33" s="249"/>
      <c r="AS33" s="249"/>
      <c r="AT33" s="249"/>
      <c r="AU33" s="249"/>
      <c r="AV33" s="249"/>
      <c r="AW33" s="249"/>
      <c r="AX33" s="249"/>
      <c r="AY33" s="249"/>
    </row>
    <row r="34" spans="1:51" ht="15.95" customHeight="1">
      <c r="A34" s="88"/>
      <c r="B34" s="143" t="s">
        <v>1425</v>
      </c>
      <c r="C34" s="149" t="s">
        <v>206</v>
      </c>
      <c r="D34" s="149" t="s">
        <v>1605</v>
      </c>
      <c r="E34" s="149" t="s">
        <v>26</v>
      </c>
      <c r="F34" s="149" t="s">
        <v>1610</v>
      </c>
      <c r="G34" s="709" t="s">
        <v>1611</v>
      </c>
      <c r="H34" s="463">
        <v>43556</v>
      </c>
      <c r="I34" s="691">
        <v>1.0000000000000001E-5</v>
      </c>
      <c r="J34" s="974">
        <v>3850</v>
      </c>
      <c r="K34" s="710">
        <v>19.265400000000003</v>
      </c>
      <c r="L34" s="1277">
        <v>5.2979850000000006E-6</v>
      </c>
      <c r="M34" s="1278">
        <v>2.3205174300000003E-5</v>
      </c>
      <c r="N34" s="1277">
        <v>5.2979850000000006E-6</v>
      </c>
      <c r="O34" s="1278">
        <v>2.3205174300000003E-5</v>
      </c>
      <c r="Q34" s="249"/>
      <c r="R34" s="249"/>
      <c r="W34" s="249"/>
      <c r="X34" s="249"/>
      <c r="Y34" s="249"/>
      <c r="Z34" s="249"/>
      <c r="AA34" s="249"/>
      <c r="AC34" s="249"/>
      <c r="AD34" s="249"/>
      <c r="AE34" s="249"/>
      <c r="AG34" s="249"/>
      <c r="AH34" s="249"/>
      <c r="AI34" s="249"/>
      <c r="AK34" s="249"/>
      <c r="AL34" s="249"/>
      <c r="AM34" s="249"/>
      <c r="AO34" s="249"/>
      <c r="AP34" s="249"/>
      <c r="AQ34" s="249"/>
      <c r="AS34" s="249"/>
      <c r="AT34" s="249"/>
      <c r="AU34" s="249"/>
      <c r="AV34" s="249"/>
      <c r="AW34" s="249"/>
      <c r="AX34" s="249"/>
      <c r="AY34" s="249"/>
    </row>
    <row r="35" spans="1:51" ht="13.9">
      <c r="A35" s="88"/>
      <c r="B35" s="143"/>
      <c r="C35" s="115"/>
      <c r="D35" s="115"/>
      <c r="E35" s="115"/>
      <c r="F35" s="115"/>
      <c r="G35" s="115"/>
      <c r="H35" s="115"/>
      <c r="I35" s="115"/>
      <c r="J35" s="115"/>
      <c r="K35" s="651" t="s">
        <v>342</v>
      </c>
      <c r="L35" s="1279">
        <v>5.6854947600000002E-5</v>
      </c>
      <c r="M35" s="1280">
        <v>2.4902467048800001E-4</v>
      </c>
      <c r="N35" s="1279">
        <v>5.6854947600000002E-5</v>
      </c>
      <c r="O35" s="1280">
        <v>2.4902467048800001E-4</v>
      </c>
      <c r="Q35" s="249"/>
      <c r="R35" s="249"/>
      <c r="U35" s="91"/>
      <c r="V35" s="91"/>
    </row>
    <row r="36" spans="1:51" ht="35.25">
      <c r="B36" s="948"/>
      <c r="M36" s="951"/>
    </row>
    <row r="37" spans="1:51">
      <c r="B37" s="562"/>
      <c r="M37" s="951"/>
    </row>
    <row r="38" spans="1:51">
      <c r="M38" s="951"/>
    </row>
    <row r="39" spans="1:51">
      <c r="M39" s="951"/>
    </row>
    <row r="40" spans="1:51">
      <c r="M40" s="951"/>
    </row>
    <row r="41" spans="1:51">
      <c r="M41" s="951"/>
    </row>
    <row r="42" spans="1:51">
      <c r="M42" s="951"/>
    </row>
    <row r="43" spans="1:51">
      <c r="M43" s="951"/>
    </row>
    <row r="44" spans="1:51">
      <c r="M44" s="951"/>
    </row>
    <row r="45" spans="1:51">
      <c r="M45" s="951"/>
    </row>
    <row r="46" spans="1:51">
      <c r="M46" s="951"/>
    </row>
    <row r="47" spans="1:51">
      <c r="M47" s="951"/>
    </row>
    <row r="48" spans="1:51">
      <c r="M48" s="951"/>
    </row>
    <row r="49" spans="13:13">
      <c r="M49" s="951"/>
    </row>
    <row r="50" spans="13:13">
      <c r="M50" s="951"/>
    </row>
    <row r="51" spans="13:13">
      <c r="M51" s="951"/>
    </row>
    <row r="52" spans="13:13">
      <c r="M52" s="951"/>
    </row>
  </sheetData>
  <mergeCells count="12">
    <mergeCell ref="AW13:AZ13"/>
    <mergeCell ref="Y13:AB13"/>
    <mergeCell ref="AC13:AF13"/>
    <mergeCell ref="AG13:AJ13"/>
    <mergeCell ref="AK13:AN13"/>
    <mergeCell ref="AO13:AR13"/>
    <mergeCell ref="AS13:AV13"/>
    <mergeCell ref="B5:D5"/>
    <mergeCell ref="N13:O13"/>
    <mergeCell ref="L13:M13"/>
    <mergeCell ref="U13:X13"/>
    <mergeCell ref="B13:K13"/>
  </mergeCells>
  <phoneticPr fontId="3" type="noConversion"/>
  <pageMargins left="0.25" right="0.25" top="0.75" bottom="0.75" header="0.3" footer="0.3"/>
  <pageSetup paperSize="3" scale="74" orientation="landscape" r:id="rId1"/>
  <customProperties>
    <customPr name="_pios_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92E5B-4955-4FA8-91C1-ED68C7C7495F}">
  <sheetPr>
    <tabColor theme="8" tint="0.39997558519241921"/>
    <pageSetUpPr fitToPage="1"/>
  </sheetPr>
  <dimension ref="A1:K50"/>
  <sheetViews>
    <sheetView showOutlineSymbols="0" workbookViewId="0">
      <selection activeCell="P23" sqref="A1:P23"/>
    </sheetView>
  </sheetViews>
  <sheetFormatPr defaultColWidth="9.1328125" defaultRowHeight="13.5"/>
  <cols>
    <col min="1" max="1" width="9.1328125" style="91"/>
    <col min="2" max="2" width="36.73046875" style="91" bestFit="1" customWidth="1"/>
    <col min="3" max="3" width="10.1328125" style="91" customWidth="1"/>
    <col min="4" max="4" width="10.59765625" style="160" bestFit="1" customWidth="1"/>
    <col min="5" max="5" width="13.3984375" style="160" customWidth="1"/>
    <col min="6" max="6" width="10" style="160" bestFit="1" customWidth="1"/>
    <col min="7" max="7" width="12.1328125" style="596" bestFit="1" customWidth="1"/>
    <col min="8" max="8" width="12" style="596" bestFit="1" customWidth="1"/>
    <col min="9" max="9" width="9.265625" style="596" bestFit="1" customWidth="1"/>
    <col min="10" max="10" width="15.265625" style="596" customWidth="1"/>
    <col min="11" max="11" width="19.86328125" style="596" customWidth="1"/>
    <col min="12" max="16384" width="9.1328125" style="91"/>
  </cols>
  <sheetData>
    <row r="1" spans="1:9" ht="25.15">
      <c r="A1" s="88"/>
      <c r="B1" s="1162" t="str">
        <f>'OR PTE Summary'!B1</f>
        <v>Emissions Detail Sheets for:</v>
      </c>
      <c r="C1" s="88"/>
      <c r="D1" s="89"/>
      <c r="E1" s="166"/>
      <c r="F1" s="1162" t="str">
        <f>'OR PTE Summary'!F1</f>
        <v>Intel Corp., source no. 34-2681, application 034907 received 7/7/2023</v>
      </c>
      <c r="G1" s="134"/>
      <c r="H1" s="134"/>
      <c r="I1" s="134"/>
    </row>
    <row r="2" spans="1:9" ht="17.649999999999999">
      <c r="A2" s="88"/>
      <c r="B2" s="92" t="s">
        <v>1668</v>
      </c>
      <c r="C2" s="88"/>
      <c r="D2" s="89"/>
      <c r="E2" s="89"/>
      <c r="F2" s="89"/>
      <c r="G2" s="134"/>
      <c r="H2" s="134"/>
      <c r="I2" s="134"/>
    </row>
    <row r="3" spans="1:9">
      <c r="A3" s="88"/>
      <c r="B3" s="88" t="s">
        <v>1669</v>
      </c>
      <c r="C3" s="88"/>
      <c r="D3" s="89"/>
      <c r="E3" s="89"/>
      <c r="F3" s="89"/>
      <c r="G3" s="134"/>
      <c r="H3" s="134"/>
      <c r="I3" s="134"/>
    </row>
    <row r="4" spans="1:9">
      <c r="A4" s="88"/>
      <c r="B4" s="88"/>
      <c r="C4" s="88"/>
      <c r="D4" s="89"/>
      <c r="E4" s="89"/>
      <c r="F4" s="89"/>
      <c r="G4" s="134"/>
      <c r="H4" s="134"/>
      <c r="I4" s="134"/>
    </row>
    <row r="5" spans="1:9" ht="27">
      <c r="A5" s="88"/>
      <c r="B5" s="713" t="s">
        <v>119</v>
      </c>
      <c r="C5" s="714" t="s">
        <v>68</v>
      </c>
      <c r="D5" s="715" t="s">
        <v>1670</v>
      </c>
      <c r="E5" s="716" t="s">
        <v>1671</v>
      </c>
      <c r="F5" s="715" t="s">
        <v>1672</v>
      </c>
      <c r="G5" s="716" t="s">
        <v>1673</v>
      </c>
      <c r="H5" s="357"/>
      <c r="I5" s="134"/>
    </row>
    <row r="6" spans="1:9">
      <c r="A6" s="88"/>
      <c r="B6" s="110" t="s">
        <v>1674</v>
      </c>
      <c r="C6" s="88" t="s">
        <v>1675</v>
      </c>
      <c r="D6" s="140">
        <v>3.0903472923418308E-2</v>
      </c>
      <c r="E6" s="135">
        <v>0.16897761169138339</v>
      </c>
      <c r="F6" s="140">
        <v>0.1998810846148017</v>
      </c>
      <c r="G6" s="135">
        <v>9.9940542307400845E-5</v>
      </c>
      <c r="H6" s="134"/>
      <c r="I6" s="134"/>
    </row>
    <row r="7" spans="1:9">
      <c r="A7" s="88"/>
      <c r="B7" s="110" t="s">
        <v>1676</v>
      </c>
      <c r="C7" s="88" t="s">
        <v>1677</v>
      </c>
      <c r="D7" s="140">
        <v>0.16707837726555747</v>
      </c>
      <c r="E7" s="135">
        <v>0.60848503710869362</v>
      </c>
      <c r="F7" s="140">
        <v>0.77556341437425114</v>
      </c>
      <c r="G7" s="135">
        <v>3.8778170718712556E-4</v>
      </c>
      <c r="H7" s="134"/>
      <c r="I7" s="134"/>
    </row>
    <row r="8" spans="1:9">
      <c r="A8" s="88"/>
      <c r="B8" s="110" t="s">
        <v>1678</v>
      </c>
      <c r="C8" s="88" t="s">
        <v>1679</v>
      </c>
      <c r="D8" s="140">
        <v>0.7908005903724098</v>
      </c>
      <c r="E8" s="135">
        <v>12.934940203742961</v>
      </c>
      <c r="F8" s="140">
        <v>13.725740794115371</v>
      </c>
      <c r="G8" s="135">
        <v>6.8628703970576854E-3</v>
      </c>
      <c r="H8" s="134"/>
      <c r="I8" s="134"/>
    </row>
    <row r="9" spans="1:9">
      <c r="A9" s="88"/>
      <c r="B9" s="299" t="s">
        <v>1680</v>
      </c>
      <c r="C9" s="88" t="s">
        <v>1681</v>
      </c>
      <c r="D9" s="140">
        <v>4.5863633477544372</v>
      </c>
      <c r="E9" s="135">
        <v>3.617276570264409</v>
      </c>
      <c r="F9" s="140">
        <v>8.2036399180188457</v>
      </c>
      <c r="G9" s="135">
        <v>4.1018199590094227E-3</v>
      </c>
      <c r="H9" s="134"/>
      <c r="I9" s="134"/>
    </row>
    <row r="10" spans="1:9">
      <c r="A10" s="88"/>
      <c r="B10" s="110" t="s">
        <v>79</v>
      </c>
      <c r="C10" s="88" t="s">
        <v>80</v>
      </c>
      <c r="D10" s="140">
        <v>8.3863927207197407E-5</v>
      </c>
      <c r="E10" s="135">
        <v>6.2748240725544135E-2</v>
      </c>
      <c r="F10" s="140">
        <v>6.2832104652751339E-2</v>
      </c>
      <c r="G10" s="135">
        <v>3.1416052326375667E-5</v>
      </c>
      <c r="H10" s="134"/>
      <c r="I10" s="134"/>
    </row>
    <row r="11" spans="1:9">
      <c r="A11" s="88"/>
      <c r="B11" s="299" t="s">
        <v>1231</v>
      </c>
      <c r="C11" s="88" t="s">
        <v>90</v>
      </c>
      <c r="D11" s="140">
        <v>13.063603752243701</v>
      </c>
      <c r="E11" s="135">
        <v>25.051208003225451</v>
      </c>
      <c r="F11" s="140">
        <v>38.114811755469148</v>
      </c>
      <c r="G11" s="135">
        <v>1.9057405877734575E-2</v>
      </c>
      <c r="H11" s="134"/>
      <c r="I11" s="134"/>
    </row>
    <row r="12" spans="1:9">
      <c r="A12" s="88"/>
      <c r="B12" s="110" t="s">
        <v>1682</v>
      </c>
      <c r="C12" s="88" t="s">
        <v>1683</v>
      </c>
      <c r="D12" s="140">
        <v>8.3853122460867979</v>
      </c>
      <c r="E12" s="135">
        <v>6.8128663821417437</v>
      </c>
      <c r="F12" s="140">
        <v>15.198178628228542</v>
      </c>
      <c r="G12" s="135">
        <v>7.5990893141142709E-3</v>
      </c>
      <c r="H12" s="134"/>
      <c r="I12" s="134"/>
    </row>
    <row r="13" spans="1:9">
      <c r="A13" s="88"/>
      <c r="B13" s="110" t="s">
        <v>1684</v>
      </c>
      <c r="C13" s="88" t="s">
        <v>1685</v>
      </c>
      <c r="D13" s="140">
        <v>5.7303008374902907E-5</v>
      </c>
      <c r="E13" s="135">
        <v>9.5290089891546281E-4</v>
      </c>
      <c r="F13" s="140">
        <v>1.0102039072903658E-3</v>
      </c>
      <c r="G13" s="135">
        <v>5.0510195364518291E-7</v>
      </c>
      <c r="H13" s="134"/>
      <c r="I13" s="134"/>
    </row>
    <row r="14" spans="1:9">
      <c r="A14" s="88"/>
      <c r="B14" s="110" t="s">
        <v>1686</v>
      </c>
      <c r="C14" s="88" t="s">
        <v>95</v>
      </c>
      <c r="D14" s="140">
        <v>3.2746995659676701</v>
      </c>
      <c r="E14" s="135">
        <v>30.064539113433749</v>
      </c>
      <c r="F14" s="140">
        <v>33.339238679401419</v>
      </c>
      <c r="G14" s="135">
        <v>1.6669619339700709E-2</v>
      </c>
      <c r="H14" s="134"/>
      <c r="I14" s="134"/>
    </row>
    <row r="15" spans="1:9">
      <c r="A15" s="88"/>
      <c r="B15" s="110" t="s">
        <v>1687</v>
      </c>
      <c r="C15" s="88" t="s">
        <v>1688</v>
      </c>
      <c r="D15" s="140">
        <v>2.6819581532864206E-2</v>
      </c>
      <c r="E15" s="135">
        <v>0.68028602183906783</v>
      </c>
      <c r="F15" s="140">
        <v>0.70710560337193207</v>
      </c>
      <c r="G15" s="135">
        <v>3.5355280168596602E-4</v>
      </c>
      <c r="H15" s="134"/>
      <c r="I15" s="134"/>
    </row>
    <row r="16" spans="1:9">
      <c r="A16" s="88"/>
      <c r="B16" s="110" t="s">
        <v>1689</v>
      </c>
      <c r="C16" s="88" t="s">
        <v>1690</v>
      </c>
      <c r="D16" s="140">
        <v>3.2030616709652002E-4</v>
      </c>
      <c r="E16" s="135">
        <v>2.077920005118316E-2</v>
      </c>
      <c r="F16" s="140">
        <v>2.109950621827968E-2</v>
      </c>
      <c r="G16" s="135">
        <v>1.0549753109139839E-5</v>
      </c>
      <c r="H16" s="134"/>
      <c r="I16" s="134"/>
    </row>
    <row r="17" spans="1:9">
      <c r="A17" s="88"/>
      <c r="B17" s="110" t="s">
        <v>1691</v>
      </c>
      <c r="C17" s="88" t="s">
        <v>1692</v>
      </c>
      <c r="D17" s="140">
        <v>8.5595267074959729E-3</v>
      </c>
      <c r="E17" s="135">
        <v>1.1222445058030692</v>
      </c>
      <c r="F17" s="140">
        <v>1.1308040325105653</v>
      </c>
      <c r="G17" s="135">
        <v>5.6540201625528261E-4</v>
      </c>
      <c r="H17" s="134"/>
      <c r="I17" s="134"/>
    </row>
    <row r="18" spans="1:9">
      <c r="A18" s="88"/>
      <c r="B18" s="110" t="s">
        <v>1693</v>
      </c>
      <c r="C18" s="88" t="s">
        <v>1694</v>
      </c>
      <c r="D18" s="140">
        <v>9.9406625641184085</v>
      </c>
      <c r="E18" s="135">
        <v>14.974500955828125</v>
      </c>
      <c r="F18" s="140">
        <v>24.915163519946532</v>
      </c>
      <c r="G18" s="135">
        <v>1.2457581759973265E-2</v>
      </c>
      <c r="H18" s="134"/>
      <c r="I18" s="134"/>
    </row>
    <row r="19" spans="1:9">
      <c r="A19" s="88"/>
      <c r="B19" s="110" t="s">
        <v>356</v>
      </c>
      <c r="C19" s="88" t="s">
        <v>357</v>
      </c>
      <c r="D19" s="140">
        <v>0</v>
      </c>
      <c r="E19" s="135">
        <v>8.0206276583669531</v>
      </c>
      <c r="F19" s="140">
        <v>8.0206276583669531</v>
      </c>
      <c r="G19" s="135">
        <v>4.0103138291834768E-3</v>
      </c>
      <c r="H19" s="134"/>
      <c r="I19" s="134"/>
    </row>
    <row r="20" spans="1:9">
      <c r="A20" s="88"/>
      <c r="B20" s="114" t="s">
        <v>1695</v>
      </c>
      <c r="C20" s="115" t="s">
        <v>1696</v>
      </c>
      <c r="D20" s="464">
        <v>0</v>
      </c>
      <c r="E20" s="276">
        <v>4.9529379739500223</v>
      </c>
      <c r="F20" s="464">
        <v>4.9529379739500223</v>
      </c>
      <c r="G20" s="276">
        <v>2.4764689869750112E-3</v>
      </c>
      <c r="H20" s="134"/>
      <c r="I20" s="134"/>
    </row>
    <row r="21" spans="1:9" ht="13.9">
      <c r="A21" s="88"/>
      <c r="B21" s="101"/>
      <c r="C21" s="146"/>
      <c r="D21" s="138"/>
      <c r="E21" s="146"/>
      <c r="F21" s="983" t="s">
        <v>11</v>
      </c>
      <c r="G21" s="952">
        <v>4.2245224085920144E-2</v>
      </c>
      <c r="H21" s="134"/>
      <c r="I21" s="134"/>
    </row>
    <row r="22" spans="1:9" ht="13.9">
      <c r="A22" s="88"/>
      <c r="B22" s="143"/>
      <c r="C22" s="149"/>
      <c r="D22" s="275"/>
      <c r="E22" s="149"/>
      <c r="F22" s="1076" t="s">
        <v>1697</v>
      </c>
      <c r="G22" s="151">
        <v>5.5626406458885141E-2</v>
      </c>
      <c r="H22" s="134"/>
      <c r="I22" s="134"/>
    </row>
    <row r="24" spans="1:9">
      <c r="B24" s="562"/>
    </row>
    <row r="31" spans="1:9">
      <c r="B31" s="677"/>
    </row>
    <row r="42" spans="2:3">
      <c r="B42" s="222"/>
    </row>
    <row r="48" spans="2:3">
      <c r="B48" s="160"/>
      <c r="C48" s="160"/>
    </row>
    <row r="50" spans="2:2">
      <c r="B50" s="504"/>
    </row>
  </sheetData>
  <pageMargins left="0.25" right="0.25" top="0.75" bottom="0.75" header="0.3" footer="0.3"/>
  <pageSetup paperSize="3"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EEC5B-42D2-4020-8FF2-4FDC7AB4177C}">
  <sheetPr codeName="Sheet8">
    <tabColor theme="8" tint="0.39997558519241921"/>
    <pageSetUpPr fitToPage="1"/>
  </sheetPr>
  <dimension ref="A1:AB78"/>
  <sheetViews>
    <sheetView showOutlineSymbols="0" view="pageBreakPreview" topLeftCell="B26" zoomScale="60" zoomScaleNormal="68" workbookViewId="0">
      <selection activeCell="S16" sqref="S16"/>
    </sheetView>
  </sheetViews>
  <sheetFormatPr defaultColWidth="9.1328125" defaultRowHeight="14.25"/>
  <cols>
    <col min="1" max="1" width="3.3984375" style="88" customWidth="1"/>
    <col min="2" max="2" width="24.1328125" style="91" customWidth="1"/>
    <col min="3" max="3" width="18.86328125" style="91" customWidth="1"/>
    <col min="4" max="7" width="14.59765625" style="91" customWidth="1"/>
    <col min="8" max="8" width="14.86328125" style="91" customWidth="1"/>
    <col min="9" max="9" width="13.86328125" style="91" customWidth="1"/>
    <col min="10" max="10" width="13.1328125" style="91" customWidth="1"/>
    <col min="11" max="11" width="11.265625" style="91" customWidth="1"/>
    <col min="12" max="12" width="15.1328125" style="91" customWidth="1"/>
    <col min="13" max="13" width="23.265625" style="91" customWidth="1"/>
    <col min="14" max="15" width="16.1328125" style="91" customWidth="1"/>
    <col min="16" max="16" width="16.1328125" customWidth="1"/>
    <col min="17" max="17" width="19.265625" customWidth="1"/>
    <col min="18" max="18" width="9.1328125" style="91"/>
    <col min="19" max="19" width="10.73046875" style="91" bestFit="1" customWidth="1"/>
    <col min="20" max="22" width="9.1328125" style="91"/>
    <col min="23" max="23" width="15" style="91" customWidth="1"/>
    <col min="24" max="16384" width="9.1328125" style="91"/>
  </cols>
  <sheetData>
    <row r="1" spans="1:21" ht="25.15">
      <c r="B1" s="1162" t="str">
        <f>'OR PTE Summary'!B1</f>
        <v>Emissions Detail Sheets for:</v>
      </c>
      <c r="C1" s="125"/>
      <c r="D1" s="125"/>
      <c r="E1" s="125"/>
      <c r="F1" s="1162" t="str">
        <f>'OR PTE Summary'!F1</f>
        <v>Intel Corp., source no. 34-2681, application 034907 received 7/7/2023</v>
      </c>
      <c r="G1" s="125"/>
      <c r="H1" s="125"/>
      <c r="I1" s="125"/>
      <c r="J1" s="1045"/>
      <c r="K1" s="125"/>
      <c r="L1" s="125"/>
      <c r="M1" s="125"/>
      <c r="N1" s="125"/>
      <c r="O1" s="125"/>
    </row>
    <row r="2" spans="1:21" ht="17.649999999999999">
      <c r="B2" s="363" t="s">
        <v>30</v>
      </c>
      <c r="C2" s="125"/>
      <c r="D2" s="125"/>
      <c r="E2" s="125"/>
      <c r="F2" s="125"/>
      <c r="G2" s="125"/>
      <c r="H2" s="125"/>
      <c r="I2" s="125"/>
      <c r="J2" s="125"/>
      <c r="K2" s="125"/>
      <c r="L2" s="125"/>
      <c r="M2" s="125"/>
      <c r="N2" s="125"/>
      <c r="O2" s="125"/>
    </row>
    <row r="3" spans="1:21" ht="20.25" customHeight="1">
      <c r="B3" s="1358"/>
      <c r="C3" s="1358"/>
      <c r="D3" s="1358"/>
      <c r="E3" s="125"/>
      <c r="F3" s="125"/>
      <c r="G3" s="125"/>
      <c r="H3" s="125"/>
      <c r="I3" s="125"/>
      <c r="J3" s="125"/>
      <c r="K3" s="125"/>
      <c r="L3" s="125"/>
      <c r="M3" s="125"/>
      <c r="N3" s="125"/>
      <c r="O3" s="125"/>
    </row>
    <row r="4" spans="1:21">
      <c r="B4" s="1359" t="s">
        <v>31</v>
      </c>
      <c r="C4" s="1360"/>
      <c r="D4" s="1360"/>
      <c r="E4" s="1361"/>
      <c r="F4" s="1349" t="s">
        <v>32</v>
      </c>
      <c r="G4" s="1350"/>
      <c r="H4" s="1350"/>
      <c r="I4" s="1350"/>
      <c r="J4" s="1351"/>
      <c r="K4" s="1349" t="s">
        <v>33</v>
      </c>
      <c r="L4" s="1350"/>
      <c r="M4" s="1350"/>
      <c r="N4" s="1350"/>
      <c r="O4" s="1351"/>
    </row>
    <row r="5" spans="1:21">
      <c r="B5" s="933" t="s">
        <v>34</v>
      </c>
      <c r="C5" s="1355" t="s">
        <v>35</v>
      </c>
      <c r="D5" s="1356"/>
      <c r="E5" s="1357"/>
      <c r="F5" s="1037" t="s">
        <v>34</v>
      </c>
      <c r="G5" s="1355" t="s">
        <v>35</v>
      </c>
      <c r="H5" s="1356"/>
      <c r="I5" s="1356"/>
      <c r="J5" s="1357"/>
      <c r="K5" s="933" t="s">
        <v>34</v>
      </c>
      <c r="L5" s="1355" t="s">
        <v>35</v>
      </c>
      <c r="M5" s="1356"/>
      <c r="N5" s="1356"/>
      <c r="O5" s="1357"/>
    </row>
    <row r="6" spans="1:21">
      <c r="B6" s="934" t="s">
        <v>36</v>
      </c>
      <c r="C6" s="1355" t="s">
        <v>37</v>
      </c>
      <c r="D6" s="1356"/>
      <c r="E6" s="1357"/>
      <c r="F6" s="1038" t="s">
        <v>36</v>
      </c>
      <c r="G6" s="1355" t="s">
        <v>37</v>
      </c>
      <c r="H6" s="1356"/>
      <c r="I6" s="1356"/>
      <c r="J6" s="1357"/>
      <c r="K6" s="934" t="s">
        <v>38</v>
      </c>
      <c r="L6" s="1355" t="s">
        <v>37</v>
      </c>
      <c r="M6" s="1356"/>
      <c r="N6" s="1356"/>
      <c r="O6" s="1357"/>
    </row>
    <row r="7" spans="1:21">
      <c r="B7" s="934" t="s">
        <v>36</v>
      </c>
      <c r="C7" s="1355" t="s">
        <v>39</v>
      </c>
      <c r="D7" s="1356"/>
      <c r="E7" s="1357"/>
      <c r="F7" s="1038" t="s">
        <v>36</v>
      </c>
      <c r="G7" s="1355" t="s">
        <v>39</v>
      </c>
      <c r="H7" s="1356"/>
      <c r="I7" s="1356"/>
      <c r="J7" s="1357"/>
      <c r="K7" s="934" t="s">
        <v>38</v>
      </c>
      <c r="L7" s="1355" t="s">
        <v>39</v>
      </c>
      <c r="M7" s="1356"/>
      <c r="N7" s="1356"/>
      <c r="O7" s="1357"/>
    </row>
    <row r="8" spans="1:21">
      <c r="B8" s="934">
        <v>0.3</v>
      </c>
      <c r="C8" s="1355" t="s">
        <v>40</v>
      </c>
      <c r="D8" s="1356"/>
      <c r="E8" s="1357"/>
      <c r="F8" s="1038">
        <v>0.3</v>
      </c>
      <c r="G8" s="1355" t="s">
        <v>40</v>
      </c>
      <c r="H8" s="1356"/>
      <c r="I8" s="1356"/>
      <c r="J8" s="1357"/>
      <c r="K8" s="934">
        <v>0.3</v>
      </c>
      <c r="L8" s="1355" t="s">
        <v>40</v>
      </c>
      <c r="M8" s="1356"/>
      <c r="N8" s="1356"/>
      <c r="O8" s="1357"/>
    </row>
    <row r="9" spans="1:21">
      <c r="B9" s="935">
        <v>25</v>
      </c>
      <c r="C9" s="1355" t="s">
        <v>41</v>
      </c>
      <c r="D9" s="1356"/>
      <c r="E9" s="1357"/>
      <c r="F9" s="1039">
        <v>25</v>
      </c>
      <c r="G9" s="1355" t="s">
        <v>41</v>
      </c>
      <c r="H9" s="1356"/>
      <c r="I9" s="1356"/>
      <c r="J9" s="1357"/>
      <c r="K9" s="935">
        <v>25</v>
      </c>
      <c r="L9" s="1355" t="s">
        <v>41</v>
      </c>
      <c r="M9" s="1356"/>
      <c r="N9" s="1356"/>
      <c r="O9" s="1357"/>
    </row>
    <row r="10" spans="1:21">
      <c r="B10" s="1035">
        <v>50</v>
      </c>
      <c r="C10" s="1005" t="s">
        <v>42</v>
      </c>
      <c r="D10" s="1036"/>
      <c r="E10" s="1036"/>
      <c r="F10" s="1129">
        <v>50</v>
      </c>
      <c r="G10" s="1352" t="s">
        <v>42</v>
      </c>
      <c r="H10" s="1353"/>
      <c r="I10" s="1353"/>
      <c r="J10" s="1354"/>
      <c r="K10" s="1035">
        <v>50</v>
      </c>
      <c r="L10" s="1352" t="s">
        <v>42</v>
      </c>
      <c r="M10" s="1353"/>
      <c r="N10" s="1353"/>
      <c r="O10" s="1354"/>
    </row>
    <row r="11" spans="1:21">
      <c r="B11" s="88"/>
      <c r="C11" s="1114"/>
      <c r="D11" s="88"/>
      <c r="E11" s="88"/>
      <c r="F11" s="660" t="s">
        <v>2139</v>
      </c>
      <c r="G11" s="99"/>
      <c r="H11" s="88"/>
      <c r="I11" s="88"/>
      <c r="J11" s="88"/>
      <c r="K11" s="99"/>
      <c r="L11" s="88"/>
      <c r="M11" s="88"/>
      <c r="N11" s="88"/>
      <c r="O11" s="88"/>
    </row>
    <row r="12" spans="1:21" ht="21.6" customHeight="1">
      <c r="B12" s="97" t="s">
        <v>43</v>
      </c>
      <c r="C12" s="88"/>
      <c r="D12" s="88"/>
      <c r="E12" s="88"/>
      <c r="F12" s="88"/>
      <c r="G12" s="88"/>
      <c r="H12" s="88"/>
      <c r="I12" s="88"/>
      <c r="J12" s="88"/>
      <c r="K12" s="88"/>
      <c r="L12" s="468"/>
      <c r="M12" s="422"/>
      <c r="N12" s="88"/>
      <c r="O12" s="125"/>
      <c r="R12" s="316"/>
      <c r="S12" s="316"/>
      <c r="T12" s="316"/>
      <c r="U12" s="316"/>
    </row>
    <row r="13" spans="1:21" ht="55.5">
      <c r="B13" s="469" t="s">
        <v>44</v>
      </c>
      <c r="C13" s="470" t="s">
        <v>45</v>
      </c>
      <c r="D13" s="470" t="s">
        <v>46</v>
      </c>
      <c r="E13" s="471" t="s">
        <v>47</v>
      </c>
      <c r="F13" s="470" t="s">
        <v>48</v>
      </c>
      <c r="G13" s="472"/>
      <c r="H13" s="88"/>
      <c r="I13" s="88"/>
      <c r="J13" s="472"/>
      <c r="K13" s="472"/>
      <c r="L13" s="472"/>
      <c r="M13" s="472"/>
      <c r="N13" s="88"/>
      <c r="O13" s="88"/>
      <c r="R13" s="316"/>
    </row>
    <row r="14" spans="1:21" s="208" customFormat="1" ht="15.95" customHeight="1">
      <c r="A14" s="203"/>
      <c r="B14" s="492" t="s">
        <v>49</v>
      </c>
      <c r="C14" s="488" t="s">
        <v>50</v>
      </c>
      <c r="D14" s="477">
        <v>32.155107352828516</v>
      </c>
      <c r="E14" s="346">
        <v>8.8748096293806711</v>
      </c>
      <c r="F14" s="477">
        <v>0.32155107352828516</v>
      </c>
      <c r="G14" s="493"/>
      <c r="H14" s="203"/>
      <c r="I14" s="203"/>
      <c r="J14" s="213"/>
      <c r="K14" s="213"/>
      <c r="L14" s="298"/>
      <c r="M14" s="439"/>
      <c r="N14" s="203"/>
      <c r="O14" s="203"/>
      <c r="P14"/>
      <c r="Q14"/>
      <c r="R14" s="494"/>
    </row>
    <row r="15" spans="1:21" s="208" customFormat="1" ht="15.95" customHeight="1">
      <c r="A15" s="203"/>
      <c r="B15" s="492" t="s">
        <v>49</v>
      </c>
      <c r="C15" s="488" t="s">
        <v>51</v>
      </c>
      <c r="D15" s="477">
        <v>21.201179999999997</v>
      </c>
      <c r="E15" s="346">
        <v>5.8515318835000008</v>
      </c>
      <c r="F15" s="477" t="s">
        <v>17</v>
      </c>
      <c r="G15" s="493"/>
      <c r="H15" s="203"/>
      <c r="I15" s="203"/>
      <c r="J15" s="213"/>
      <c r="K15" s="213"/>
      <c r="L15" s="298"/>
      <c r="M15" s="439"/>
      <c r="N15" s="203"/>
      <c r="O15" s="203"/>
      <c r="P15"/>
      <c r="Q15"/>
    </row>
    <row r="16" spans="1:21" s="208" customFormat="1" ht="15.95" customHeight="1">
      <c r="A16" s="203"/>
      <c r="B16" s="492" t="s">
        <v>3</v>
      </c>
      <c r="C16" s="488" t="s">
        <v>50</v>
      </c>
      <c r="D16" s="477">
        <v>316.90032543481766</v>
      </c>
      <c r="E16" s="346">
        <v>87.464489820009661</v>
      </c>
      <c r="F16" s="477">
        <v>3.1690032543481768</v>
      </c>
      <c r="G16" s="493"/>
      <c r="H16" s="203"/>
      <c r="I16" s="203"/>
      <c r="J16" s="213"/>
      <c r="K16" s="213"/>
      <c r="L16" s="298"/>
      <c r="M16" s="439"/>
      <c r="N16" s="203"/>
      <c r="O16" s="203"/>
      <c r="P16"/>
      <c r="Q16"/>
    </row>
    <row r="17" spans="1:17" s="208" customFormat="1" ht="15.95" customHeight="1">
      <c r="A17" s="203"/>
      <c r="B17" s="492" t="s">
        <v>52</v>
      </c>
      <c r="C17" s="488" t="s">
        <v>50</v>
      </c>
      <c r="D17" s="477">
        <v>168.92158499999999</v>
      </c>
      <c r="E17" s="346">
        <v>46.622357500000007</v>
      </c>
      <c r="F17" s="477">
        <v>1.6892158878000001</v>
      </c>
      <c r="G17" s="493"/>
      <c r="H17" s="203"/>
      <c r="I17" s="203"/>
      <c r="J17" s="213"/>
      <c r="K17" s="213"/>
      <c r="L17" s="298"/>
      <c r="M17" s="439"/>
      <c r="N17" s="203"/>
      <c r="O17" s="203"/>
      <c r="P17"/>
      <c r="Q17"/>
    </row>
    <row r="18" spans="1:17" s="208" customFormat="1" ht="15.95" customHeight="1">
      <c r="A18" s="203"/>
      <c r="B18" s="492" t="s">
        <v>53</v>
      </c>
      <c r="C18" s="488" t="s">
        <v>50</v>
      </c>
      <c r="D18" s="477">
        <v>12.048399999999997</v>
      </c>
      <c r="E18" s="346">
        <v>3.3253583999999998</v>
      </c>
      <c r="F18" s="477">
        <v>0.12048399999999998</v>
      </c>
      <c r="G18" s="493"/>
      <c r="H18" s="203"/>
      <c r="I18" s="203"/>
      <c r="J18" s="213"/>
      <c r="K18" s="213"/>
      <c r="L18" s="298"/>
      <c r="M18" s="439"/>
      <c r="N18" s="203"/>
      <c r="O18" s="203"/>
      <c r="P18"/>
      <c r="Q18"/>
    </row>
    <row r="19" spans="1:17" s="208" customFormat="1" ht="15.95" customHeight="1">
      <c r="A19" s="203"/>
      <c r="B19" s="492" t="s">
        <v>4</v>
      </c>
      <c r="C19" s="488" t="s">
        <v>54</v>
      </c>
      <c r="D19" s="477">
        <v>67.267200000000017</v>
      </c>
      <c r="E19" s="346">
        <v>18.565747200000001</v>
      </c>
      <c r="F19" s="477">
        <v>0.67267200000000005</v>
      </c>
      <c r="G19" s="493"/>
      <c r="H19" s="203"/>
      <c r="I19" s="203"/>
      <c r="J19" s="213"/>
      <c r="K19" s="213"/>
      <c r="L19" s="298"/>
      <c r="M19" s="439"/>
      <c r="N19" s="203"/>
      <c r="O19" s="203"/>
      <c r="P19"/>
      <c r="Q19"/>
    </row>
    <row r="20" spans="1:17" s="208" customFormat="1" ht="15.95" customHeight="1">
      <c r="A20" s="203"/>
      <c r="B20" s="492" t="s">
        <v>4</v>
      </c>
      <c r="C20" s="488" t="s">
        <v>50</v>
      </c>
      <c r="D20" s="477">
        <v>27.216661587263413</v>
      </c>
      <c r="E20" s="346">
        <v>7.5117985980847006</v>
      </c>
      <c r="F20" s="477">
        <v>0.27216661587263413</v>
      </c>
      <c r="G20" s="493"/>
      <c r="H20" s="203"/>
      <c r="I20" s="203"/>
      <c r="J20" s="213"/>
      <c r="K20" s="213"/>
      <c r="L20" s="298"/>
      <c r="M20" s="439"/>
      <c r="N20" s="203"/>
      <c r="O20" s="203"/>
      <c r="P20"/>
      <c r="Q20"/>
    </row>
    <row r="21" spans="1:17" s="208" customFormat="1" ht="15.95" customHeight="1">
      <c r="A21" s="203"/>
      <c r="B21" s="492" t="s">
        <v>4</v>
      </c>
      <c r="C21" s="488" t="s">
        <v>51</v>
      </c>
      <c r="D21" s="477">
        <v>11313.598588108345</v>
      </c>
      <c r="E21" s="346">
        <v>2952.8492314962782</v>
      </c>
      <c r="F21" s="477" t="s">
        <v>17</v>
      </c>
      <c r="G21" s="493"/>
      <c r="H21" s="203"/>
      <c r="I21" s="203"/>
      <c r="J21" s="213"/>
      <c r="K21" s="213"/>
      <c r="L21" s="298"/>
      <c r="M21" s="439"/>
      <c r="N21" s="203"/>
      <c r="O21" s="203"/>
      <c r="P21"/>
      <c r="Q21"/>
    </row>
    <row r="22" spans="1:17" s="208" customFormat="1" ht="15.95" customHeight="1">
      <c r="A22" s="203"/>
      <c r="B22" s="495" t="s">
        <v>55</v>
      </c>
      <c r="C22" s="479" t="s">
        <v>56</v>
      </c>
      <c r="D22" s="480">
        <v>41.183999999999997</v>
      </c>
      <c r="E22" s="356">
        <v>13.399027199999999</v>
      </c>
      <c r="F22" s="480" t="s">
        <v>17</v>
      </c>
      <c r="G22" s="493"/>
      <c r="H22" s="203"/>
      <c r="I22" s="203"/>
      <c r="J22" s="213"/>
      <c r="K22" s="1020"/>
      <c r="L22" s="298"/>
      <c r="M22" s="439"/>
      <c r="N22" s="203"/>
      <c r="O22" s="203"/>
      <c r="P22"/>
      <c r="Q22"/>
    </row>
    <row r="23" spans="1:17" ht="30" customHeight="1">
      <c r="B23" s="1244" t="s">
        <v>57</v>
      </c>
      <c r="C23" s="88"/>
      <c r="D23" s="88"/>
      <c r="E23" s="88"/>
      <c r="F23" s="88"/>
      <c r="G23" s="88"/>
      <c r="H23" s="88"/>
      <c r="I23" s="153"/>
      <c r="J23" s="153"/>
      <c r="K23" s="88"/>
      <c r="L23" s="88"/>
      <c r="M23" s="153"/>
      <c r="N23" s="153"/>
      <c r="O23" s="88"/>
    </row>
    <row r="24" spans="1:17" ht="30" customHeight="1">
      <c r="B24" s="1244"/>
      <c r="C24" s="88"/>
      <c r="D24" s="88"/>
      <c r="E24" s="88"/>
      <c r="F24" s="88"/>
      <c r="G24" s="88"/>
      <c r="H24" s="88"/>
      <c r="I24" s="153"/>
      <c r="J24" s="153"/>
      <c r="K24" s="88"/>
      <c r="L24" s="88"/>
      <c r="M24" s="153"/>
      <c r="N24" s="153"/>
      <c r="O24" s="88"/>
    </row>
    <row r="25" spans="1:17">
      <c r="B25" s="218" t="s">
        <v>58</v>
      </c>
      <c r="C25" s="125"/>
      <c r="D25" s="125"/>
      <c r="E25" s="125"/>
      <c r="F25" s="88"/>
      <c r="G25" s="88"/>
      <c r="H25" s="88"/>
      <c r="I25" s="153"/>
      <c r="J25" s="153"/>
      <c r="K25" s="90"/>
      <c r="L25" s="153"/>
      <c r="M25" s="97"/>
      <c r="N25" s="125"/>
      <c r="O25" s="88"/>
    </row>
    <row r="26" spans="1:17" ht="55.5">
      <c r="B26" s="469" t="s">
        <v>59</v>
      </c>
      <c r="C26" s="470" t="s">
        <v>60</v>
      </c>
      <c r="D26" s="471" t="s">
        <v>61</v>
      </c>
      <c r="E26" s="470" t="s">
        <v>62</v>
      </c>
      <c r="F26" s="474" t="s">
        <v>63</v>
      </c>
      <c r="G26" s="475"/>
      <c r="H26" s="475"/>
      <c r="I26" s="88"/>
      <c r="J26" s="88"/>
      <c r="K26" s="472"/>
      <c r="L26" s="472"/>
      <c r="M26" s="475"/>
      <c r="N26" s="475"/>
      <c r="O26" s="88"/>
    </row>
    <row r="27" spans="1:17" ht="15.95" customHeight="1">
      <c r="B27" s="492" t="s">
        <v>52</v>
      </c>
      <c r="C27" s="476" t="s">
        <v>50</v>
      </c>
      <c r="D27" s="346">
        <v>16.333333333333332</v>
      </c>
      <c r="E27" s="477">
        <v>1.279766076475817</v>
      </c>
      <c r="F27" s="315">
        <v>1.279766076475817</v>
      </c>
      <c r="G27" s="153"/>
      <c r="H27" s="90"/>
      <c r="I27" s="88"/>
      <c r="J27" s="88"/>
      <c r="K27" s="213"/>
      <c r="L27" s="1099"/>
      <c r="M27" s="298"/>
      <c r="N27" s="439"/>
      <c r="O27" s="88"/>
    </row>
    <row r="28" spans="1:17" ht="15.95" customHeight="1">
      <c r="B28" s="395" t="s">
        <v>3</v>
      </c>
      <c r="C28" s="476" t="s">
        <v>50</v>
      </c>
      <c r="D28" s="346">
        <v>1.6333333333333331</v>
      </c>
      <c r="E28" s="477">
        <v>0.127976606214</v>
      </c>
      <c r="F28" s="315">
        <v>0.127976606214</v>
      </c>
      <c r="G28" s="153"/>
      <c r="H28" s="90"/>
      <c r="I28" s="88"/>
      <c r="J28" s="88"/>
      <c r="K28" s="1099"/>
      <c r="L28" s="1099"/>
      <c r="M28" s="298"/>
      <c r="N28" s="439"/>
      <c r="O28" s="88"/>
    </row>
    <row r="29" spans="1:17" ht="15.95" customHeight="1">
      <c r="B29" s="492" t="s">
        <v>53</v>
      </c>
      <c r="C29" s="476" t="s">
        <v>50</v>
      </c>
      <c r="D29" s="346">
        <v>10.421666666666667</v>
      </c>
      <c r="E29" s="477">
        <v>0.81656910981666164</v>
      </c>
      <c r="F29" s="315">
        <v>0.81656910981666164</v>
      </c>
      <c r="G29" s="153"/>
      <c r="H29" s="90"/>
      <c r="I29" s="88"/>
      <c r="J29" s="88"/>
      <c r="K29" s="213"/>
      <c r="L29" s="1099"/>
      <c r="M29" s="298"/>
      <c r="N29" s="439"/>
      <c r="O29" s="88"/>
    </row>
    <row r="30" spans="1:17" ht="15.95" customHeight="1">
      <c r="B30" s="492" t="s">
        <v>49</v>
      </c>
      <c r="C30" s="476" t="s">
        <v>50</v>
      </c>
      <c r="D30" s="346">
        <v>3.4962667999999995</v>
      </c>
      <c r="E30" s="477">
        <v>0.2739430803029792</v>
      </c>
      <c r="F30" s="315">
        <v>0.2739430803029792</v>
      </c>
      <c r="G30" s="153"/>
      <c r="H30" s="90"/>
      <c r="I30" s="88"/>
      <c r="J30" s="88"/>
      <c r="K30" s="1099"/>
      <c r="L30" s="1099"/>
      <c r="M30" s="298"/>
      <c r="N30" s="439"/>
      <c r="O30" s="88"/>
    </row>
    <row r="31" spans="1:17" ht="15.95" customHeight="1">
      <c r="B31" s="492" t="s">
        <v>49</v>
      </c>
      <c r="C31" s="476" t="s">
        <v>51</v>
      </c>
      <c r="D31" s="346">
        <v>0.17452310368730931</v>
      </c>
      <c r="E31" s="477" t="s">
        <v>17</v>
      </c>
      <c r="F31" s="315" t="s">
        <v>17</v>
      </c>
      <c r="G31" s="153"/>
      <c r="H31" s="90"/>
      <c r="I31" s="88"/>
      <c r="J31" s="88"/>
      <c r="K31" s="1099"/>
      <c r="L31" s="1099"/>
      <c r="M31" s="298"/>
      <c r="N31" s="439"/>
      <c r="O31" s="88"/>
    </row>
    <row r="32" spans="1:17" ht="15.95" customHeight="1">
      <c r="B32" s="395" t="s">
        <v>4</v>
      </c>
      <c r="C32" s="476" t="s">
        <v>50</v>
      </c>
      <c r="D32" s="346">
        <v>1.6576310400000001</v>
      </c>
      <c r="E32" s="477">
        <v>0.12988040646767318</v>
      </c>
      <c r="F32" s="315">
        <v>0.12988040646767318</v>
      </c>
      <c r="G32" s="153"/>
      <c r="H32" s="90"/>
      <c r="I32" s="88"/>
      <c r="J32" s="88"/>
      <c r="K32" s="1099"/>
      <c r="L32" s="1099"/>
      <c r="M32" s="298"/>
      <c r="N32" s="439"/>
      <c r="O32" s="88"/>
    </row>
    <row r="33" spans="1:28" ht="15.95" customHeight="1">
      <c r="B33" s="395" t="s">
        <v>4</v>
      </c>
      <c r="C33" s="476" t="s">
        <v>51</v>
      </c>
      <c r="D33" s="346">
        <v>227.83032967689641</v>
      </c>
      <c r="E33" s="477" t="s">
        <v>17</v>
      </c>
      <c r="F33" s="315" t="s">
        <v>17</v>
      </c>
      <c r="G33" s="153"/>
      <c r="H33" s="90"/>
      <c r="I33" s="88"/>
      <c r="J33" s="88"/>
      <c r="K33" s="1099"/>
      <c r="L33" s="1099"/>
      <c r="M33" s="298"/>
      <c r="N33" s="439"/>
      <c r="O33" s="88"/>
    </row>
    <row r="34" spans="1:28" ht="15.95" customHeight="1">
      <c r="B34" s="478" t="s">
        <v>64</v>
      </c>
      <c r="C34" s="479" t="s">
        <v>56</v>
      </c>
      <c r="D34" s="356">
        <v>11.237510213958313</v>
      </c>
      <c r="E34" s="480" t="s">
        <v>17</v>
      </c>
      <c r="F34" s="355" t="s">
        <v>17</v>
      </c>
      <c r="G34" s="153"/>
      <c r="H34" s="90"/>
      <c r="I34" s="88"/>
      <c r="J34" s="88"/>
      <c r="K34" s="213"/>
      <c r="L34" s="1020"/>
      <c r="M34" s="298"/>
      <c r="N34" s="439"/>
      <c r="O34" s="88"/>
    </row>
    <row r="35" spans="1:28">
      <c r="B35" s="88"/>
      <c r="C35" s="88"/>
      <c r="D35" s="88"/>
      <c r="E35" s="88"/>
      <c r="F35" s="88"/>
      <c r="G35" s="88"/>
      <c r="H35" s="88"/>
      <c r="I35" s="88"/>
      <c r="J35" s="88"/>
      <c r="K35" s="88"/>
      <c r="L35" s="88"/>
      <c r="M35" s="88"/>
      <c r="N35" s="88"/>
      <c r="O35" s="88"/>
    </row>
    <row r="36" spans="1:28">
      <c r="B36" s="97" t="s">
        <v>65</v>
      </c>
      <c r="C36" s="88"/>
      <c r="D36" s="88"/>
      <c r="E36" s="88"/>
      <c r="F36" s="88"/>
      <c r="G36" s="88"/>
      <c r="H36" s="88"/>
      <c r="I36" s="88"/>
      <c r="J36" s="88"/>
      <c r="K36" s="1045"/>
      <c r="L36" s="317"/>
      <c r="M36" s="97"/>
      <c r="N36" s="88"/>
      <c r="O36" s="88"/>
    </row>
    <row r="37" spans="1:28" ht="27.75">
      <c r="B37" s="469" t="s">
        <v>66</v>
      </c>
      <c r="C37" s="470" t="s">
        <v>67</v>
      </c>
      <c r="D37" s="471" t="s">
        <v>68</v>
      </c>
      <c r="E37" s="470" t="s">
        <v>69</v>
      </c>
      <c r="F37" s="471" t="s">
        <v>70</v>
      </c>
      <c r="G37" s="470" t="s">
        <v>71</v>
      </c>
      <c r="H37" s="474" t="s">
        <v>72</v>
      </c>
      <c r="I37" s="472"/>
      <c r="J37" s="88"/>
      <c r="K37" s="472"/>
      <c r="L37" s="472"/>
      <c r="M37" s="475"/>
      <c r="N37" s="475"/>
      <c r="O37" s="88"/>
    </row>
    <row r="38" spans="1:28">
      <c r="B38" s="395" t="s">
        <v>73</v>
      </c>
      <c r="C38" s="476" t="s">
        <v>50</v>
      </c>
      <c r="D38" s="1099" t="s">
        <v>74</v>
      </c>
      <c r="E38" s="482">
        <v>0</v>
      </c>
      <c r="F38" s="346">
        <v>0.30334303999999995</v>
      </c>
      <c r="G38" s="477">
        <v>2.3767844824104913E-2</v>
      </c>
      <c r="H38" s="315">
        <v>2.3767844824104913E-2</v>
      </c>
      <c r="I38" s="125"/>
      <c r="J38" s="88"/>
      <c r="K38" s="375"/>
      <c r="L38" s="375"/>
      <c r="M38" s="134"/>
      <c r="N38" s="157"/>
      <c r="O38" s="88"/>
    </row>
    <row r="39" spans="1:28">
      <c r="B39" s="395" t="s">
        <v>75</v>
      </c>
      <c r="C39" s="476" t="s">
        <v>50</v>
      </c>
      <c r="D39" s="1099" t="s">
        <v>76</v>
      </c>
      <c r="E39" s="482">
        <v>0.9</v>
      </c>
      <c r="F39" s="346">
        <v>0.88117737617174607</v>
      </c>
      <c r="G39" s="477">
        <v>6.9042913064239028E-2</v>
      </c>
      <c r="H39" s="315">
        <v>6.9042913064239028E-2</v>
      </c>
      <c r="I39" s="125"/>
      <c r="J39" s="88"/>
      <c r="K39" s="375"/>
      <c r="L39" s="375"/>
      <c r="M39" s="134"/>
      <c r="N39" s="157"/>
      <c r="O39" s="88"/>
    </row>
    <row r="40" spans="1:28">
      <c r="B40" s="395" t="s">
        <v>77</v>
      </c>
      <c r="C40" s="476" t="s">
        <v>50</v>
      </c>
      <c r="D40" s="1099" t="s">
        <v>78</v>
      </c>
      <c r="E40" s="482">
        <v>0.9</v>
      </c>
      <c r="F40" s="346">
        <v>3.6559213599999983E-6</v>
      </c>
      <c r="G40" s="477">
        <v>2.8645249804844894E-7</v>
      </c>
      <c r="H40" s="315">
        <v>2.8645249804844894E-7</v>
      </c>
      <c r="I40" s="125"/>
      <c r="J40" s="88"/>
      <c r="K40" s="375"/>
      <c r="L40" s="375"/>
      <c r="M40" s="134"/>
      <c r="N40" s="157"/>
      <c r="O40" s="88"/>
    </row>
    <row r="41" spans="1:28">
      <c r="B41" s="395" t="s">
        <v>10</v>
      </c>
      <c r="C41" s="476" t="s">
        <v>50</v>
      </c>
      <c r="D41" s="1099"/>
      <c r="E41" s="482">
        <v>0.6</v>
      </c>
      <c r="F41" s="346">
        <v>3.3474669127881449</v>
      </c>
      <c r="G41" s="477">
        <v>0.26223134500737116</v>
      </c>
      <c r="H41" s="315">
        <v>0.26223134500737116</v>
      </c>
      <c r="I41" s="88"/>
      <c r="J41" s="88"/>
      <c r="K41" s="375"/>
      <c r="L41" s="375"/>
      <c r="M41" s="134"/>
      <c r="N41" s="157"/>
      <c r="O41" s="88"/>
    </row>
    <row r="42" spans="1:28">
      <c r="B42" s="395" t="s">
        <v>75</v>
      </c>
      <c r="C42" s="476" t="s">
        <v>51</v>
      </c>
      <c r="D42" s="1099" t="s">
        <v>76</v>
      </c>
      <c r="E42" s="482">
        <v>0</v>
      </c>
      <c r="F42" s="346">
        <v>1.0283809416478109E-3</v>
      </c>
      <c r="G42" s="477" t="s">
        <v>17</v>
      </c>
      <c r="H42" s="315" t="s">
        <v>17</v>
      </c>
      <c r="I42" s="1096"/>
      <c r="J42" s="88"/>
      <c r="K42" s="375"/>
      <c r="L42" s="375"/>
      <c r="M42" s="134"/>
      <c r="N42" s="157"/>
      <c r="O42" s="88"/>
    </row>
    <row r="43" spans="1:28">
      <c r="B43" s="483" t="s">
        <v>79</v>
      </c>
      <c r="C43" s="484" t="s">
        <v>51</v>
      </c>
      <c r="D43" s="190" t="s">
        <v>80</v>
      </c>
      <c r="E43" s="485">
        <v>0.99</v>
      </c>
      <c r="F43" s="356">
        <v>1.0633109760000009E-4</v>
      </c>
      <c r="G43" s="480" t="s">
        <v>17</v>
      </c>
      <c r="H43" s="355" t="s">
        <v>17</v>
      </c>
      <c r="I43" s="1096"/>
      <c r="J43" s="88"/>
      <c r="K43" s="375"/>
      <c r="L43" s="375"/>
      <c r="M43" s="134"/>
      <c r="N43" s="157"/>
      <c r="O43" s="88"/>
    </row>
    <row r="44" spans="1:28">
      <c r="B44" s="88"/>
      <c r="C44" s="88"/>
      <c r="D44" s="88"/>
      <c r="E44" s="88"/>
      <c r="F44" s="88"/>
      <c r="G44" s="88"/>
      <c r="H44" s="88"/>
      <c r="I44" s="88"/>
      <c r="J44" s="88"/>
      <c r="K44" s="88"/>
      <c r="L44" s="88"/>
      <c r="M44" s="88"/>
      <c r="N44" s="1122"/>
      <c r="O44" s="89"/>
    </row>
    <row r="45" spans="1:28">
      <c r="A45" s="91"/>
      <c r="I45" s="88"/>
      <c r="J45" s="88"/>
      <c r="K45" s="88"/>
      <c r="L45" s="88"/>
      <c r="M45" s="97"/>
      <c r="N45" s="88"/>
      <c r="O45" s="89"/>
      <c r="Y45" s="316"/>
      <c r="Z45" s="316"/>
      <c r="AA45" s="316"/>
      <c r="AB45" s="316"/>
    </row>
    <row r="46" spans="1:28">
      <c r="A46" s="91"/>
      <c r="I46" s="472"/>
      <c r="J46" s="1125"/>
      <c r="K46" s="1125"/>
      <c r="L46" s="472"/>
      <c r="M46" s="472"/>
      <c r="N46" s="153"/>
      <c r="O46" s="88"/>
      <c r="V46" s="316"/>
      <c r="W46" s="316"/>
      <c r="X46" s="316"/>
      <c r="Y46" s="316"/>
    </row>
    <row r="47" spans="1:28">
      <c r="A47" s="91"/>
      <c r="I47" s="153"/>
      <c r="J47" s="125"/>
      <c r="K47" s="125"/>
      <c r="L47" s="134"/>
      <c r="M47" s="157"/>
      <c r="N47" s="153"/>
      <c r="O47" s="88"/>
      <c r="V47" s="316"/>
      <c r="W47" s="316"/>
      <c r="X47" s="316"/>
      <c r="Y47" s="316"/>
    </row>
    <row r="48" spans="1:28">
      <c r="A48" s="91"/>
      <c r="I48" s="487"/>
      <c r="J48" s="125"/>
      <c r="K48" s="125"/>
      <c r="L48" s="285"/>
      <c r="M48" s="157"/>
      <c r="N48" s="153"/>
      <c r="O48" s="88"/>
      <c r="V48" s="316"/>
      <c r="W48" s="316"/>
      <c r="X48" s="316"/>
      <c r="Y48" s="316"/>
    </row>
    <row r="49" spans="1:25">
      <c r="A49" s="91"/>
      <c r="I49" s="153"/>
      <c r="J49" s="125"/>
      <c r="K49" s="125"/>
      <c r="L49" s="134"/>
      <c r="M49" s="157"/>
      <c r="N49" s="153"/>
      <c r="O49" s="88"/>
      <c r="V49" s="316"/>
      <c r="W49" s="316"/>
      <c r="X49" s="316"/>
      <c r="Y49" s="316"/>
    </row>
    <row r="50" spans="1:25">
      <c r="A50" s="91"/>
      <c r="I50" s="153"/>
      <c r="J50" s="125"/>
      <c r="K50" s="125"/>
      <c r="L50" s="134"/>
      <c r="M50" s="157"/>
      <c r="N50" s="153"/>
      <c r="O50" s="88"/>
      <c r="V50" s="316"/>
      <c r="W50" s="316"/>
      <c r="X50" s="316"/>
      <c r="Y50" s="316"/>
    </row>
    <row r="51" spans="1:25">
      <c r="A51" s="91"/>
      <c r="I51" s="153"/>
      <c r="J51" s="125"/>
      <c r="K51" s="125"/>
      <c r="L51" s="134"/>
      <c r="M51" s="157"/>
      <c r="N51" s="153"/>
      <c r="O51" s="125"/>
      <c r="V51" s="316"/>
      <c r="W51" s="316"/>
      <c r="X51" s="316"/>
      <c r="Y51" s="316"/>
    </row>
    <row r="52" spans="1:25">
      <c r="A52" s="91"/>
      <c r="I52" s="153"/>
      <c r="J52" s="125"/>
      <c r="K52" s="125"/>
      <c r="L52" s="134"/>
      <c r="M52" s="157"/>
      <c r="N52" s="153"/>
      <c r="O52" s="125"/>
      <c r="V52" s="316"/>
      <c r="W52" s="316"/>
      <c r="X52" s="316"/>
      <c r="Y52" s="316"/>
    </row>
    <row r="53" spans="1:25">
      <c r="A53" s="91"/>
      <c r="I53" s="153"/>
      <c r="J53" s="125"/>
      <c r="K53" s="125"/>
      <c r="L53" s="134"/>
      <c r="M53" s="157"/>
      <c r="N53" s="153"/>
      <c r="O53" s="125"/>
      <c r="V53" s="316"/>
      <c r="W53" s="316"/>
      <c r="X53" s="316"/>
      <c r="Y53" s="316"/>
    </row>
    <row r="54" spans="1:25">
      <c r="A54" s="91"/>
      <c r="I54" s="153"/>
      <c r="J54" s="125"/>
      <c r="K54" s="125"/>
      <c r="L54" s="134"/>
      <c r="M54" s="157"/>
      <c r="N54" s="153"/>
      <c r="O54" s="368"/>
      <c r="V54" s="316"/>
      <c r="W54" s="316"/>
      <c r="X54" s="316"/>
      <c r="Y54" s="316"/>
    </row>
    <row r="55" spans="1:25">
      <c r="A55" s="91"/>
      <c r="I55" s="153"/>
      <c r="J55" s="125"/>
      <c r="K55" s="125"/>
      <c r="L55" s="134"/>
      <c r="M55" s="157"/>
      <c r="N55" s="153"/>
      <c r="O55" s="368"/>
      <c r="V55" s="316"/>
      <c r="W55" s="316"/>
      <c r="X55" s="316"/>
      <c r="Y55" s="316"/>
    </row>
    <row r="56" spans="1:25">
      <c r="A56" s="91"/>
      <c r="I56" s="153"/>
      <c r="J56" s="125"/>
      <c r="K56" s="125"/>
      <c r="L56" s="134"/>
      <c r="M56" s="157"/>
      <c r="N56" s="153"/>
      <c r="O56" s="368"/>
      <c r="V56" s="316"/>
      <c r="W56" s="316"/>
      <c r="X56" s="316"/>
      <c r="Y56" s="316"/>
    </row>
    <row r="57" spans="1:25">
      <c r="A57" s="91"/>
      <c r="I57" s="153"/>
      <c r="J57" s="125"/>
      <c r="K57" s="1126"/>
      <c r="L57" s="134"/>
      <c r="M57" s="157"/>
      <c r="N57" s="153"/>
      <c r="O57" s="125"/>
      <c r="V57" s="316"/>
      <c r="W57" s="316"/>
      <c r="X57" s="316"/>
      <c r="Y57" s="316"/>
    </row>
    <row r="58" spans="1:25">
      <c r="A58" s="91"/>
      <c r="I58" s="153"/>
      <c r="J58" s="125"/>
      <c r="K58" s="125"/>
      <c r="L58" s="134"/>
      <c r="M58" s="157"/>
      <c r="N58" s="153"/>
      <c r="O58" s="125"/>
      <c r="V58" s="316"/>
      <c r="W58" s="316"/>
      <c r="X58" s="316"/>
      <c r="Y58" s="316"/>
    </row>
    <row r="59" spans="1:25">
      <c r="A59" s="91"/>
      <c r="I59" s="153"/>
      <c r="J59" s="125"/>
      <c r="K59" s="125"/>
      <c r="L59" s="134"/>
      <c r="M59" s="157"/>
      <c r="N59" s="153"/>
      <c r="O59" s="125"/>
      <c r="V59" s="316"/>
      <c r="W59" s="316"/>
      <c r="X59" s="316"/>
      <c r="Y59" s="316"/>
    </row>
    <row r="60" spans="1:25">
      <c r="A60" s="91"/>
      <c r="I60" s="153"/>
      <c r="J60" s="125"/>
      <c r="K60" s="125"/>
      <c r="L60" s="134"/>
      <c r="M60" s="157"/>
      <c r="N60" s="153"/>
      <c r="O60" s="125"/>
      <c r="V60" s="316"/>
      <c r="W60" s="316"/>
      <c r="X60" s="316"/>
      <c r="Y60" s="316"/>
    </row>
    <row r="61" spans="1:25" customFormat="1">
      <c r="A61" s="88"/>
      <c r="B61" s="91"/>
      <c r="C61" s="91"/>
      <c r="D61" s="91"/>
      <c r="E61" s="91"/>
      <c r="F61" s="91"/>
      <c r="G61" s="91"/>
      <c r="H61" s="91"/>
    </row>
    <row r="62" spans="1:25" customFormat="1">
      <c r="A62" s="88"/>
      <c r="B62" s="97" t="s">
        <v>81</v>
      </c>
      <c r="C62" s="88"/>
      <c r="D62" s="88"/>
      <c r="E62" s="88"/>
      <c r="F62" s="88"/>
      <c r="G62" s="88"/>
      <c r="H62" s="88"/>
    </row>
    <row r="63" spans="1:25" customFormat="1" ht="27.75">
      <c r="A63" s="88"/>
      <c r="B63" s="486" t="s">
        <v>66</v>
      </c>
      <c r="C63" s="470" t="s">
        <v>67</v>
      </c>
      <c r="D63" s="471" t="s">
        <v>68</v>
      </c>
      <c r="E63" s="470" t="s">
        <v>69</v>
      </c>
      <c r="F63" s="470" t="s">
        <v>82</v>
      </c>
      <c r="G63" s="471" t="s">
        <v>83</v>
      </c>
      <c r="H63" s="470" t="s">
        <v>84</v>
      </c>
    </row>
    <row r="64" spans="1:25" customFormat="1">
      <c r="A64" s="88"/>
      <c r="B64" s="237" t="s">
        <v>85</v>
      </c>
      <c r="C64" s="476" t="s">
        <v>54</v>
      </c>
      <c r="D64" s="1099" t="s">
        <v>86</v>
      </c>
      <c r="E64" s="482">
        <v>0.6</v>
      </c>
      <c r="F64" s="477">
        <v>5.345434745238144E-4</v>
      </c>
      <c r="G64" s="346">
        <v>1.4753399896857272E-4</v>
      </c>
      <c r="H64" s="477">
        <v>5.3454347452381431E-6</v>
      </c>
    </row>
    <row r="65" spans="1:8">
      <c r="B65" s="237" t="s">
        <v>87</v>
      </c>
      <c r="C65" s="476" t="s">
        <v>50</v>
      </c>
      <c r="D65" s="1099" t="s">
        <v>88</v>
      </c>
      <c r="E65" s="482">
        <v>0.8</v>
      </c>
      <c r="F65" s="477">
        <v>2.0791679999999989E-2</v>
      </c>
      <c r="G65" s="346">
        <v>5.738503679999998E-3</v>
      </c>
      <c r="H65" s="477">
        <v>2.0791679999999991E-4</v>
      </c>
    </row>
    <row r="66" spans="1:8">
      <c r="B66" s="237" t="s">
        <v>89</v>
      </c>
      <c r="C66" s="476" t="s">
        <v>50</v>
      </c>
      <c r="D66" s="1099" t="s">
        <v>90</v>
      </c>
      <c r="E66" s="482">
        <v>0.85</v>
      </c>
      <c r="F66" s="477">
        <v>5.9624006732037449</v>
      </c>
      <c r="G66" s="346">
        <v>1.6456225858042339</v>
      </c>
      <c r="H66" s="477">
        <v>5.9624006732037459E-2</v>
      </c>
    </row>
    <row r="67" spans="1:8">
      <c r="B67" s="237" t="s">
        <v>91</v>
      </c>
      <c r="C67" s="476" t="s">
        <v>50</v>
      </c>
      <c r="D67" s="1099" t="s">
        <v>76</v>
      </c>
      <c r="E67" s="482">
        <v>0.9</v>
      </c>
      <c r="F67" s="477">
        <v>6.0705396384387038</v>
      </c>
      <c r="G67" s="346">
        <v>1.6754689402090821</v>
      </c>
      <c r="H67" s="477">
        <v>6.0705396384387045E-2</v>
      </c>
    </row>
    <row r="68" spans="1:8">
      <c r="B68" s="237" t="s">
        <v>92</v>
      </c>
      <c r="C68" s="476" t="s">
        <v>50</v>
      </c>
      <c r="D68" s="1099" t="s">
        <v>93</v>
      </c>
      <c r="E68" s="482">
        <v>0</v>
      </c>
      <c r="F68" s="477">
        <v>2.8116822816523921E-2</v>
      </c>
      <c r="G68" s="346">
        <v>7.7602430973606005E-3</v>
      </c>
      <c r="H68" s="477">
        <v>2.8116822816523913E-4</v>
      </c>
    </row>
    <row r="69" spans="1:8">
      <c r="B69" s="237" t="s">
        <v>94</v>
      </c>
      <c r="C69" s="476" t="s">
        <v>50</v>
      </c>
      <c r="D69" s="1099" t="s">
        <v>95</v>
      </c>
      <c r="E69" s="482">
        <v>0.1</v>
      </c>
      <c r="F69" s="477">
        <v>0.40296153941599161</v>
      </c>
      <c r="G69" s="346">
        <v>0.11121738487881369</v>
      </c>
      <c r="H69" s="477">
        <v>4.0296153941599168E-3</v>
      </c>
    </row>
    <row r="70" spans="1:8">
      <c r="B70" s="237" t="s">
        <v>96</v>
      </c>
      <c r="C70" s="476" t="s">
        <v>50</v>
      </c>
      <c r="D70" s="1099" t="s">
        <v>97</v>
      </c>
      <c r="E70" s="482">
        <v>0</v>
      </c>
      <c r="F70" s="477">
        <v>3.2077500000000002E-2</v>
      </c>
      <c r="G70" s="346">
        <v>8.8595000000000011E-3</v>
      </c>
      <c r="H70" s="477">
        <v>3.2077499999999998E-4</v>
      </c>
    </row>
    <row r="71" spans="1:8">
      <c r="B71" s="237" t="s">
        <v>98</v>
      </c>
      <c r="C71" s="476" t="s">
        <v>50</v>
      </c>
      <c r="D71" s="1099" t="s">
        <v>99</v>
      </c>
      <c r="E71" s="482">
        <v>0.9</v>
      </c>
      <c r="F71" s="477" t="s">
        <v>17</v>
      </c>
      <c r="G71" s="346">
        <v>1.2931201919999993E-4</v>
      </c>
      <c r="H71" s="477" t="s">
        <v>17</v>
      </c>
    </row>
    <row r="72" spans="1:8">
      <c r="B72" s="237" t="s">
        <v>100</v>
      </c>
      <c r="C72" s="476" t="s">
        <v>50</v>
      </c>
      <c r="D72" s="1099" t="s">
        <v>99</v>
      </c>
      <c r="E72" s="482">
        <v>0.9</v>
      </c>
      <c r="F72" s="477" t="s">
        <v>17</v>
      </c>
      <c r="G72" s="346">
        <v>2.5429141919999993E-5</v>
      </c>
      <c r="H72" s="477" t="s">
        <v>17</v>
      </c>
    </row>
    <row r="73" spans="1:8">
      <c r="B73" s="237" t="s">
        <v>101</v>
      </c>
      <c r="C73" s="476" t="s">
        <v>50</v>
      </c>
      <c r="D73" s="1099" t="s">
        <v>99</v>
      </c>
      <c r="E73" s="482">
        <v>0.9</v>
      </c>
      <c r="F73" s="477" t="s">
        <v>17</v>
      </c>
      <c r="G73" s="346">
        <v>8.6441611689385508E-7</v>
      </c>
      <c r="H73" s="477" t="s">
        <v>17</v>
      </c>
    </row>
    <row r="74" spans="1:8">
      <c r="B74" s="237" t="s">
        <v>10</v>
      </c>
      <c r="C74" s="488" t="s">
        <v>50</v>
      </c>
      <c r="D74" s="1099"/>
      <c r="E74" s="482">
        <v>0.6</v>
      </c>
      <c r="F74" s="477">
        <v>6.4528304239178658</v>
      </c>
      <c r="G74" s="346">
        <v>1.7809811970013307</v>
      </c>
      <c r="H74" s="477">
        <v>6.4528304239178658E-2</v>
      </c>
    </row>
    <row r="75" spans="1:8">
      <c r="B75" s="489" t="s">
        <v>79</v>
      </c>
      <c r="C75" s="476" t="s">
        <v>50</v>
      </c>
      <c r="D75" s="1099" t="s">
        <v>80</v>
      </c>
      <c r="E75" s="1130">
        <v>0.99</v>
      </c>
      <c r="F75" s="477">
        <v>2.7877500000000022E-5</v>
      </c>
      <c r="G75" s="346">
        <v>7.6995000000000065E-6</v>
      </c>
      <c r="H75" s="477">
        <v>2.7877500000000024E-7</v>
      </c>
    </row>
    <row r="76" spans="1:8">
      <c r="B76" s="237" t="s">
        <v>91</v>
      </c>
      <c r="C76" s="476" t="s">
        <v>51</v>
      </c>
      <c r="D76" s="1099" t="s">
        <v>76</v>
      </c>
      <c r="E76" s="482">
        <v>0</v>
      </c>
      <c r="F76" s="477">
        <v>2.6258240959892251E-2</v>
      </c>
      <c r="G76" s="346">
        <v>7.2472745049302623E-3</v>
      </c>
      <c r="H76" s="477" t="s">
        <v>17</v>
      </c>
    </row>
    <row r="77" spans="1:8">
      <c r="B77" s="243" t="s">
        <v>10</v>
      </c>
      <c r="C77" s="491" t="s">
        <v>51</v>
      </c>
      <c r="D77" s="190"/>
      <c r="E77" s="485">
        <v>0</v>
      </c>
      <c r="F77" s="480">
        <v>1.6813284351649787E-3</v>
      </c>
      <c r="G77" s="356">
        <v>4.64046648105534E-4</v>
      </c>
      <c r="H77" s="480" t="s">
        <v>17</v>
      </c>
    </row>
    <row r="78" spans="1:8">
      <c r="A78"/>
      <c r="B78"/>
      <c r="C78"/>
      <c r="D78"/>
      <c r="E78"/>
      <c r="F78"/>
      <c r="G78"/>
      <c r="H78"/>
    </row>
  </sheetData>
  <mergeCells count="21">
    <mergeCell ref="B3:D3"/>
    <mergeCell ref="B4:E4"/>
    <mergeCell ref="C5:E5"/>
    <mergeCell ref="G5:J5"/>
    <mergeCell ref="F4:J4"/>
    <mergeCell ref="C9:E9"/>
    <mergeCell ref="G8:J8"/>
    <mergeCell ref="G7:J7"/>
    <mergeCell ref="C6:E6"/>
    <mergeCell ref="C8:E8"/>
    <mergeCell ref="C7:E7"/>
    <mergeCell ref="G6:J6"/>
    <mergeCell ref="K4:O4"/>
    <mergeCell ref="G10:J10"/>
    <mergeCell ref="G9:J9"/>
    <mergeCell ref="L9:O9"/>
    <mergeCell ref="L8:O8"/>
    <mergeCell ref="L7:O7"/>
    <mergeCell ref="L6:O6"/>
    <mergeCell ref="L5:O5"/>
    <mergeCell ref="L10:O10"/>
  </mergeCells>
  <pageMargins left="0.25" right="0.25" top="0.75" bottom="0.75" header="0.3" footer="0.3"/>
  <pageSetup paperSize="5" scale="41" fitToHeight="2" orientation="landscape" r:id="rId1"/>
  <customProperties>
    <customPr name="_pios_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ED0B7-A9A6-4F50-A997-DDBB758F1CF3}">
  <sheetPr>
    <tabColor theme="8" tint="0.39997558519241921"/>
    <pageSetUpPr fitToPage="1"/>
  </sheetPr>
  <dimension ref="A1:M55"/>
  <sheetViews>
    <sheetView showOutlineSymbols="0" zoomScale="76" zoomScaleNormal="76" workbookViewId="0">
      <selection activeCell="N13" sqref="N13"/>
    </sheetView>
  </sheetViews>
  <sheetFormatPr defaultColWidth="9.1328125" defaultRowHeight="13.5"/>
  <cols>
    <col min="1" max="1" width="9.1328125" style="91"/>
    <col min="2" max="2" width="18.1328125" style="91" customWidth="1"/>
    <col min="3" max="3" width="17.86328125" style="91" customWidth="1"/>
    <col min="4" max="4" width="17.59765625" style="91" customWidth="1"/>
    <col min="5" max="5" width="17.1328125" style="91" customWidth="1"/>
    <col min="6" max="6" width="16.3984375" style="91" customWidth="1"/>
    <col min="7" max="7" width="20.86328125" style="91" customWidth="1"/>
    <col min="8" max="8" width="20.1328125" style="91" customWidth="1"/>
    <col min="9" max="9" width="13.3984375" style="91" customWidth="1"/>
    <col min="10" max="13" width="17.3984375" style="91" customWidth="1"/>
    <col min="14" max="16384" width="9.1328125" style="91"/>
  </cols>
  <sheetData>
    <row r="1" spans="1:13" ht="25.15">
      <c r="A1" s="88"/>
      <c r="B1" s="1162" t="str">
        <f>'OR PTE Summary'!B1</f>
        <v>Emissions Detail Sheets for:</v>
      </c>
      <c r="C1" s="88"/>
      <c r="D1" s="88"/>
      <c r="E1" s="88"/>
      <c r="F1" s="1162" t="str">
        <f>'OR PTE Summary'!F1</f>
        <v>Intel Corp., source no. 34-2681, application 034907 received 7/7/2023</v>
      </c>
      <c r="G1" s="88"/>
      <c r="H1" s="88"/>
      <c r="I1" s="88"/>
      <c r="J1" s="88"/>
      <c r="K1" s="88"/>
      <c r="L1" s="88"/>
      <c r="M1" s="88"/>
    </row>
    <row r="2" spans="1:13" ht="17.649999999999999">
      <c r="A2" s="88"/>
      <c r="B2" s="92" t="s">
        <v>1698</v>
      </c>
      <c r="C2" s="88"/>
      <c r="D2" s="88"/>
      <c r="E2" s="88"/>
      <c r="F2" s="88"/>
      <c r="G2" s="88"/>
      <c r="H2" s="88"/>
      <c r="I2" s="88"/>
      <c r="J2" s="88"/>
      <c r="K2" s="88"/>
      <c r="L2" s="88"/>
      <c r="M2" s="88"/>
    </row>
    <row r="3" spans="1:13" ht="14.25" customHeight="1">
      <c r="A3" s="88"/>
      <c r="B3" s="1400" t="s">
        <v>1699</v>
      </c>
      <c r="C3" s="1400"/>
      <c r="D3" s="1400"/>
      <c r="E3" s="1400"/>
      <c r="F3" s="1400"/>
      <c r="G3" s="1400"/>
      <c r="H3" s="1400"/>
      <c r="I3" s="451"/>
      <c r="J3" s="451"/>
      <c r="K3" s="88"/>
      <c r="L3" s="88"/>
      <c r="M3" s="88"/>
    </row>
    <row r="4" spans="1:13">
      <c r="A4" s="88"/>
      <c r="B4" s="1400"/>
      <c r="C4" s="1400"/>
      <c r="D4" s="1400"/>
      <c r="E4" s="1400"/>
      <c r="F4" s="1400"/>
      <c r="G4" s="1400"/>
      <c r="H4" s="1400"/>
      <c r="I4" s="451"/>
      <c r="J4" s="451"/>
      <c r="K4" s="88"/>
      <c r="L4" s="88"/>
      <c r="M4" s="88"/>
    </row>
    <row r="5" spans="1:13">
      <c r="A5" s="88"/>
      <c r="B5" s="1400"/>
      <c r="C5" s="1400"/>
      <c r="D5" s="1400"/>
      <c r="E5" s="1400"/>
      <c r="F5" s="1400"/>
      <c r="G5" s="1400"/>
      <c r="H5" s="1400"/>
      <c r="I5" s="1071"/>
      <c r="J5" s="1071"/>
      <c r="K5" s="88"/>
      <c r="L5" s="88"/>
      <c r="M5" s="88"/>
    </row>
    <row r="6" spans="1:13">
      <c r="A6" s="88"/>
      <c r="B6" s="88"/>
      <c r="C6" s="88"/>
      <c r="D6" s="88"/>
      <c r="E6" s="88"/>
      <c r="F6" s="88"/>
      <c r="G6" s="88"/>
      <c r="H6" s="88"/>
      <c r="I6" s="88"/>
      <c r="J6" s="88"/>
      <c r="K6" s="88"/>
      <c r="L6" s="88"/>
      <c r="M6" s="88"/>
    </row>
    <row r="7" spans="1:13" ht="13.9">
      <c r="A7" s="88"/>
      <c r="B7" s="403"/>
      <c r="C7" s="1383" t="s">
        <v>1700</v>
      </c>
      <c r="D7" s="1384"/>
      <c r="E7" s="169"/>
      <c r="F7" s="169"/>
      <c r="G7" s="1383" t="s">
        <v>1701</v>
      </c>
      <c r="H7" s="1384"/>
      <c r="I7" s="97"/>
      <c r="J7" s="97"/>
      <c r="K7" s="88"/>
      <c r="L7" s="88"/>
      <c r="M7" s="88"/>
    </row>
    <row r="8" spans="1:13" ht="30" customHeight="1">
      <c r="A8" s="88"/>
      <c r="B8" s="1069" t="s">
        <v>1702</v>
      </c>
      <c r="C8" s="1069" t="s">
        <v>1703</v>
      </c>
      <c r="D8" s="1118" t="s">
        <v>1704</v>
      </c>
      <c r="E8" s="1070" t="s">
        <v>1705</v>
      </c>
      <c r="F8" s="1070" t="s">
        <v>1706</v>
      </c>
      <c r="G8" s="1069" t="s">
        <v>1707</v>
      </c>
      <c r="H8" s="1118" t="s">
        <v>1704</v>
      </c>
      <c r="I8" s="88"/>
      <c r="J8" s="127"/>
      <c r="K8" s="88"/>
      <c r="M8" s="88"/>
    </row>
    <row r="9" spans="1:13">
      <c r="A9" s="88"/>
      <c r="B9" s="1110" t="s">
        <v>552</v>
      </c>
      <c r="C9" s="140">
        <v>2.96E-6</v>
      </c>
      <c r="D9" s="135">
        <v>5.6599999999999999E-4</v>
      </c>
      <c r="E9" s="330">
        <v>0.2</v>
      </c>
      <c r="F9" s="340">
        <v>0.99990000000000001</v>
      </c>
      <c r="G9" s="140">
        <v>2.368E-6</v>
      </c>
      <c r="H9" s="135">
        <v>5.6599999999993764E-8</v>
      </c>
      <c r="I9" s="88"/>
      <c r="J9" s="153"/>
      <c r="K9" s="88"/>
      <c r="L9" s="88"/>
      <c r="M9" s="88"/>
    </row>
    <row r="10" spans="1:13">
      <c r="A10" s="88"/>
      <c r="B10" s="1110" t="s">
        <v>795</v>
      </c>
      <c r="C10" s="140">
        <v>2.9799999999999998E-6</v>
      </c>
      <c r="D10" s="135">
        <v>5.6899999999999995E-4</v>
      </c>
      <c r="E10" s="330">
        <v>0.2</v>
      </c>
      <c r="F10" s="340">
        <v>0.99990000000000001</v>
      </c>
      <c r="G10" s="140">
        <v>2.384E-6</v>
      </c>
      <c r="H10" s="135">
        <v>5.6899999999993727E-8</v>
      </c>
      <c r="I10" s="88"/>
      <c r="J10" s="153"/>
      <c r="K10" s="88"/>
      <c r="L10" s="88"/>
      <c r="M10" s="88"/>
    </row>
    <row r="11" spans="1:13">
      <c r="A11" s="88"/>
      <c r="B11" s="703" t="s">
        <v>1022</v>
      </c>
      <c r="C11" s="464">
        <v>1.3400000000000001E-7</v>
      </c>
      <c r="D11" s="276">
        <v>2.5700000000000001E-5</v>
      </c>
      <c r="E11" s="341">
        <v>0.2</v>
      </c>
      <c r="F11" s="717">
        <v>0.99990000000000001</v>
      </c>
      <c r="G11" s="464">
        <v>1.0720000000000001E-7</v>
      </c>
      <c r="H11" s="276">
        <v>2.5699999999997171E-9</v>
      </c>
      <c r="I11" s="88"/>
      <c r="J11" s="153"/>
      <c r="K11" s="88"/>
      <c r="L11" s="88"/>
      <c r="M11" s="88"/>
    </row>
    <row r="12" spans="1:13">
      <c r="A12" s="88"/>
      <c r="B12" s="88"/>
      <c r="C12" s="153"/>
      <c r="D12" s="153"/>
      <c r="E12" s="88"/>
      <c r="F12" s="88"/>
      <c r="G12" s="88"/>
      <c r="H12" s="88"/>
      <c r="I12" s="88"/>
      <c r="J12" s="88"/>
      <c r="K12" s="88"/>
      <c r="L12" s="88"/>
      <c r="M12" s="88"/>
    </row>
    <row r="13" spans="1:13">
      <c r="A13" s="88"/>
      <c r="B13" s="94"/>
      <c r="C13" s="153"/>
      <c r="D13" s="153"/>
      <c r="E13" s="88"/>
      <c r="F13" s="88"/>
      <c r="G13" s="88"/>
      <c r="H13" s="88"/>
      <c r="I13" s="88"/>
      <c r="J13" s="88"/>
      <c r="K13" s="88"/>
      <c r="L13" s="88"/>
      <c r="M13" s="88"/>
    </row>
    <row r="14" spans="1:13">
      <c r="A14" s="88"/>
      <c r="B14" s="88"/>
      <c r="C14" s="153"/>
      <c r="D14" s="153"/>
      <c r="E14" s="88"/>
      <c r="F14" s="88"/>
      <c r="G14" s="88"/>
      <c r="H14" s="88"/>
      <c r="I14" s="88"/>
      <c r="J14" s="88"/>
      <c r="K14" s="88"/>
      <c r="L14" s="88"/>
      <c r="M14" s="88"/>
    </row>
    <row r="15" spans="1:13" ht="32.25" customHeight="1">
      <c r="A15" s="88"/>
      <c r="B15" s="1121" t="s">
        <v>191</v>
      </c>
      <c r="C15" s="1116" t="s">
        <v>192</v>
      </c>
      <c r="D15" s="1116" t="s">
        <v>193</v>
      </c>
      <c r="E15" s="1116" t="s">
        <v>194</v>
      </c>
      <c r="F15" s="1116" t="s">
        <v>1096</v>
      </c>
      <c r="G15" s="1116" t="s">
        <v>195</v>
      </c>
      <c r="H15" s="1116" t="s">
        <v>1708</v>
      </c>
      <c r="I15" s="1116" t="s">
        <v>1097</v>
      </c>
      <c r="J15" s="1116" t="s">
        <v>1707</v>
      </c>
      <c r="K15" s="1116" t="s">
        <v>1709</v>
      </c>
      <c r="L15" s="1116" t="s">
        <v>1704</v>
      </c>
      <c r="M15" s="1117" t="s">
        <v>1710</v>
      </c>
    </row>
    <row r="16" spans="1:13">
      <c r="A16" s="88"/>
      <c r="B16" s="1103" t="s">
        <v>1259</v>
      </c>
      <c r="C16" s="146" t="s">
        <v>206</v>
      </c>
      <c r="D16" s="146" t="s">
        <v>552</v>
      </c>
      <c r="E16" s="146" t="s">
        <v>1711</v>
      </c>
      <c r="F16" s="146" t="s">
        <v>1712</v>
      </c>
      <c r="G16" s="146" t="s">
        <v>1713</v>
      </c>
      <c r="H16" s="146" t="s">
        <v>1714</v>
      </c>
      <c r="I16" s="718">
        <v>35916</v>
      </c>
      <c r="J16" s="1281">
        <v>2.368E-6</v>
      </c>
      <c r="K16" s="1282">
        <v>1.0371840000000001E-5</v>
      </c>
      <c r="L16" s="1283">
        <v>5.6599999999993764E-8</v>
      </c>
      <c r="M16" s="508">
        <v>2.4790799999997268E-7</v>
      </c>
    </row>
    <row r="17" spans="1:13">
      <c r="A17" s="88"/>
      <c r="B17" s="1110" t="s">
        <v>1259</v>
      </c>
      <c r="C17" s="89" t="s">
        <v>206</v>
      </c>
      <c r="D17" s="89" t="s">
        <v>795</v>
      </c>
      <c r="E17" s="89" t="s">
        <v>1711</v>
      </c>
      <c r="F17" s="89" t="s">
        <v>1712</v>
      </c>
      <c r="G17" s="89" t="s">
        <v>1715</v>
      </c>
      <c r="H17" s="89" t="s">
        <v>1716</v>
      </c>
      <c r="I17" s="606">
        <v>37530</v>
      </c>
      <c r="J17" s="1284">
        <v>1.192E-6</v>
      </c>
      <c r="K17" s="1285">
        <v>5.2209600000000002E-6</v>
      </c>
      <c r="L17" s="1286">
        <v>2.8449999999996863E-8</v>
      </c>
      <c r="M17" s="412">
        <v>1.2461099999998627E-7</v>
      </c>
    </row>
    <row r="18" spans="1:13">
      <c r="A18" s="88"/>
      <c r="B18" s="1110" t="s">
        <v>1259</v>
      </c>
      <c r="C18" s="89" t="s">
        <v>206</v>
      </c>
      <c r="D18" s="89" t="s">
        <v>795</v>
      </c>
      <c r="E18" s="89" t="s">
        <v>1711</v>
      </c>
      <c r="F18" s="89" t="s">
        <v>1712</v>
      </c>
      <c r="G18" s="89" t="s">
        <v>1717</v>
      </c>
      <c r="H18" s="89" t="s">
        <v>1718</v>
      </c>
      <c r="I18" s="606">
        <v>37408</v>
      </c>
      <c r="J18" s="1284">
        <v>1.192E-6</v>
      </c>
      <c r="K18" s="1285">
        <v>5.2209600000000002E-6</v>
      </c>
      <c r="L18" s="1286">
        <v>2.8449999999996863E-8</v>
      </c>
      <c r="M18" s="412">
        <v>1.2461099999998627E-7</v>
      </c>
    </row>
    <row r="19" spans="1:13">
      <c r="A19" s="88"/>
      <c r="B19" s="1110" t="s">
        <v>1259</v>
      </c>
      <c r="C19" s="89" t="s">
        <v>206</v>
      </c>
      <c r="D19" s="89" t="s">
        <v>1719</v>
      </c>
      <c r="E19" s="89" t="s">
        <v>1711</v>
      </c>
      <c r="F19" s="89" t="s">
        <v>1712</v>
      </c>
      <c r="G19" s="89" t="s">
        <v>1720</v>
      </c>
      <c r="H19" s="89" t="s">
        <v>1721</v>
      </c>
      <c r="I19" s="606" t="s">
        <v>218</v>
      </c>
      <c r="J19" s="1284">
        <v>1.7866666666666668E-8</v>
      </c>
      <c r="K19" s="1285">
        <v>7.8256000000000009E-8</v>
      </c>
      <c r="L19" s="1286">
        <v>4.283333333332862E-10</v>
      </c>
      <c r="M19" s="412">
        <v>1.8760999999997938E-9</v>
      </c>
    </row>
    <row r="20" spans="1:13">
      <c r="A20" s="88"/>
      <c r="B20" s="1110" t="s">
        <v>1259</v>
      </c>
      <c r="C20" s="89" t="s">
        <v>206</v>
      </c>
      <c r="D20" s="89" t="s">
        <v>1719</v>
      </c>
      <c r="E20" s="89" t="s">
        <v>1711</v>
      </c>
      <c r="F20" s="89" t="s">
        <v>1712</v>
      </c>
      <c r="G20" s="89" t="s">
        <v>1722</v>
      </c>
      <c r="H20" s="89" t="s">
        <v>1723</v>
      </c>
      <c r="I20" s="606" t="s">
        <v>218</v>
      </c>
      <c r="J20" s="1284">
        <v>1.7866666666666668E-8</v>
      </c>
      <c r="K20" s="1285">
        <v>7.8256000000000009E-8</v>
      </c>
      <c r="L20" s="1286">
        <v>4.283333333332862E-10</v>
      </c>
      <c r="M20" s="412">
        <v>1.8760999999997938E-9</v>
      </c>
    </row>
    <row r="21" spans="1:13">
      <c r="A21" s="88"/>
      <c r="B21" s="1110" t="s">
        <v>1259</v>
      </c>
      <c r="C21" s="89" t="s">
        <v>206</v>
      </c>
      <c r="D21" s="89" t="s">
        <v>799</v>
      </c>
      <c r="E21" s="89" t="s">
        <v>1711</v>
      </c>
      <c r="F21" s="89" t="s">
        <v>1712</v>
      </c>
      <c r="G21" s="89" t="s">
        <v>1724</v>
      </c>
      <c r="H21" s="89" t="s">
        <v>1725</v>
      </c>
      <c r="I21" s="606">
        <v>45015</v>
      </c>
      <c r="J21" s="1284">
        <v>1.7866666666666668E-8</v>
      </c>
      <c r="K21" s="1285">
        <v>7.8256000000000009E-8</v>
      </c>
      <c r="L21" s="1286">
        <v>4.283333333332862E-10</v>
      </c>
      <c r="M21" s="412">
        <v>1.8760999999997938E-9</v>
      </c>
    </row>
    <row r="22" spans="1:13">
      <c r="A22" s="88"/>
      <c r="B22" s="1110" t="s">
        <v>1259</v>
      </c>
      <c r="C22" s="89" t="s">
        <v>206</v>
      </c>
      <c r="D22" s="89" t="s">
        <v>799</v>
      </c>
      <c r="E22" s="89" t="s">
        <v>1711</v>
      </c>
      <c r="F22" s="89" t="s">
        <v>1712</v>
      </c>
      <c r="G22" s="89" t="s">
        <v>1726</v>
      </c>
      <c r="H22" s="89" t="s">
        <v>1727</v>
      </c>
      <c r="I22" s="606">
        <v>45015</v>
      </c>
      <c r="J22" s="1284">
        <v>1.7866666666666668E-8</v>
      </c>
      <c r="K22" s="1285">
        <v>7.8256000000000009E-8</v>
      </c>
      <c r="L22" s="1286">
        <v>4.283333333332862E-10</v>
      </c>
      <c r="M22" s="412">
        <v>1.8760999999997938E-9</v>
      </c>
    </row>
    <row r="23" spans="1:13">
      <c r="A23" s="88"/>
      <c r="B23" s="1110" t="s">
        <v>1259</v>
      </c>
      <c r="C23" s="89" t="s">
        <v>206</v>
      </c>
      <c r="D23" s="89" t="s">
        <v>800</v>
      </c>
      <c r="E23" s="89" t="s">
        <v>1711</v>
      </c>
      <c r="F23" s="89" t="s">
        <v>1712</v>
      </c>
      <c r="G23" s="89" t="s">
        <v>1728</v>
      </c>
      <c r="H23" s="89" t="s">
        <v>1729</v>
      </c>
      <c r="I23" s="606">
        <v>47088</v>
      </c>
      <c r="J23" s="1284">
        <v>1.7866666666666668E-8</v>
      </c>
      <c r="K23" s="1285">
        <v>7.8256000000000009E-8</v>
      </c>
      <c r="L23" s="1286">
        <v>4.283333333332862E-10</v>
      </c>
      <c r="M23" s="412">
        <v>1.8760999999997938E-9</v>
      </c>
    </row>
    <row r="24" spans="1:13">
      <c r="A24" s="88"/>
      <c r="B24" s="143" t="s">
        <v>1259</v>
      </c>
      <c r="C24" s="149" t="s">
        <v>206</v>
      </c>
      <c r="D24" s="149" t="s">
        <v>800</v>
      </c>
      <c r="E24" s="149" t="s">
        <v>1711</v>
      </c>
      <c r="F24" s="149" t="s">
        <v>1712</v>
      </c>
      <c r="G24" s="149" t="s">
        <v>1730</v>
      </c>
      <c r="H24" s="149" t="s">
        <v>1731</v>
      </c>
      <c r="I24" s="606">
        <v>47088</v>
      </c>
      <c r="J24" s="1287">
        <v>1.7866666666666668E-8</v>
      </c>
      <c r="K24" s="1288">
        <v>7.8256000000000009E-8</v>
      </c>
      <c r="L24" s="1289">
        <v>4.283333333332862E-10</v>
      </c>
      <c r="M24" s="509">
        <v>1.8760999999997938E-9</v>
      </c>
    </row>
    <row r="25" spans="1:13" ht="27">
      <c r="A25" s="88"/>
      <c r="B25" s="899"/>
      <c r="C25" s="900"/>
      <c r="D25" s="900"/>
      <c r="E25" s="900"/>
      <c r="F25" s="900"/>
      <c r="G25" s="900"/>
      <c r="H25" s="900"/>
      <c r="I25" s="901"/>
      <c r="J25" s="1290" t="s">
        <v>1707</v>
      </c>
      <c r="K25" s="1291" t="s">
        <v>1709</v>
      </c>
      <c r="L25" s="1290" t="s">
        <v>1704</v>
      </c>
      <c r="M25" s="148" t="s">
        <v>1710</v>
      </c>
    </row>
    <row r="26" spans="1:13" ht="13.9">
      <c r="A26" s="88"/>
      <c r="B26" s="902"/>
      <c r="C26" s="903"/>
      <c r="D26" s="903"/>
      <c r="E26" s="903"/>
      <c r="F26" s="903"/>
      <c r="G26" s="903"/>
      <c r="H26" s="903"/>
      <c r="I26" s="904" t="s">
        <v>342</v>
      </c>
      <c r="J26" s="152">
        <v>4.8592000000000008E-6</v>
      </c>
      <c r="K26" s="151">
        <v>2.1283295999999992E-5</v>
      </c>
      <c r="L26" s="152">
        <v>1.1606999999998719E-7</v>
      </c>
      <c r="M26" s="151">
        <v>5.0838659999994427E-7</v>
      </c>
    </row>
    <row r="35" spans="2:2">
      <c r="B35" s="677"/>
    </row>
    <row r="46" spans="2:2">
      <c r="B46" s="222"/>
    </row>
    <row r="52" spans="2:10">
      <c r="B52" s="160"/>
      <c r="C52" s="160"/>
      <c r="D52" s="160"/>
      <c r="E52" s="160"/>
      <c r="F52" s="160"/>
      <c r="G52" s="160"/>
      <c r="H52" s="160"/>
      <c r="I52" s="160"/>
      <c r="J52" s="160"/>
    </row>
    <row r="54" spans="2:10">
      <c r="B54" s="504" t="s">
        <v>806</v>
      </c>
    </row>
    <row r="55" spans="2:10">
      <c r="B55" s="91" t="s">
        <v>807</v>
      </c>
    </row>
  </sheetData>
  <mergeCells count="3">
    <mergeCell ref="C7:D7"/>
    <mergeCell ref="G7:H7"/>
    <mergeCell ref="B3:H5"/>
  </mergeCells>
  <phoneticPr fontId="3" type="noConversion"/>
  <pageMargins left="0.25" right="0.25" top="0.75" bottom="0.75" header="0.3" footer="0.3"/>
  <pageSetup paperSize="3" scale="6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CA62F-F7D2-4BFD-9D07-163D5E685388}">
  <sheetPr codeName="Sheet10">
    <tabColor theme="8" tint="0.39997558519241921"/>
  </sheetPr>
  <dimension ref="A1:AI149"/>
  <sheetViews>
    <sheetView showOutlineSymbols="0" view="pageBreakPreview" topLeftCell="K83" zoomScale="75" zoomScaleNormal="45" zoomScaleSheetLayoutView="75" workbookViewId="0">
      <selection activeCell="N106" sqref="N106:N107"/>
    </sheetView>
  </sheetViews>
  <sheetFormatPr defaultColWidth="9.1328125" defaultRowHeight="13.5"/>
  <cols>
    <col min="1" max="1" width="9.1328125" style="91"/>
    <col min="2" max="2" width="37.3984375" style="91" customWidth="1"/>
    <col min="3" max="3" width="63" style="91" customWidth="1"/>
    <col min="4" max="4" width="11.73046875" style="91" customWidth="1"/>
    <col min="5" max="5" width="11.86328125" style="91" customWidth="1"/>
    <col min="6" max="7" width="12.1328125" style="91" customWidth="1"/>
    <col min="8" max="9" width="11.1328125" style="91" customWidth="1"/>
    <col min="10" max="10" width="11.73046875" style="91" customWidth="1"/>
    <col min="11" max="11" width="10.3984375" style="91" bestFit="1" customWidth="1"/>
    <col min="12" max="12" width="15.1328125" style="91" customWidth="1"/>
    <col min="13" max="13" width="10.3984375" style="91" bestFit="1" customWidth="1"/>
    <col min="14" max="15" width="11.73046875" style="91" customWidth="1"/>
    <col min="16" max="16" width="23.1328125" style="91" customWidth="1"/>
    <col min="17" max="19" width="10.59765625" style="91" bestFit="1" customWidth="1"/>
    <col min="20" max="20" width="25.3984375" style="91" customWidth="1"/>
    <col min="21" max="21" width="15" style="91" customWidth="1"/>
    <col min="22" max="22" width="10.3984375" style="91" customWidth="1"/>
    <col min="23" max="23" width="11.1328125" style="91" customWidth="1"/>
    <col min="24" max="24" width="12" style="91" customWidth="1"/>
    <col min="25" max="25" width="16" style="91" customWidth="1"/>
    <col min="26" max="27" width="10.265625" style="91" bestFit="1" customWidth="1"/>
    <col min="28" max="16384" width="9.1328125" style="91"/>
  </cols>
  <sheetData>
    <row r="1" spans="1:35" ht="25.15">
      <c r="A1" s="93"/>
      <c r="B1" s="1162" t="str">
        <f>'OR PTE Summary'!B1</f>
        <v>Emissions Detail Sheets for:</v>
      </c>
      <c r="C1" s="93"/>
      <c r="D1" s="93"/>
      <c r="E1" s="93"/>
      <c r="F1" s="1162" t="str">
        <f>'OR PTE Summary'!F1</f>
        <v>Intel Corp., source no. 34-2681, application 034907 received 7/7/2023</v>
      </c>
      <c r="G1" s="93"/>
      <c r="H1" s="93"/>
      <c r="I1" s="93"/>
      <c r="J1" s="93"/>
      <c r="K1" s="93"/>
      <c r="L1" s="93"/>
      <c r="M1" s="93"/>
      <c r="N1" s="93"/>
      <c r="O1" s="93"/>
      <c r="P1" s="93"/>
      <c r="Q1" s="93"/>
      <c r="R1" s="93"/>
      <c r="S1" s="93"/>
      <c r="T1" s="88"/>
      <c r="U1" s="88"/>
      <c r="V1" s="88"/>
      <c r="W1" s="88"/>
      <c r="X1" s="88"/>
      <c r="Y1" s="88"/>
      <c r="Z1" s="88"/>
      <c r="AA1" s="88"/>
      <c r="AB1" s="88"/>
      <c r="AC1" s="88"/>
      <c r="AD1" s="88"/>
      <c r="AE1" s="88"/>
      <c r="AF1" s="88"/>
      <c r="AG1" s="88"/>
      <c r="AH1" s="88"/>
      <c r="AI1" s="88"/>
    </row>
    <row r="2" spans="1:35" ht="13.9">
      <c r="A2" s="93"/>
      <c r="B2" s="97" t="s">
        <v>1732</v>
      </c>
      <c r="C2" s="93"/>
      <c r="D2" s="93"/>
      <c r="E2" s="93"/>
      <c r="F2" s="93"/>
      <c r="G2" s="93"/>
      <c r="H2" s="93"/>
      <c r="I2" s="93"/>
      <c r="J2" s="93"/>
      <c r="K2" s="93"/>
      <c r="L2" s="93"/>
      <c r="M2" s="93"/>
      <c r="N2" s="93"/>
      <c r="O2" s="93"/>
      <c r="P2" s="93"/>
      <c r="Q2" s="93"/>
      <c r="R2" s="93"/>
      <c r="S2" s="93"/>
      <c r="T2" s="1142" t="s">
        <v>1748</v>
      </c>
      <c r="U2" s="1143"/>
      <c r="V2" s="1143"/>
      <c r="W2" s="1143"/>
      <c r="X2" s="1144"/>
      <c r="Y2" s="88"/>
      <c r="Z2" s="88"/>
      <c r="AA2" s="88"/>
      <c r="AB2" s="88"/>
      <c r="AC2" s="88"/>
      <c r="AD2" s="88"/>
      <c r="AE2" s="88"/>
      <c r="AF2" s="88"/>
      <c r="AG2" s="88"/>
      <c r="AH2" s="88"/>
      <c r="AI2" s="88"/>
    </row>
    <row r="3" spans="1:35">
      <c r="A3" s="93"/>
      <c r="B3" s="124"/>
      <c r="C3" s="93"/>
      <c r="D3" s="93"/>
      <c r="E3" s="93"/>
      <c r="F3" s="93"/>
      <c r="G3" s="93"/>
      <c r="H3" s="93"/>
      <c r="I3" s="93"/>
      <c r="J3" s="93"/>
      <c r="K3" s="93"/>
      <c r="L3" s="93"/>
      <c r="M3" s="93"/>
      <c r="N3" s="93"/>
      <c r="O3" s="93"/>
      <c r="P3" s="93"/>
      <c r="Q3" s="93"/>
      <c r="R3" s="93"/>
      <c r="S3" s="93"/>
      <c r="T3" s="1145" t="s">
        <v>1751</v>
      </c>
      <c r="U3" s="1146" t="s">
        <v>1752</v>
      </c>
      <c r="V3" s="1146"/>
      <c r="W3" s="1146"/>
      <c r="X3" s="1147"/>
      <c r="Y3" s="88"/>
      <c r="Z3" s="88"/>
      <c r="AA3" s="88"/>
      <c r="AB3" s="88"/>
      <c r="AC3" s="88"/>
      <c r="AD3" s="88"/>
      <c r="AE3" s="88"/>
      <c r="AF3" s="88"/>
      <c r="AG3" s="88"/>
      <c r="AH3" s="88"/>
      <c r="AI3" s="88"/>
    </row>
    <row r="4" spans="1:35">
      <c r="A4" s="93"/>
      <c r="B4" s="419" t="s">
        <v>1733</v>
      </c>
      <c r="C4" s="419"/>
      <c r="D4" s="419"/>
      <c r="E4" s="419"/>
      <c r="F4" s="419"/>
      <c r="G4" s="419"/>
      <c r="H4" s="419"/>
      <c r="I4" s="419"/>
      <c r="J4" s="419"/>
      <c r="K4" s="251"/>
      <c r="L4" s="125"/>
      <c r="M4" s="93"/>
      <c r="N4" s="93"/>
      <c r="O4" s="93"/>
      <c r="P4" s="93"/>
      <c r="Q4" s="93"/>
      <c r="R4" s="93"/>
      <c r="S4" s="93"/>
      <c r="T4" s="1148" t="s">
        <v>1754</v>
      </c>
      <c r="U4" s="75" t="s">
        <v>1755</v>
      </c>
      <c r="V4" s="75"/>
      <c r="W4" s="75"/>
      <c r="X4" s="1149"/>
      <c r="Y4" s="88"/>
      <c r="Z4" s="88"/>
      <c r="AA4" s="88"/>
      <c r="AB4" s="88"/>
      <c r="AC4" s="88"/>
      <c r="AD4" s="88"/>
      <c r="AE4" s="88"/>
      <c r="AF4" s="88"/>
      <c r="AG4" s="88"/>
      <c r="AH4" s="88"/>
      <c r="AI4" s="88"/>
    </row>
    <row r="5" spans="1:35">
      <c r="A5" s="93"/>
      <c r="B5" s="419"/>
      <c r="C5" s="419"/>
      <c r="D5" s="419"/>
      <c r="E5" s="419"/>
      <c r="F5" s="419"/>
      <c r="G5" s="419"/>
      <c r="H5" s="419"/>
      <c r="I5" s="419"/>
      <c r="J5" s="419"/>
      <c r="K5" s="419"/>
      <c r="L5" s="419"/>
      <c r="M5" s="93"/>
      <c r="N5" s="93"/>
      <c r="O5" s="93"/>
      <c r="P5" s="93"/>
      <c r="Q5" s="93"/>
      <c r="R5" s="93"/>
      <c r="S5" s="93"/>
      <c r="T5" s="1150" t="s">
        <v>1757</v>
      </c>
      <c r="U5" s="1151" t="s">
        <v>1755</v>
      </c>
      <c r="V5" s="1151"/>
      <c r="W5" s="1151"/>
      <c r="X5" s="1152"/>
      <c r="Y5" s="88"/>
      <c r="Z5" s="88"/>
      <c r="AA5" s="88"/>
      <c r="AB5" s="88"/>
      <c r="AC5" s="88"/>
      <c r="AD5" s="88"/>
      <c r="AE5" s="88"/>
      <c r="AF5" s="88"/>
      <c r="AG5" s="88"/>
      <c r="AH5" s="88"/>
      <c r="AI5" s="88"/>
    </row>
    <row r="6" spans="1:35" ht="13.9">
      <c r="A6" s="93"/>
      <c r="B6" s="1084" t="s">
        <v>1734</v>
      </c>
      <c r="C6" s="419"/>
      <c r="D6" s="419"/>
      <c r="E6" s="419"/>
      <c r="F6" s="419"/>
      <c r="G6" s="419"/>
      <c r="H6" s="419"/>
      <c r="I6" s="419"/>
      <c r="J6" s="419"/>
      <c r="K6" s="419"/>
      <c r="L6" s="419"/>
      <c r="M6" s="93"/>
      <c r="N6" s="93"/>
      <c r="O6" s="93"/>
      <c r="P6" s="93"/>
      <c r="Q6" s="93"/>
      <c r="R6" s="93"/>
      <c r="S6" s="93"/>
      <c r="T6" s="75" t="s">
        <v>1759</v>
      </c>
      <c r="U6" s="74"/>
      <c r="V6" s="74"/>
      <c r="W6" s="74"/>
      <c r="X6" s="74"/>
      <c r="Y6" s="88"/>
      <c r="Z6" s="88"/>
      <c r="AA6" s="88"/>
      <c r="AB6" s="88"/>
      <c r="AC6" s="88"/>
      <c r="AD6" s="88"/>
      <c r="AE6" s="88"/>
      <c r="AF6" s="88"/>
      <c r="AG6" s="88"/>
      <c r="AH6" s="88"/>
      <c r="AI6" s="88"/>
    </row>
    <row r="7" spans="1:35" ht="67.5">
      <c r="A7" s="88"/>
      <c r="B7" s="731" t="s">
        <v>1735</v>
      </c>
      <c r="C7" s="836" t="s">
        <v>1736</v>
      </c>
      <c r="D7" s="807" t="s">
        <v>1737</v>
      </c>
      <c r="E7" s="807" t="s">
        <v>1738</v>
      </c>
      <c r="F7" s="807" t="s">
        <v>1739</v>
      </c>
      <c r="G7" s="807" t="s">
        <v>1740</v>
      </c>
      <c r="H7" s="807" t="s">
        <v>1741</v>
      </c>
      <c r="I7" s="807" t="s">
        <v>1742</v>
      </c>
      <c r="J7" s="807" t="s">
        <v>1743</v>
      </c>
      <c r="K7" s="807" t="s">
        <v>1744</v>
      </c>
      <c r="L7" s="808" t="s">
        <v>1745</v>
      </c>
      <c r="M7" s="88"/>
      <c r="N7" s="93"/>
      <c r="O7" s="93"/>
      <c r="P7" s="93"/>
      <c r="Q7" s="93"/>
      <c r="R7" s="93"/>
      <c r="S7" s="93"/>
      <c r="T7" s="88"/>
      <c r="U7" s="88"/>
      <c r="V7" s="88"/>
      <c r="W7" s="88"/>
      <c r="X7" s="88"/>
      <c r="Y7" s="88"/>
      <c r="Z7" s="88"/>
      <c r="AA7" s="88"/>
      <c r="AB7" s="88"/>
      <c r="AC7" s="88"/>
      <c r="AD7" s="88"/>
      <c r="AE7" s="88"/>
      <c r="AF7" s="88"/>
      <c r="AH7" s="88"/>
      <c r="AI7" s="88"/>
    </row>
    <row r="8" spans="1:35">
      <c r="A8" s="88"/>
      <c r="B8" s="811" t="s">
        <v>1746</v>
      </c>
      <c r="C8" s="1099" t="s">
        <v>1747</v>
      </c>
      <c r="D8" s="837">
        <v>10</v>
      </c>
      <c r="E8" s="732">
        <v>22500</v>
      </c>
      <c r="F8" s="837">
        <v>25</v>
      </c>
      <c r="G8" s="837">
        <v>250</v>
      </c>
      <c r="H8" s="837">
        <v>6982.5</v>
      </c>
      <c r="I8" s="311">
        <v>1.3224431818181819</v>
      </c>
      <c r="J8" s="837">
        <v>13.224431818181818</v>
      </c>
      <c r="K8" s="837">
        <v>4826.917613636364</v>
      </c>
      <c r="L8" s="733">
        <v>120672.9403409091</v>
      </c>
      <c r="M8" s="88"/>
      <c r="N8" s="93"/>
      <c r="O8" s="93"/>
      <c r="P8" s="93"/>
      <c r="Q8" s="93"/>
      <c r="R8" s="93"/>
      <c r="S8" s="93"/>
      <c r="T8" s="88"/>
      <c r="U8" s="88"/>
      <c r="V8" s="88"/>
      <c r="W8" s="88"/>
      <c r="X8" s="88"/>
      <c r="Y8" s="88"/>
      <c r="Z8" s="88"/>
      <c r="AA8" s="88"/>
      <c r="AB8" s="88" t="s">
        <v>1749</v>
      </c>
      <c r="AC8" s="88"/>
      <c r="AD8" s="88"/>
      <c r="AE8" s="88"/>
      <c r="AF8" s="88"/>
      <c r="AG8" s="88"/>
      <c r="AH8" s="88"/>
      <c r="AI8" s="88"/>
    </row>
    <row r="9" spans="1:35">
      <c r="A9" s="88"/>
      <c r="B9" s="811" t="s">
        <v>1746</v>
      </c>
      <c r="C9" s="392" t="s">
        <v>1750</v>
      </c>
      <c r="D9" s="837">
        <v>10</v>
      </c>
      <c r="E9" s="838">
        <v>41500</v>
      </c>
      <c r="F9" s="837">
        <v>45</v>
      </c>
      <c r="G9" s="837">
        <v>450</v>
      </c>
      <c r="H9" s="837">
        <v>2992.5</v>
      </c>
      <c r="I9" s="311">
        <v>0.56676136363636365</v>
      </c>
      <c r="J9" s="837">
        <v>5.6676136363636367</v>
      </c>
      <c r="K9" s="837">
        <v>2068.6789772727275</v>
      </c>
      <c r="L9" s="733">
        <v>93090.553977272735</v>
      </c>
      <c r="M9" s="88"/>
      <c r="N9" s="93"/>
      <c r="O9" s="93"/>
      <c r="P9" s="93"/>
      <c r="Q9" s="93"/>
      <c r="R9" s="93"/>
      <c r="S9" s="93"/>
      <c r="T9" s="88" t="s">
        <v>1773</v>
      </c>
      <c r="U9" s="88"/>
      <c r="V9" s="88"/>
      <c r="W9" s="93"/>
      <c r="X9" s="88"/>
      <c r="Y9" s="88"/>
      <c r="Z9" s="88"/>
      <c r="AA9" s="88"/>
      <c r="AB9" s="88"/>
      <c r="AC9" s="88"/>
      <c r="AD9" s="88"/>
      <c r="AE9" s="88"/>
      <c r="AF9" s="88"/>
      <c r="AG9" s="88"/>
      <c r="AH9" s="88"/>
      <c r="AI9" s="88"/>
    </row>
    <row r="10" spans="1:35">
      <c r="A10" s="88"/>
      <c r="B10" s="811" t="s">
        <v>1746</v>
      </c>
      <c r="C10" s="1099" t="s">
        <v>1753</v>
      </c>
      <c r="D10" s="837">
        <v>8</v>
      </c>
      <c r="E10" s="732">
        <v>18000</v>
      </c>
      <c r="F10" s="837">
        <v>25</v>
      </c>
      <c r="G10" s="837">
        <v>200</v>
      </c>
      <c r="H10" s="837">
        <v>6982.5</v>
      </c>
      <c r="I10" s="311">
        <v>1.3224431818181819</v>
      </c>
      <c r="J10" s="837">
        <v>10.579545454545455</v>
      </c>
      <c r="K10" s="837">
        <v>3861.534090909091</v>
      </c>
      <c r="L10" s="733">
        <v>96538.352272727279</v>
      </c>
      <c r="M10" s="88"/>
      <c r="N10" s="93"/>
      <c r="O10" s="93"/>
      <c r="P10" s="93"/>
      <c r="Q10" s="93"/>
      <c r="R10" s="93"/>
      <c r="S10" s="93"/>
      <c r="T10" s="88" t="s">
        <v>1775</v>
      </c>
      <c r="U10" s="88"/>
      <c r="V10" s="88"/>
      <c r="W10" s="93"/>
      <c r="X10" s="88"/>
      <c r="Y10" s="88"/>
      <c r="Z10" s="88"/>
      <c r="AA10" s="88"/>
      <c r="AB10" s="88"/>
      <c r="AC10" s="88"/>
      <c r="AD10" s="88"/>
      <c r="AE10" s="88"/>
      <c r="AF10" s="88"/>
      <c r="AG10" s="88"/>
      <c r="AH10" s="88"/>
      <c r="AI10" s="88"/>
    </row>
    <row r="11" spans="1:35">
      <c r="A11" s="88"/>
      <c r="B11" s="811" t="s">
        <v>1746</v>
      </c>
      <c r="C11" s="392" t="s">
        <v>1756</v>
      </c>
      <c r="D11" s="837">
        <v>8</v>
      </c>
      <c r="E11" s="838">
        <v>30000</v>
      </c>
      <c r="F11" s="837">
        <v>45</v>
      </c>
      <c r="G11" s="837">
        <v>360</v>
      </c>
      <c r="H11" s="837">
        <v>2992.5</v>
      </c>
      <c r="I11" s="311">
        <v>0.56676136363636365</v>
      </c>
      <c r="J11" s="837">
        <v>4.5340909090909092</v>
      </c>
      <c r="K11" s="837">
        <v>1654.9431818181818</v>
      </c>
      <c r="L11" s="733">
        <v>74472.443181818177</v>
      </c>
      <c r="M11" s="88"/>
      <c r="N11" s="93"/>
      <c r="O11" s="93"/>
      <c r="P11" s="93"/>
      <c r="Q11" s="93"/>
      <c r="R11" s="93"/>
      <c r="S11" s="93"/>
      <c r="U11" s="88"/>
      <c r="V11" s="88"/>
      <c r="W11" s="93"/>
      <c r="X11" s="88"/>
      <c r="Y11" s="88"/>
      <c r="Z11" s="88"/>
      <c r="AA11" s="88"/>
      <c r="AB11" s="88"/>
      <c r="AC11" s="88"/>
      <c r="AD11" s="88"/>
      <c r="AE11" s="88"/>
      <c r="AF11" s="88"/>
      <c r="AG11" s="88"/>
      <c r="AH11" s="88"/>
      <c r="AI11" s="88"/>
    </row>
    <row r="12" spans="1:35">
      <c r="A12" s="88"/>
      <c r="B12" s="811" t="s">
        <v>1746</v>
      </c>
      <c r="C12" s="1099" t="s">
        <v>1758</v>
      </c>
      <c r="D12" s="837">
        <v>4</v>
      </c>
      <c r="E12" s="732">
        <v>9000</v>
      </c>
      <c r="F12" s="837">
        <v>25</v>
      </c>
      <c r="G12" s="837">
        <v>100</v>
      </c>
      <c r="H12" s="837">
        <v>6982.5</v>
      </c>
      <c r="I12" s="311">
        <v>1.3224431818181819</v>
      </c>
      <c r="J12" s="837">
        <v>5.2897727272727275</v>
      </c>
      <c r="K12" s="837">
        <v>1930.7670454545455</v>
      </c>
      <c r="L12" s="733">
        <v>48269.17613636364</v>
      </c>
      <c r="M12" s="88"/>
      <c r="N12" s="93"/>
      <c r="O12" s="93"/>
      <c r="P12" s="93"/>
      <c r="Q12" s="93"/>
      <c r="R12" s="93"/>
      <c r="S12" s="93"/>
      <c r="T12" s="734"/>
      <c r="U12" s="714" t="s">
        <v>1778</v>
      </c>
      <c r="V12" s="1570" t="s">
        <v>1735</v>
      </c>
      <c r="W12" s="1570"/>
      <c r="X12" s="1570"/>
      <c r="Y12" s="736" t="s">
        <v>1779</v>
      </c>
      <c r="Z12" s="737" t="s">
        <v>1778</v>
      </c>
      <c r="AA12" s="88"/>
      <c r="AB12" s="88"/>
      <c r="AC12" s="88"/>
      <c r="AD12" s="88"/>
      <c r="AE12" s="88"/>
      <c r="AF12" s="88"/>
      <c r="AG12" s="88"/>
      <c r="AH12" s="88"/>
      <c r="AI12" s="88"/>
    </row>
    <row r="13" spans="1:35">
      <c r="A13" s="88"/>
      <c r="B13" s="811" t="s">
        <v>1746</v>
      </c>
      <c r="C13" s="1099" t="s">
        <v>1760</v>
      </c>
      <c r="D13" s="837">
        <v>4</v>
      </c>
      <c r="E13" s="838">
        <v>16000</v>
      </c>
      <c r="F13" s="837">
        <v>45</v>
      </c>
      <c r="G13" s="837">
        <v>180</v>
      </c>
      <c r="H13" s="837">
        <v>2992.5</v>
      </c>
      <c r="I13" s="311">
        <v>0.56676136363636365</v>
      </c>
      <c r="J13" s="837">
        <v>2.2670454545454546</v>
      </c>
      <c r="K13" s="837">
        <v>827.47159090909088</v>
      </c>
      <c r="L13" s="733">
        <v>37236.221590909088</v>
      </c>
      <c r="M13" s="88"/>
      <c r="N13" s="93"/>
      <c r="O13" s="93"/>
      <c r="P13" s="88"/>
      <c r="Q13" s="88"/>
      <c r="R13" s="88"/>
      <c r="S13" s="93"/>
      <c r="T13" s="658" t="s">
        <v>1763</v>
      </c>
      <c r="U13" s="1020">
        <v>8906</v>
      </c>
      <c r="V13" s="1571" t="s">
        <v>1781</v>
      </c>
      <c r="W13" s="1571"/>
      <c r="X13" s="93" t="s">
        <v>1782</v>
      </c>
      <c r="Y13" s="273">
        <v>60</v>
      </c>
      <c r="Z13" s="738">
        <v>5343.5999999999995</v>
      </c>
      <c r="AA13" s="88"/>
      <c r="AB13" s="88"/>
      <c r="AC13" s="88"/>
      <c r="AD13" s="88"/>
      <c r="AE13" s="88"/>
      <c r="AF13" s="88"/>
      <c r="AG13" s="88"/>
      <c r="AH13" s="88"/>
      <c r="AI13" s="88"/>
    </row>
    <row r="14" spans="1:35">
      <c r="A14" s="88"/>
      <c r="B14" s="811" t="s">
        <v>1746</v>
      </c>
      <c r="C14" s="1099" t="s">
        <v>1761</v>
      </c>
      <c r="D14" s="837">
        <v>4</v>
      </c>
      <c r="E14" s="732">
        <v>9000</v>
      </c>
      <c r="F14" s="837">
        <v>25</v>
      </c>
      <c r="G14" s="837">
        <v>100</v>
      </c>
      <c r="H14" s="837">
        <v>6982.5</v>
      </c>
      <c r="I14" s="311">
        <v>1.3224431818181819</v>
      </c>
      <c r="J14" s="837">
        <v>5.2897727272727275</v>
      </c>
      <c r="K14" s="837">
        <v>1930.7670454545455</v>
      </c>
      <c r="L14" s="733">
        <v>48269.17613636364</v>
      </c>
      <c r="M14" s="88"/>
      <c r="N14" s="93"/>
      <c r="O14" s="93"/>
      <c r="P14" s="88"/>
      <c r="Q14" s="88"/>
      <c r="R14" s="88"/>
      <c r="S14" s="93"/>
      <c r="T14" s="658"/>
      <c r="U14" s="1020"/>
      <c r="V14" s="193"/>
      <c r="W14" s="88"/>
      <c r="X14" s="93" t="s">
        <v>1784</v>
      </c>
      <c r="Y14" s="273">
        <v>40</v>
      </c>
      <c r="Z14" s="738">
        <v>3562.4</v>
      </c>
      <c r="AA14" s="88"/>
      <c r="AB14" s="88"/>
      <c r="AC14" s="88"/>
      <c r="AD14" s="88"/>
      <c r="AE14" s="88"/>
      <c r="AF14" s="88"/>
      <c r="AG14" s="88"/>
      <c r="AH14" s="88"/>
      <c r="AI14" s="88"/>
    </row>
    <row r="15" spans="1:35">
      <c r="A15" s="88"/>
      <c r="B15" s="811" t="s">
        <v>1746</v>
      </c>
      <c r="C15" s="1099" t="s">
        <v>1762</v>
      </c>
      <c r="D15" s="837">
        <v>4</v>
      </c>
      <c r="E15" s="838">
        <v>12400</v>
      </c>
      <c r="F15" s="837">
        <v>34</v>
      </c>
      <c r="G15" s="837">
        <v>136</v>
      </c>
      <c r="H15" s="837">
        <v>2992.5</v>
      </c>
      <c r="I15" s="311">
        <v>0.56676136363636365</v>
      </c>
      <c r="J15" s="837">
        <v>2.2670454545454546</v>
      </c>
      <c r="K15" s="837">
        <v>827.47159090909088</v>
      </c>
      <c r="L15" s="733">
        <v>28134.034090909088</v>
      </c>
      <c r="M15" s="88"/>
      <c r="N15" s="93"/>
      <c r="O15" s="93"/>
      <c r="P15" s="88"/>
      <c r="Q15" s="88"/>
      <c r="R15" s="88"/>
      <c r="S15" s="93"/>
      <c r="T15" s="658" t="s">
        <v>1746</v>
      </c>
      <c r="U15" s="1020">
        <v>9975</v>
      </c>
      <c r="V15" s="1572" t="s">
        <v>1786</v>
      </c>
      <c r="W15" s="1572"/>
      <c r="X15" s="93" t="s">
        <v>1787</v>
      </c>
      <c r="Y15" s="273">
        <v>70</v>
      </c>
      <c r="Z15" s="738">
        <v>6982.5</v>
      </c>
      <c r="AA15" s="88"/>
      <c r="AB15" s="88"/>
      <c r="AC15" s="88"/>
      <c r="AD15" s="88"/>
      <c r="AE15" s="88"/>
      <c r="AF15" s="88"/>
      <c r="AG15" s="88"/>
      <c r="AH15" s="88"/>
      <c r="AI15" s="88"/>
    </row>
    <row r="16" spans="1:35">
      <c r="A16" s="88"/>
      <c r="B16" s="811" t="s">
        <v>1763</v>
      </c>
      <c r="C16" s="1099" t="s">
        <v>1764</v>
      </c>
      <c r="D16" s="837">
        <v>2</v>
      </c>
      <c r="E16" s="732">
        <v>4500</v>
      </c>
      <c r="F16" s="837">
        <v>25</v>
      </c>
      <c r="G16" s="837">
        <v>50</v>
      </c>
      <c r="H16" s="837">
        <v>5343.5999999999995</v>
      </c>
      <c r="I16" s="311">
        <v>1.0120454545454545</v>
      </c>
      <c r="J16" s="837">
        <v>2.0240909090909089</v>
      </c>
      <c r="K16" s="837">
        <v>738.79318181818178</v>
      </c>
      <c r="L16" s="733">
        <v>18469.829545454544</v>
      </c>
      <c r="M16" s="88"/>
      <c r="N16" s="93"/>
      <c r="O16" s="93"/>
      <c r="P16" s="88"/>
      <c r="Q16" s="88"/>
      <c r="R16" s="88"/>
      <c r="S16" s="93"/>
      <c r="T16" s="658"/>
      <c r="U16" s="1020"/>
      <c r="V16" s="193"/>
      <c r="W16" s="88"/>
      <c r="X16" s="93" t="s">
        <v>1789</v>
      </c>
      <c r="Y16" s="273">
        <v>30</v>
      </c>
      <c r="Z16" s="738">
        <v>2992.5</v>
      </c>
      <c r="AA16" s="88"/>
      <c r="AB16" s="88"/>
      <c r="AC16" s="88"/>
      <c r="AD16" s="88"/>
      <c r="AE16" s="88"/>
      <c r="AF16" s="88"/>
      <c r="AG16" s="88"/>
      <c r="AH16" s="88"/>
      <c r="AI16" s="88"/>
    </row>
    <row r="17" spans="1:35" ht="13.9">
      <c r="A17" s="88"/>
      <c r="B17" s="811" t="s">
        <v>1763</v>
      </c>
      <c r="C17" s="1099" t="s">
        <v>1765</v>
      </c>
      <c r="D17" s="837">
        <v>2</v>
      </c>
      <c r="E17" s="838">
        <v>5900</v>
      </c>
      <c r="F17" s="837">
        <v>45</v>
      </c>
      <c r="G17" s="837">
        <v>90</v>
      </c>
      <c r="H17" s="837">
        <v>3562.4</v>
      </c>
      <c r="I17" s="311">
        <v>0.67469696969696968</v>
      </c>
      <c r="J17" s="837">
        <v>1.3493939393939394</v>
      </c>
      <c r="K17" s="837">
        <v>492.52878787878785</v>
      </c>
      <c r="L17" s="733">
        <v>22163.795454545452</v>
      </c>
      <c r="M17" s="88"/>
      <c r="N17" s="498"/>
      <c r="O17" s="93"/>
      <c r="P17" s="88"/>
      <c r="Q17" s="88"/>
      <c r="R17" s="88"/>
      <c r="S17" s="93"/>
      <c r="T17" s="658" t="s">
        <v>1790</v>
      </c>
      <c r="U17" s="1020">
        <v>9267</v>
      </c>
      <c r="V17" s="1572" t="s">
        <v>1792</v>
      </c>
      <c r="W17" s="1572"/>
      <c r="X17" s="93" t="s">
        <v>1793</v>
      </c>
      <c r="Y17" s="273">
        <v>50</v>
      </c>
      <c r="Z17" s="738">
        <v>4633.5</v>
      </c>
      <c r="AA17" s="88"/>
      <c r="AB17" s="88"/>
      <c r="AC17" s="88"/>
      <c r="AD17" s="88"/>
      <c r="AE17" s="88"/>
      <c r="AF17" s="88"/>
      <c r="AG17" s="88"/>
      <c r="AH17" s="88"/>
      <c r="AI17" s="88"/>
    </row>
    <row r="18" spans="1:35" ht="13.9">
      <c r="A18" s="88"/>
      <c r="B18" s="811" t="s">
        <v>1746</v>
      </c>
      <c r="C18" s="1099" t="s">
        <v>1766</v>
      </c>
      <c r="D18" s="837">
        <v>2</v>
      </c>
      <c r="E18" s="732">
        <v>4500</v>
      </c>
      <c r="F18" s="837">
        <v>25</v>
      </c>
      <c r="G18" s="837">
        <v>50</v>
      </c>
      <c r="H18" s="837">
        <v>6982.5</v>
      </c>
      <c r="I18" s="311">
        <v>1.3224431818181819</v>
      </c>
      <c r="J18" s="837">
        <v>2.6448863636363638</v>
      </c>
      <c r="K18" s="837">
        <v>965.38352272727275</v>
      </c>
      <c r="L18" s="733">
        <v>24134.58806818182</v>
      </c>
      <c r="M18" s="88"/>
      <c r="N18" s="498"/>
      <c r="O18" s="93"/>
      <c r="P18" s="88"/>
      <c r="Q18" s="88"/>
      <c r="R18" s="88"/>
      <c r="S18" s="93"/>
      <c r="T18" s="114"/>
      <c r="U18" s="220"/>
      <c r="V18" s="481"/>
      <c r="W18" s="735"/>
      <c r="X18" s="735" t="s">
        <v>1795</v>
      </c>
      <c r="Y18" s="739">
        <v>50</v>
      </c>
      <c r="Z18" s="740">
        <v>4633.5</v>
      </c>
      <c r="AA18" s="88"/>
      <c r="AB18" s="88"/>
      <c r="AC18" s="88"/>
      <c r="AD18" s="88"/>
      <c r="AE18" s="88"/>
      <c r="AF18" s="88"/>
      <c r="AG18" s="88"/>
      <c r="AH18" s="88"/>
      <c r="AI18" s="88"/>
    </row>
    <row r="19" spans="1:35" ht="13.9">
      <c r="A19" s="88"/>
      <c r="B19" s="811" t="s">
        <v>1746</v>
      </c>
      <c r="C19" s="1099" t="s">
        <v>1767</v>
      </c>
      <c r="D19" s="837">
        <v>2</v>
      </c>
      <c r="E19" s="838">
        <v>4700</v>
      </c>
      <c r="F19" s="837">
        <v>45</v>
      </c>
      <c r="G19" s="837">
        <v>90</v>
      </c>
      <c r="H19" s="837">
        <v>2992.5</v>
      </c>
      <c r="I19" s="311">
        <v>0.56676136363636365</v>
      </c>
      <c r="J19" s="837">
        <v>1.1335227272727273</v>
      </c>
      <c r="K19" s="837">
        <v>413.73579545454544</v>
      </c>
      <c r="L19" s="733">
        <v>18618.110795454544</v>
      </c>
      <c r="M19" s="88"/>
      <c r="N19" s="498"/>
      <c r="O19" s="93"/>
      <c r="P19" s="88"/>
      <c r="Q19" s="88"/>
      <c r="R19" s="88"/>
      <c r="S19" s="93"/>
      <c r="T19" s="88"/>
      <c r="U19" s="88"/>
      <c r="V19" s="88"/>
      <c r="W19" s="88"/>
      <c r="X19" s="88"/>
      <c r="Y19" s="88"/>
      <c r="Z19" s="88"/>
      <c r="AA19" s="88"/>
      <c r="AB19" s="88"/>
      <c r="AC19" s="88"/>
      <c r="AD19" s="88"/>
      <c r="AE19" s="88"/>
      <c r="AF19" s="88"/>
      <c r="AG19" s="88"/>
      <c r="AH19" s="88"/>
      <c r="AI19" s="88"/>
    </row>
    <row r="20" spans="1:35" ht="13.9">
      <c r="A20" s="88"/>
      <c r="B20" s="811" t="s">
        <v>1746</v>
      </c>
      <c r="C20" s="1099" t="s">
        <v>1768</v>
      </c>
      <c r="D20" s="837">
        <v>2</v>
      </c>
      <c r="E20" s="732">
        <v>4500</v>
      </c>
      <c r="F20" s="837">
        <v>25</v>
      </c>
      <c r="G20" s="837">
        <v>50</v>
      </c>
      <c r="H20" s="837">
        <v>6982.5</v>
      </c>
      <c r="I20" s="311">
        <v>1.3224431818181819</v>
      </c>
      <c r="J20" s="837">
        <v>2.6448863636363638</v>
      </c>
      <c r="K20" s="837">
        <v>965.38352272727275</v>
      </c>
      <c r="L20" s="733">
        <v>24134.58806818182</v>
      </c>
      <c r="M20" s="88"/>
      <c r="N20" s="498"/>
      <c r="O20" s="93"/>
      <c r="P20" s="88"/>
      <c r="Q20" s="88"/>
      <c r="R20" s="88"/>
      <c r="S20" s="93"/>
      <c r="T20" s="88"/>
      <c r="U20" s="88"/>
      <c r="V20" s="88"/>
      <c r="W20" s="88"/>
      <c r="X20" s="88"/>
      <c r="Y20" s="88"/>
      <c r="Z20" s="88"/>
      <c r="AA20" s="88"/>
      <c r="AB20" s="88"/>
      <c r="AC20" s="88"/>
      <c r="AD20" s="88"/>
      <c r="AE20" s="88"/>
      <c r="AF20" s="88"/>
      <c r="AG20" s="88"/>
      <c r="AH20" s="88"/>
      <c r="AI20" s="88"/>
    </row>
    <row r="21" spans="1:35" ht="13.9">
      <c r="A21" s="88"/>
      <c r="B21" s="811" t="s">
        <v>1746</v>
      </c>
      <c r="C21" s="1099" t="s">
        <v>1769</v>
      </c>
      <c r="D21" s="837">
        <v>2</v>
      </c>
      <c r="E21" s="838">
        <v>6500</v>
      </c>
      <c r="F21" s="837">
        <v>45</v>
      </c>
      <c r="G21" s="837">
        <v>90</v>
      </c>
      <c r="H21" s="837">
        <v>2992.5</v>
      </c>
      <c r="I21" s="311">
        <v>0.56676136363636365</v>
      </c>
      <c r="J21" s="837">
        <v>1.1335227272727273</v>
      </c>
      <c r="K21" s="837">
        <v>413.73579545454544</v>
      </c>
      <c r="L21" s="733">
        <v>18618.110795454544</v>
      </c>
      <c r="M21" s="88"/>
      <c r="N21" s="498"/>
      <c r="O21" s="93"/>
      <c r="P21" s="88"/>
      <c r="Q21" s="88"/>
      <c r="R21" s="88"/>
      <c r="S21" s="93"/>
      <c r="T21" s="88"/>
      <c r="U21" s="88"/>
      <c r="V21" s="88"/>
      <c r="W21" s="88"/>
      <c r="X21" s="88"/>
      <c r="Y21" s="88"/>
      <c r="Z21" s="88"/>
      <c r="AA21" s="88"/>
      <c r="AB21" s="88"/>
      <c r="AC21" s="88"/>
      <c r="AD21" s="88"/>
      <c r="AE21" s="88"/>
      <c r="AF21" s="88"/>
      <c r="AG21" s="88"/>
      <c r="AH21" s="88"/>
      <c r="AI21" s="88"/>
    </row>
    <row r="22" spans="1:35" ht="13.9">
      <c r="A22" s="88"/>
      <c r="B22" s="811" t="s">
        <v>1746</v>
      </c>
      <c r="C22" s="1099" t="s">
        <v>1770</v>
      </c>
      <c r="D22" s="837">
        <v>2</v>
      </c>
      <c r="E22" s="732">
        <v>4500</v>
      </c>
      <c r="F22" s="837">
        <v>25</v>
      </c>
      <c r="G22" s="837">
        <v>50</v>
      </c>
      <c r="H22" s="837">
        <v>6982.5</v>
      </c>
      <c r="I22" s="311">
        <v>1.3224431818181819</v>
      </c>
      <c r="J22" s="837">
        <v>2.6448863636363638</v>
      </c>
      <c r="K22" s="837">
        <v>965.38352272727275</v>
      </c>
      <c r="L22" s="733">
        <v>24134.58806818182</v>
      </c>
      <c r="M22" s="88"/>
      <c r="N22" s="498"/>
      <c r="O22" s="93"/>
      <c r="P22" s="88"/>
      <c r="Q22" s="88"/>
      <c r="R22" s="88"/>
      <c r="S22" s="93"/>
      <c r="T22" s="88"/>
      <c r="U22" s="88"/>
      <c r="V22" s="88"/>
      <c r="W22" s="88"/>
      <c r="X22" s="88"/>
      <c r="Y22" s="88"/>
      <c r="Z22" s="88"/>
      <c r="AA22" s="88"/>
      <c r="AB22" s="88"/>
      <c r="AC22" s="88"/>
      <c r="AD22" s="88"/>
      <c r="AE22" s="88"/>
      <c r="AF22" s="88"/>
      <c r="AG22" s="88"/>
      <c r="AH22" s="88"/>
      <c r="AI22" s="88"/>
    </row>
    <row r="23" spans="1:35" ht="13.9">
      <c r="A23" s="88"/>
      <c r="B23" s="811" t="s">
        <v>1746</v>
      </c>
      <c r="C23" s="1099" t="s">
        <v>1771</v>
      </c>
      <c r="D23" s="837">
        <v>2</v>
      </c>
      <c r="E23" s="838">
        <v>6300</v>
      </c>
      <c r="F23" s="837">
        <v>45</v>
      </c>
      <c r="G23" s="837">
        <v>90</v>
      </c>
      <c r="H23" s="837">
        <v>2992.5</v>
      </c>
      <c r="I23" s="311">
        <v>0.56676136363636365</v>
      </c>
      <c r="J23" s="837">
        <v>1.1335227272727273</v>
      </c>
      <c r="K23" s="837">
        <v>413.73579545454544</v>
      </c>
      <c r="L23" s="733">
        <v>18618.110795454544</v>
      </c>
      <c r="M23" s="88"/>
      <c r="N23" s="498"/>
      <c r="O23" s="93"/>
      <c r="P23" s="88"/>
      <c r="Q23" s="88"/>
      <c r="R23" s="88"/>
      <c r="S23" s="93"/>
      <c r="T23" s="88"/>
      <c r="U23" s="88"/>
      <c r="V23" s="88"/>
      <c r="W23" s="88"/>
      <c r="X23" s="88"/>
      <c r="Y23" s="88"/>
      <c r="Z23" s="88"/>
      <c r="AA23" s="88"/>
      <c r="AB23" s="88"/>
      <c r="AC23" s="88"/>
      <c r="AD23" s="88"/>
      <c r="AE23" s="88"/>
      <c r="AF23" s="88"/>
      <c r="AG23" s="88"/>
      <c r="AH23" s="88"/>
      <c r="AI23" s="88"/>
    </row>
    <row r="24" spans="1:35" ht="13.9">
      <c r="A24" s="88"/>
      <c r="B24" s="811" t="s">
        <v>1746</v>
      </c>
      <c r="C24" s="1099" t="s">
        <v>1772</v>
      </c>
      <c r="D24" s="837">
        <v>2</v>
      </c>
      <c r="E24" s="732">
        <v>4500</v>
      </c>
      <c r="F24" s="837">
        <v>25</v>
      </c>
      <c r="G24" s="837">
        <v>50</v>
      </c>
      <c r="H24" s="837">
        <v>6982.5</v>
      </c>
      <c r="I24" s="311">
        <v>1.3224431818181819</v>
      </c>
      <c r="J24" s="837">
        <v>2.6448863636363638</v>
      </c>
      <c r="K24" s="837">
        <v>965.38352272727275</v>
      </c>
      <c r="L24" s="733">
        <v>24134.58806818182</v>
      </c>
      <c r="M24" s="88"/>
      <c r="N24" s="498"/>
      <c r="O24" s="93"/>
      <c r="P24" s="88"/>
      <c r="Q24" s="88"/>
      <c r="R24" s="88"/>
      <c r="S24" s="93"/>
      <c r="T24" s="88"/>
      <c r="U24" s="88"/>
      <c r="V24" s="88"/>
      <c r="W24" s="88"/>
      <c r="X24" s="88"/>
      <c r="Y24" s="88"/>
      <c r="Z24" s="88"/>
      <c r="AA24" s="88"/>
      <c r="AB24" s="88"/>
      <c r="AC24" s="88"/>
      <c r="AD24" s="88"/>
      <c r="AE24" s="88"/>
      <c r="AF24" s="88"/>
      <c r="AG24" s="88"/>
      <c r="AH24" s="88"/>
      <c r="AI24" s="88"/>
    </row>
    <row r="25" spans="1:35" ht="13.9">
      <c r="A25" s="88"/>
      <c r="B25" s="811" t="s">
        <v>1746</v>
      </c>
      <c r="C25" s="1099" t="s">
        <v>1774</v>
      </c>
      <c r="D25" s="837">
        <v>2</v>
      </c>
      <c r="E25" s="838">
        <v>4700</v>
      </c>
      <c r="F25" s="837">
        <v>45</v>
      </c>
      <c r="G25" s="837">
        <v>90</v>
      </c>
      <c r="H25" s="837">
        <v>2992.5</v>
      </c>
      <c r="I25" s="311">
        <v>0.56676136363636365</v>
      </c>
      <c r="J25" s="837">
        <v>1.1335227272727273</v>
      </c>
      <c r="K25" s="837">
        <v>413.73579545454544</v>
      </c>
      <c r="L25" s="733">
        <v>18618.110795454544</v>
      </c>
      <c r="M25" s="88"/>
      <c r="N25" s="498"/>
      <c r="O25" s="93"/>
      <c r="P25" s="88"/>
      <c r="Q25" s="88"/>
      <c r="R25" s="88"/>
      <c r="S25" s="93"/>
      <c r="T25" s="88"/>
      <c r="U25" s="88"/>
      <c r="V25" s="88"/>
      <c r="W25" s="88"/>
      <c r="X25" s="88"/>
      <c r="Y25" s="88"/>
      <c r="Z25" s="88"/>
      <c r="AA25" s="88"/>
      <c r="AB25" s="88"/>
      <c r="AC25" s="88"/>
      <c r="AD25" s="88"/>
      <c r="AE25" s="88"/>
      <c r="AF25" s="88"/>
      <c r="AG25" s="88"/>
      <c r="AH25" s="88"/>
      <c r="AI25" s="88"/>
    </row>
    <row r="26" spans="1:35" ht="13.9">
      <c r="A26" s="88"/>
      <c r="B26" s="811" t="s">
        <v>1746</v>
      </c>
      <c r="C26" s="1099" t="s">
        <v>1776</v>
      </c>
      <c r="D26" s="837">
        <v>2</v>
      </c>
      <c r="E26" s="732">
        <v>4500</v>
      </c>
      <c r="F26" s="837">
        <v>25</v>
      </c>
      <c r="G26" s="837">
        <v>50</v>
      </c>
      <c r="H26" s="837">
        <v>6982.5</v>
      </c>
      <c r="I26" s="311">
        <v>1.3224431818181819</v>
      </c>
      <c r="J26" s="837">
        <v>2.6448863636363638</v>
      </c>
      <c r="K26" s="837">
        <v>965.38352272727275</v>
      </c>
      <c r="L26" s="733">
        <v>24134.58806818182</v>
      </c>
      <c r="M26" s="88"/>
      <c r="N26" s="498"/>
      <c r="O26" s="93"/>
      <c r="Q26" s="88"/>
      <c r="S26" s="74"/>
      <c r="W26" s="88"/>
      <c r="X26" s="88"/>
      <c r="Y26" s="88"/>
      <c r="Z26" s="88"/>
      <c r="AA26" s="88"/>
      <c r="AB26" s="88"/>
      <c r="AC26" s="88"/>
      <c r="AD26" s="88"/>
      <c r="AE26" s="88"/>
      <c r="AF26" s="88"/>
      <c r="AG26" s="88"/>
      <c r="AH26" s="88"/>
      <c r="AI26" s="88"/>
    </row>
    <row r="27" spans="1:35" ht="13.9">
      <c r="A27" s="88"/>
      <c r="B27" s="811" t="s">
        <v>1746</v>
      </c>
      <c r="C27" s="1099" t="s">
        <v>1777</v>
      </c>
      <c r="D27" s="837">
        <v>2</v>
      </c>
      <c r="E27" s="838">
        <v>8100</v>
      </c>
      <c r="F27" s="837">
        <v>45</v>
      </c>
      <c r="G27" s="837">
        <v>90</v>
      </c>
      <c r="H27" s="837">
        <v>2992.5</v>
      </c>
      <c r="I27" s="311">
        <v>0.56676136363636365</v>
      </c>
      <c r="J27" s="837">
        <v>1.1335227272727273</v>
      </c>
      <c r="K27" s="837">
        <v>413.73579545454544</v>
      </c>
      <c r="L27" s="733">
        <v>18618.110795454544</v>
      </c>
      <c r="M27" s="88"/>
      <c r="N27" s="498"/>
      <c r="O27" s="93"/>
      <c r="P27" s="93"/>
      <c r="Q27" s="93"/>
      <c r="R27" s="1583"/>
      <c r="S27" s="1583"/>
      <c r="T27" s="1583"/>
      <c r="U27" s="1270"/>
      <c r="V27" s="1270"/>
      <c r="W27" s="88"/>
      <c r="X27" s="88"/>
      <c r="Y27" s="88"/>
      <c r="Z27" s="88"/>
      <c r="AA27" s="88"/>
      <c r="AB27" s="88"/>
      <c r="AC27" s="88"/>
      <c r="AD27" s="88"/>
      <c r="AE27" s="88"/>
      <c r="AF27" s="88"/>
      <c r="AG27" s="88"/>
      <c r="AH27" s="88"/>
      <c r="AI27" s="88"/>
    </row>
    <row r="28" spans="1:35">
      <c r="A28" s="88"/>
      <c r="B28" s="811" t="s">
        <v>1746</v>
      </c>
      <c r="C28" s="1099" t="s">
        <v>1780</v>
      </c>
      <c r="D28" s="837">
        <v>12</v>
      </c>
      <c r="E28" s="732">
        <v>27000</v>
      </c>
      <c r="F28" s="837">
        <v>25</v>
      </c>
      <c r="G28" s="837">
        <v>300</v>
      </c>
      <c r="H28" s="837">
        <v>2992.5</v>
      </c>
      <c r="I28" s="311">
        <v>0.56676136363636365</v>
      </c>
      <c r="J28" s="837">
        <v>6.8011363636363633</v>
      </c>
      <c r="K28" s="837">
        <v>2482.4147727272725</v>
      </c>
      <c r="L28" s="733">
        <v>62060.369318181816</v>
      </c>
      <c r="M28" s="88"/>
      <c r="N28" s="93"/>
      <c r="O28" s="93"/>
      <c r="P28" s="93"/>
      <c r="Q28" s="93"/>
      <c r="R28" s="1582"/>
      <c r="S28" s="1582"/>
      <c r="T28" s="74"/>
      <c r="U28" s="1270"/>
      <c r="V28" s="1292"/>
      <c r="W28" s="88"/>
      <c r="X28" s="88"/>
      <c r="Y28" s="88"/>
      <c r="Z28" s="88"/>
      <c r="AA28" s="88"/>
      <c r="AB28" s="88"/>
      <c r="AC28" s="88"/>
      <c r="AD28" s="88"/>
      <c r="AE28" s="88"/>
      <c r="AF28" s="88"/>
      <c r="AG28" s="88"/>
      <c r="AH28" s="88"/>
      <c r="AI28" s="88"/>
    </row>
    <row r="29" spans="1:35">
      <c r="A29" s="88"/>
      <c r="B29" s="811" t="s">
        <v>1746</v>
      </c>
      <c r="C29" s="1099" t="s">
        <v>1783</v>
      </c>
      <c r="D29" s="837">
        <v>12</v>
      </c>
      <c r="E29" s="838">
        <v>75600</v>
      </c>
      <c r="F29" s="837">
        <v>45</v>
      </c>
      <c r="G29" s="837">
        <v>540</v>
      </c>
      <c r="H29" s="837">
        <v>6982.5</v>
      </c>
      <c r="I29" s="311">
        <v>1.3224431818181819</v>
      </c>
      <c r="J29" s="837">
        <v>15.869318181818183</v>
      </c>
      <c r="K29" s="837">
        <v>5792.3011363636369</v>
      </c>
      <c r="L29" s="733">
        <v>260653.55113636368</v>
      </c>
      <c r="M29" s="88"/>
      <c r="N29" s="93"/>
      <c r="O29" s="93"/>
      <c r="P29" s="93"/>
      <c r="Q29" s="93"/>
      <c r="R29" s="1293"/>
      <c r="T29" s="74"/>
      <c r="U29" s="1270"/>
      <c r="V29" s="1292"/>
      <c r="W29" s="88"/>
      <c r="X29" s="88"/>
      <c r="Y29" s="88"/>
      <c r="Z29" s="88"/>
      <c r="AA29" s="88"/>
      <c r="AB29" s="88"/>
      <c r="AC29" s="88"/>
      <c r="AD29" s="88"/>
      <c r="AE29" s="88"/>
      <c r="AF29" s="88"/>
      <c r="AG29" s="88"/>
      <c r="AH29" s="88"/>
      <c r="AI29" s="88"/>
    </row>
    <row r="30" spans="1:35">
      <c r="A30" s="88"/>
      <c r="B30" s="811" t="s">
        <v>1746</v>
      </c>
      <c r="C30" s="322" t="s">
        <v>1785</v>
      </c>
      <c r="D30" s="837">
        <v>12</v>
      </c>
      <c r="E30" s="732">
        <v>27000</v>
      </c>
      <c r="F30" s="837">
        <v>25</v>
      </c>
      <c r="G30" s="837">
        <v>300</v>
      </c>
      <c r="H30" s="837">
        <v>2992.5</v>
      </c>
      <c r="I30" s="311">
        <v>0.56676136363636365</v>
      </c>
      <c r="J30" s="837">
        <v>6.8011363636363633</v>
      </c>
      <c r="K30" s="837">
        <v>2482.4147727272725</v>
      </c>
      <c r="L30" s="733">
        <v>62060.369318181816</v>
      </c>
      <c r="M30" s="88"/>
      <c r="N30" s="93"/>
      <c r="O30" s="93"/>
      <c r="P30" s="93"/>
      <c r="Q30" s="93"/>
      <c r="R30" s="1582"/>
      <c r="S30" s="1582"/>
      <c r="T30" s="74"/>
      <c r="U30" s="1270"/>
      <c r="V30" s="1292"/>
      <c r="W30" s="88"/>
      <c r="X30" s="88"/>
      <c r="Y30" s="88"/>
      <c r="Z30" s="88"/>
      <c r="AA30" s="88"/>
      <c r="AB30" s="88"/>
      <c r="AC30" s="88"/>
      <c r="AD30" s="88"/>
      <c r="AE30" s="88"/>
      <c r="AF30" s="88"/>
      <c r="AG30" s="88"/>
      <c r="AH30" s="88"/>
      <c r="AI30" s="88"/>
    </row>
    <row r="31" spans="1:35">
      <c r="A31" s="88"/>
      <c r="B31" s="811" t="s">
        <v>1746</v>
      </c>
      <c r="C31" s="503" t="s">
        <v>1788</v>
      </c>
      <c r="D31" s="837">
        <v>12</v>
      </c>
      <c r="E31" s="838">
        <v>75600</v>
      </c>
      <c r="F31" s="837">
        <v>45</v>
      </c>
      <c r="G31" s="837">
        <v>540</v>
      </c>
      <c r="H31" s="837">
        <v>6982.5</v>
      </c>
      <c r="I31" s="311">
        <v>1.3224431818181819</v>
      </c>
      <c r="J31" s="837">
        <v>15.869318181818183</v>
      </c>
      <c r="K31" s="837">
        <v>5792.3011363636369</v>
      </c>
      <c r="L31" s="733">
        <v>260653.55113636368</v>
      </c>
      <c r="M31" s="88"/>
      <c r="N31" s="93"/>
      <c r="O31" s="93"/>
      <c r="P31" s="93"/>
      <c r="Q31" s="93"/>
      <c r="R31" s="1293"/>
      <c r="T31" s="74"/>
      <c r="U31" s="1270"/>
      <c r="V31" s="1292"/>
      <c r="W31" s="88"/>
      <c r="X31" s="88"/>
      <c r="Y31" s="88"/>
      <c r="Z31" s="88"/>
      <c r="AA31" s="88"/>
      <c r="AB31" s="88"/>
      <c r="AC31" s="88"/>
      <c r="AD31" s="88"/>
      <c r="AE31" s="88"/>
      <c r="AF31" s="88"/>
      <c r="AG31" s="88"/>
      <c r="AH31" s="88"/>
      <c r="AI31" s="88"/>
    </row>
    <row r="32" spans="1:35">
      <c r="A32" s="88"/>
      <c r="B32" s="811" t="s">
        <v>1790</v>
      </c>
      <c r="C32" s="1099" t="s">
        <v>1791</v>
      </c>
      <c r="D32" s="837">
        <v>8</v>
      </c>
      <c r="E32" s="732">
        <v>18000</v>
      </c>
      <c r="F32" s="837">
        <v>25</v>
      </c>
      <c r="G32" s="837">
        <v>200</v>
      </c>
      <c r="H32" s="837">
        <v>4633.5</v>
      </c>
      <c r="I32" s="311">
        <v>0.87755681818181819</v>
      </c>
      <c r="J32" s="837">
        <v>7.0204545454545455</v>
      </c>
      <c r="K32" s="837">
        <v>2562.465909090909</v>
      </c>
      <c r="L32" s="733">
        <v>64061.647727272728</v>
      </c>
      <c r="M32" s="88"/>
      <c r="N32" s="93"/>
      <c r="O32" s="93"/>
      <c r="P32" s="93"/>
      <c r="Q32" s="93"/>
      <c r="R32" s="1582"/>
      <c r="S32" s="1582"/>
      <c r="T32" s="74"/>
      <c r="U32" s="1270"/>
      <c r="V32" s="1292"/>
      <c r="W32" s="88"/>
      <c r="X32" s="88"/>
      <c r="Y32" s="88"/>
      <c r="Z32" s="88"/>
      <c r="AA32" s="88"/>
      <c r="AB32" s="88"/>
      <c r="AC32" s="88"/>
      <c r="AD32" s="88"/>
      <c r="AE32" s="88"/>
      <c r="AF32" s="88"/>
      <c r="AG32" s="88"/>
      <c r="AH32" s="88"/>
      <c r="AI32" s="88"/>
    </row>
    <row r="33" spans="1:35" ht="13.9">
      <c r="A33" s="88"/>
      <c r="B33" s="811" t="s">
        <v>1790</v>
      </c>
      <c r="C33" s="1099" t="s">
        <v>1794</v>
      </c>
      <c r="D33" s="837">
        <v>8</v>
      </c>
      <c r="E33" s="838">
        <v>27400</v>
      </c>
      <c r="F33" s="837">
        <v>34</v>
      </c>
      <c r="G33" s="837">
        <v>272</v>
      </c>
      <c r="H33" s="837">
        <v>4633.5</v>
      </c>
      <c r="I33" s="311">
        <v>0.87755681818181819</v>
      </c>
      <c r="J33" s="837">
        <v>7.0204545454545455</v>
      </c>
      <c r="K33" s="837">
        <v>2562.465909090909</v>
      </c>
      <c r="L33" s="733">
        <v>87123.840909090912</v>
      </c>
      <c r="M33" s="88"/>
      <c r="N33" s="498"/>
      <c r="O33" s="93"/>
      <c r="P33" s="93"/>
      <c r="Q33" s="93"/>
      <c r="R33" s="1293"/>
      <c r="S33" s="74"/>
      <c r="T33" s="74"/>
      <c r="U33" s="1270"/>
      <c r="V33" s="1292"/>
      <c r="W33" s="88"/>
      <c r="X33" s="88"/>
      <c r="Y33" s="88"/>
      <c r="Z33" s="88"/>
      <c r="AA33" s="88"/>
      <c r="AB33" s="88"/>
      <c r="AC33" s="88"/>
      <c r="AD33" s="88"/>
      <c r="AE33" s="88"/>
      <c r="AF33" s="88"/>
      <c r="AG33" s="88"/>
      <c r="AH33" s="88"/>
      <c r="AI33" s="88"/>
    </row>
    <row r="34" spans="1:35" ht="13.9">
      <c r="A34" s="88"/>
      <c r="B34" s="811" t="s">
        <v>1790</v>
      </c>
      <c r="C34" s="1099" t="s">
        <v>1796</v>
      </c>
      <c r="D34" s="837">
        <v>16</v>
      </c>
      <c r="E34" s="732">
        <v>36000</v>
      </c>
      <c r="F34" s="837">
        <v>25</v>
      </c>
      <c r="G34" s="837">
        <v>400</v>
      </c>
      <c r="H34" s="837">
        <v>4633.5</v>
      </c>
      <c r="I34" s="311">
        <v>0.87755681818181819</v>
      </c>
      <c r="J34" s="837">
        <v>14.040909090909091</v>
      </c>
      <c r="K34" s="837">
        <v>5124.931818181818</v>
      </c>
      <c r="L34" s="733">
        <v>128123.29545454546</v>
      </c>
      <c r="M34" s="88"/>
      <c r="N34" s="498"/>
      <c r="O34" s="93"/>
      <c r="P34" s="93"/>
      <c r="Q34" s="93"/>
      <c r="R34" s="74"/>
      <c r="S34" s="74"/>
      <c r="W34" s="88"/>
      <c r="X34" s="88"/>
      <c r="Y34" s="88"/>
      <c r="Z34" s="88"/>
      <c r="AA34" s="88"/>
      <c r="AB34" s="88"/>
      <c r="AC34" s="88"/>
      <c r="AD34" s="88"/>
      <c r="AE34" s="88"/>
      <c r="AF34" s="88"/>
      <c r="AG34" s="88"/>
      <c r="AH34" s="88"/>
      <c r="AI34" s="88"/>
    </row>
    <row r="35" spans="1:35" ht="13.9">
      <c r="A35" s="88"/>
      <c r="B35" s="811" t="s">
        <v>1790</v>
      </c>
      <c r="C35" s="1099" t="s">
        <v>1797</v>
      </c>
      <c r="D35" s="837">
        <v>16</v>
      </c>
      <c r="E35" s="838">
        <v>55000</v>
      </c>
      <c r="F35" s="837">
        <v>34</v>
      </c>
      <c r="G35" s="837">
        <v>544</v>
      </c>
      <c r="H35" s="837">
        <v>4633.5</v>
      </c>
      <c r="I35" s="311">
        <v>0.87755681818181819</v>
      </c>
      <c r="J35" s="837">
        <v>14.040909090909091</v>
      </c>
      <c r="K35" s="837">
        <v>5124.931818181818</v>
      </c>
      <c r="L35" s="733">
        <v>174247.68181818182</v>
      </c>
      <c r="M35" s="88"/>
      <c r="N35" s="498"/>
      <c r="O35" s="93"/>
      <c r="P35" s="93"/>
      <c r="Q35" s="93"/>
      <c r="R35" s="74"/>
      <c r="S35" s="74"/>
      <c r="W35" s="88"/>
      <c r="X35" s="88"/>
      <c r="Y35" s="88"/>
      <c r="Z35" s="88"/>
      <c r="AA35" s="88"/>
      <c r="AB35" s="88"/>
      <c r="AC35" s="88"/>
      <c r="AD35" s="88"/>
      <c r="AE35" s="88"/>
      <c r="AF35" s="88"/>
      <c r="AG35" s="88"/>
      <c r="AH35" s="88"/>
      <c r="AI35" s="88"/>
    </row>
    <row r="36" spans="1:35">
      <c r="A36" s="88"/>
      <c r="B36" s="811" t="s">
        <v>1746</v>
      </c>
      <c r="C36" s="1099" t="s">
        <v>1798</v>
      </c>
      <c r="D36" s="837">
        <v>12</v>
      </c>
      <c r="E36" s="732">
        <v>27000</v>
      </c>
      <c r="F36" s="837">
        <v>25</v>
      </c>
      <c r="G36" s="837">
        <v>300</v>
      </c>
      <c r="H36" s="837">
        <v>2992.5</v>
      </c>
      <c r="I36" s="311">
        <v>0.56676136363636365</v>
      </c>
      <c r="J36" s="837">
        <v>6.8011363636363633</v>
      </c>
      <c r="K36" s="837">
        <v>2482.4147727272725</v>
      </c>
      <c r="L36" s="733">
        <v>62060.369318181816</v>
      </c>
      <c r="M36" s="88"/>
      <c r="N36" s="93"/>
      <c r="O36" s="93"/>
      <c r="P36" s="93"/>
      <c r="Q36" s="93"/>
      <c r="R36" s="74"/>
      <c r="S36" s="74"/>
      <c r="W36" s="88"/>
      <c r="X36" s="88"/>
      <c r="Y36" s="88"/>
      <c r="Z36" s="88"/>
      <c r="AA36" s="88"/>
      <c r="AB36" s="88"/>
      <c r="AC36" s="88"/>
      <c r="AD36" s="88"/>
      <c r="AE36" s="88"/>
      <c r="AF36" s="88"/>
      <c r="AG36" s="88"/>
      <c r="AH36" s="88"/>
      <c r="AI36" s="88"/>
    </row>
    <row r="37" spans="1:35">
      <c r="A37" s="88"/>
      <c r="B37" s="811" t="s">
        <v>1746</v>
      </c>
      <c r="C37" s="1099" t="s">
        <v>1799</v>
      </c>
      <c r="D37" s="837">
        <v>12</v>
      </c>
      <c r="E37" s="838">
        <v>75600</v>
      </c>
      <c r="F37" s="837">
        <v>45</v>
      </c>
      <c r="G37" s="837">
        <v>540</v>
      </c>
      <c r="H37" s="837">
        <v>6982.5</v>
      </c>
      <c r="I37" s="311">
        <v>1.3224431818181819</v>
      </c>
      <c r="J37" s="837">
        <v>15.869318181818183</v>
      </c>
      <c r="K37" s="837">
        <v>5792.3011363636369</v>
      </c>
      <c r="L37" s="733">
        <v>260653.55113636368</v>
      </c>
      <c r="M37" s="88"/>
      <c r="N37" s="93"/>
      <c r="O37" s="93"/>
      <c r="P37" s="93"/>
      <c r="Q37" s="93"/>
      <c r="R37" s="93"/>
      <c r="S37" s="93"/>
      <c r="T37" s="88"/>
      <c r="U37" s="88"/>
      <c r="V37" s="88"/>
      <c r="W37" s="88"/>
      <c r="X37" s="88"/>
      <c r="Y37" s="88"/>
      <c r="Z37" s="88"/>
      <c r="AA37" s="88"/>
      <c r="AB37" s="88"/>
      <c r="AC37" s="88"/>
      <c r="AD37" s="88"/>
      <c r="AE37" s="88"/>
      <c r="AF37" s="88"/>
      <c r="AG37" s="88"/>
      <c r="AH37" s="88"/>
      <c r="AI37" s="88"/>
    </row>
    <row r="38" spans="1:35" ht="13.9">
      <c r="A38" s="88"/>
      <c r="B38" s="741"/>
      <c r="C38" s="823" t="s">
        <v>28</v>
      </c>
      <c r="D38" s="815">
        <v>196</v>
      </c>
      <c r="E38" s="839"/>
      <c r="F38" s="840"/>
      <c r="G38" s="839">
        <v>6552</v>
      </c>
      <c r="H38" s="840"/>
      <c r="I38" s="840"/>
      <c r="J38" s="815">
        <v>181.51893939393941</v>
      </c>
      <c r="K38" s="815">
        <v>66254.412878787873</v>
      </c>
      <c r="L38" s="742"/>
      <c r="M38" s="88"/>
      <c r="N38" s="498"/>
      <c r="O38" s="93"/>
      <c r="P38" s="93"/>
      <c r="Q38" s="93"/>
      <c r="R38" s="93"/>
      <c r="S38" s="93"/>
      <c r="T38" s="88"/>
      <c r="U38" s="88"/>
      <c r="V38" s="88"/>
      <c r="X38" s="88"/>
      <c r="Y38" s="88"/>
      <c r="Z38" s="88"/>
      <c r="AA38" s="88"/>
      <c r="AB38" s="88"/>
      <c r="AC38" s="88"/>
      <c r="AD38" s="88"/>
      <c r="AE38" s="88"/>
      <c r="AF38" s="88"/>
      <c r="AH38" s="88"/>
      <c r="AI38" s="88"/>
    </row>
    <row r="39" spans="1:35">
      <c r="A39" s="93"/>
      <c r="B39" s="419"/>
      <c r="C39" s="419"/>
      <c r="D39" s="1099"/>
      <c r="E39" s="1099"/>
      <c r="F39" s="1099"/>
      <c r="G39" s="419"/>
      <c r="H39" s="419"/>
      <c r="I39" s="419"/>
      <c r="J39" s="419"/>
      <c r="K39" s="419"/>
      <c r="L39" s="419"/>
      <c r="M39" s="93"/>
      <c r="N39" s="93"/>
      <c r="O39" s="93"/>
      <c r="P39" s="93"/>
      <c r="Q39" s="93"/>
      <c r="R39" s="93"/>
      <c r="S39" s="93"/>
      <c r="T39" s="88"/>
      <c r="U39" s="88"/>
      <c r="V39" s="88"/>
      <c r="W39" s="88"/>
      <c r="X39" s="88"/>
      <c r="Y39" s="88"/>
      <c r="Z39" s="88"/>
      <c r="AA39" s="88"/>
      <c r="AB39" s="88"/>
      <c r="AC39" s="88"/>
      <c r="AD39" s="88"/>
      <c r="AE39" s="88"/>
      <c r="AF39" s="88"/>
      <c r="AG39" s="88"/>
      <c r="AH39" s="88"/>
      <c r="AI39" s="88"/>
    </row>
    <row r="40" spans="1:35" ht="13.9">
      <c r="A40" s="93"/>
      <c r="B40" s="419"/>
      <c r="C40" s="841" t="s">
        <v>1801</v>
      </c>
      <c r="D40" s="841" t="s">
        <v>1763</v>
      </c>
      <c r="E40" s="841" t="s">
        <v>1746</v>
      </c>
      <c r="F40" s="841" t="s">
        <v>1790</v>
      </c>
      <c r="G40" s="419"/>
      <c r="H40" s="419"/>
      <c r="I40" s="419"/>
      <c r="J40" s="419"/>
      <c r="K40" s="419"/>
      <c r="L40" s="419"/>
      <c r="M40" s="93"/>
      <c r="N40" s="93"/>
      <c r="O40" s="93"/>
      <c r="P40" s="93"/>
      <c r="Q40" s="93"/>
      <c r="R40" s="93"/>
      <c r="S40" s="93"/>
      <c r="T40" s="88"/>
      <c r="U40" s="88"/>
      <c r="V40" s="88"/>
      <c r="W40" s="88"/>
      <c r="X40" s="88"/>
      <c r="Y40" s="88"/>
      <c r="Z40" s="88"/>
      <c r="AA40" s="97" t="s">
        <v>1800</v>
      </c>
      <c r="AB40" s="88"/>
      <c r="AC40" s="88"/>
      <c r="AD40" s="88"/>
      <c r="AE40" s="88"/>
      <c r="AF40" s="88"/>
      <c r="AG40" s="88"/>
      <c r="AH40" s="88"/>
      <c r="AI40" s="88"/>
    </row>
    <row r="41" spans="1:35">
      <c r="A41" s="93"/>
      <c r="B41" s="626" t="s">
        <v>1802</v>
      </c>
      <c r="C41" s="1105">
        <v>35.737931034482763</v>
      </c>
      <c r="D41" s="842">
        <v>33.000000000000007</v>
      </c>
      <c r="E41" s="842">
        <v>31.000000000000004</v>
      </c>
      <c r="F41" s="842">
        <v>29.500000000000004</v>
      </c>
      <c r="G41" s="419" t="s">
        <v>1803</v>
      </c>
      <c r="H41" s="419"/>
      <c r="I41" s="419"/>
      <c r="J41" s="419"/>
      <c r="K41" s="419"/>
      <c r="L41" s="419"/>
      <c r="M41" s="93"/>
      <c r="N41" s="93"/>
      <c r="O41" s="93"/>
      <c r="P41" s="93"/>
      <c r="Q41" s="93"/>
      <c r="R41" s="93"/>
      <c r="S41" s="93"/>
      <c r="T41" s="88"/>
      <c r="U41" s="88"/>
      <c r="V41" s="88"/>
      <c r="W41" s="88"/>
      <c r="X41" s="88"/>
      <c r="Y41" s="88"/>
      <c r="Z41" s="88"/>
      <c r="AA41" s="88"/>
      <c r="AB41" s="88"/>
      <c r="AC41" s="88"/>
      <c r="AD41" s="88"/>
      <c r="AE41" s="88"/>
      <c r="AF41" s="88"/>
      <c r="AG41" s="88"/>
      <c r="AH41" s="88"/>
      <c r="AI41" s="88"/>
    </row>
    <row r="42" spans="1:35">
      <c r="A42" s="93"/>
      <c r="B42" s="626" t="s">
        <v>1804</v>
      </c>
      <c r="C42" s="1587">
        <v>0.92611703772418064</v>
      </c>
      <c r="D42" s="1588"/>
      <c r="E42" s="1588"/>
      <c r="F42" s="1589"/>
      <c r="G42" s="419" t="s">
        <v>1805</v>
      </c>
      <c r="H42" s="419"/>
      <c r="I42" s="419"/>
      <c r="J42" s="419"/>
      <c r="K42" s="419"/>
      <c r="L42" s="419"/>
      <c r="M42" s="93"/>
      <c r="N42" s="93"/>
      <c r="O42" s="93"/>
      <c r="P42" s="93"/>
      <c r="Q42" s="93"/>
      <c r="R42" s="93"/>
      <c r="S42" s="93"/>
      <c r="T42" s="88"/>
      <c r="U42" s="88"/>
      <c r="V42" s="88"/>
      <c r="W42" s="88"/>
      <c r="X42" s="88"/>
      <c r="Y42" s="88"/>
      <c r="Z42" s="88"/>
      <c r="AA42" s="88"/>
      <c r="AB42" s="88"/>
      <c r="AC42" s="88"/>
      <c r="AD42" s="88"/>
      <c r="AE42" s="88"/>
      <c r="AF42" s="88"/>
      <c r="AG42" s="88"/>
      <c r="AH42" s="88"/>
      <c r="AI42" s="88"/>
    </row>
    <row r="43" spans="1:35">
      <c r="A43" s="93"/>
      <c r="B43" s="419"/>
      <c r="C43" s="419"/>
      <c r="D43" s="419"/>
      <c r="E43" s="419"/>
      <c r="F43" s="419"/>
      <c r="G43" s="419"/>
      <c r="H43" s="419"/>
      <c r="I43" s="419"/>
      <c r="J43" s="419"/>
      <c r="K43" s="419"/>
      <c r="L43" s="419"/>
      <c r="M43" s="93"/>
      <c r="N43" s="93"/>
      <c r="O43" s="93"/>
      <c r="P43" s="93"/>
      <c r="Q43" s="93"/>
      <c r="R43" s="93"/>
      <c r="S43" s="93"/>
      <c r="T43" s="88"/>
      <c r="U43" s="88"/>
      <c r="V43" s="88"/>
      <c r="W43" s="88"/>
      <c r="X43" s="88"/>
      <c r="Y43" s="88"/>
      <c r="Z43" s="88"/>
      <c r="AA43" s="88"/>
      <c r="AB43" s="88"/>
      <c r="AC43" s="88"/>
      <c r="AD43" s="88"/>
      <c r="AE43" s="88"/>
      <c r="AF43" s="88"/>
      <c r="AG43" s="88"/>
      <c r="AH43" s="88"/>
      <c r="AI43" s="88"/>
    </row>
    <row r="44" spans="1:35">
      <c r="A44" s="93"/>
      <c r="B44" s="626" t="s">
        <v>1806</v>
      </c>
      <c r="C44" s="419" t="s">
        <v>1807</v>
      </c>
      <c r="D44" s="419"/>
      <c r="E44" s="419"/>
      <c r="F44" s="419"/>
      <c r="G44" s="419"/>
      <c r="H44" s="419"/>
      <c r="I44" s="419"/>
      <c r="J44" s="419"/>
      <c r="K44" s="419"/>
      <c r="L44" s="419"/>
      <c r="M44" s="93"/>
      <c r="N44" s="93"/>
      <c r="O44" s="93"/>
      <c r="P44" s="93"/>
      <c r="Q44" s="93"/>
      <c r="R44" s="93"/>
      <c r="S44" s="93"/>
      <c r="T44" s="88"/>
      <c r="U44" s="88"/>
      <c r="V44" s="88"/>
      <c r="W44" s="88"/>
      <c r="X44" s="88"/>
      <c r="Y44" s="88"/>
      <c r="Z44" s="88"/>
      <c r="AA44" s="88"/>
      <c r="AB44" s="88"/>
      <c r="AC44" s="88"/>
      <c r="AD44" s="88"/>
      <c r="AE44" s="88"/>
      <c r="AF44" s="88"/>
      <c r="AG44" s="88"/>
      <c r="AH44" s="88"/>
      <c r="AI44" s="88"/>
    </row>
    <row r="45" spans="1:35">
      <c r="A45" s="93"/>
      <c r="B45" s="626"/>
      <c r="C45" s="419"/>
      <c r="D45" s="419"/>
      <c r="E45" s="419"/>
      <c r="F45" s="419"/>
      <c r="G45" s="419"/>
      <c r="H45" s="419"/>
      <c r="I45" s="419"/>
      <c r="J45" s="419"/>
      <c r="K45" s="419"/>
      <c r="L45" s="419"/>
      <c r="M45" s="93"/>
      <c r="N45" s="93"/>
      <c r="O45" s="93"/>
      <c r="P45" s="93"/>
      <c r="Q45" s="93"/>
      <c r="R45" s="93"/>
      <c r="S45" s="93"/>
      <c r="T45" s="88"/>
      <c r="U45" s="88"/>
      <c r="V45" s="88"/>
      <c r="W45" s="88"/>
      <c r="X45" s="88"/>
      <c r="Y45" s="88"/>
      <c r="Z45" s="88"/>
      <c r="AA45" s="88"/>
      <c r="AB45" s="88"/>
      <c r="AC45" s="88"/>
      <c r="AD45" s="88"/>
      <c r="AE45" s="88"/>
      <c r="AF45" s="88"/>
      <c r="AG45" s="88"/>
      <c r="AH45" s="88"/>
      <c r="AI45" s="88"/>
    </row>
    <row r="46" spans="1:35" ht="15.4">
      <c r="A46" s="93"/>
      <c r="B46" s="626"/>
      <c r="C46" s="1590" t="s">
        <v>5</v>
      </c>
      <c r="D46" s="1591"/>
      <c r="E46" s="1591"/>
      <c r="F46" s="1592"/>
      <c r="G46" s="1590" t="s">
        <v>1808</v>
      </c>
      <c r="H46" s="1591"/>
      <c r="I46" s="1591"/>
      <c r="J46" s="1592"/>
      <c r="K46" s="1590" t="s">
        <v>1809</v>
      </c>
      <c r="L46" s="1591"/>
      <c r="M46" s="1591"/>
      <c r="N46" s="1592"/>
      <c r="O46" s="93"/>
      <c r="P46" s="93"/>
      <c r="Q46" s="93"/>
      <c r="R46" s="93"/>
      <c r="S46" s="93"/>
      <c r="T46" s="88"/>
      <c r="U46" s="88"/>
      <c r="V46" s="88"/>
      <c r="W46" s="88"/>
      <c r="X46" s="88"/>
      <c r="Y46" s="88"/>
      <c r="Z46" s="88"/>
      <c r="AA46" s="88"/>
      <c r="AB46" s="88"/>
      <c r="AC46" s="88"/>
      <c r="AD46" s="88"/>
      <c r="AE46" s="88"/>
      <c r="AF46" s="88"/>
      <c r="AG46" s="88"/>
      <c r="AH46" s="88"/>
      <c r="AI46" s="88"/>
    </row>
    <row r="47" spans="1:35">
      <c r="A47" s="93"/>
      <c r="B47" s="626" t="s">
        <v>1810</v>
      </c>
      <c r="C47" s="1573">
        <v>1.0999999999999999E-2</v>
      </c>
      <c r="D47" s="1574"/>
      <c r="E47" s="1574"/>
      <c r="F47" s="1575"/>
      <c r="G47" s="1573">
        <v>2.2000000000000001E-3</v>
      </c>
      <c r="H47" s="1574"/>
      <c r="I47" s="1574"/>
      <c r="J47" s="1575"/>
      <c r="K47" s="1593">
        <v>5.4000000000000001E-4</v>
      </c>
      <c r="L47" s="1594"/>
      <c r="M47" s="1594"/>
      <c r="N47" s="1595"/>
      <c r="O47" s="375" t="s">
        <v>1811</v>
      </c>
      <c r="P47" s="93"/>
      <c r="Q47" s="93"/>
      <c r="R47" s="93"/>
      <c r="S47" s="93"/>
      <c r="T47" s="88"/>
      <c r="U47" s="88"/>
      <c r="V47" s="88"/>
      <c r="W47" s="88"/>
      <c r="X47" s="88"/>
      <c r="Y47" s="88"/>
      <c r="Z47" s="88"/>
      <c r="AA47" s="88"/>
      <c r="AB47" s="88"/>
      <c r="AC47" s="88"/>
      <c r="AD47" s="88"/>
      <c r="AE47" s="88"/>
      <c r="AF47" s="88"/>
      <c r="AG47" s="88"/>
      <c r="AH47" s="88"/>
      <c r="AI47" s="88"/>
    </row>
    <row r="48" spans="1:35">
      <c r="A48" s="93"/>
      <c r="B48" s="251"/>
      <c r="C48" s="1106" t="s">
        <v>1801</v>
      </c>
      <c r="D48" s="1106" t="s">
        <v>1763</v>
      </c>
      <c r="E48" s="1106" t="s">
        <v>1746</v>
      </c>
      <c r="F48" s="1106" t="s">
        <v>1790</v>
      </c>
      <c r="G48" s="1106" t="s">
        <v>1801</v>
      </c>
      <c r="H48" s="1106" t="s">
        <v>1763</v>
      </c>
      <c r="I48" s="1106" t="s">
        <v>1746</v>
      </c>
      <c r="J48" s="1106" t="s">
        <v>1790</v>
      </c>
      <c r="K48" s="1106" t="s">
        <v>1801</v>
      </c>
      <c r="L48" s="1106" t="s">
        <v>1763</v>
      </c>
      <c r="M48" s="1106" t="s">
        <v>1746</v>
      </c>
      <c r="N48" s="1106" t="s">
        <v>1790</v>
      </c>
      <c r="O48" s="93"/>
      <c r="P48" s="93"/>
      <c r="Q48" s="93"/>
      <c r="R48" s="93"/>
      <c r="S48" s="93"/>
      <c r="T48" s="88"/>
      <c r="U48" s="88"/>
      <c r="V48" s="88"/>
      <c r="W48" s="88"/>
      <c r="X48" s="88"/>
      <c r="Y48" s="88"/>
      <c r="Z48" s="88"/>
      <c r="AA48" s="88"/>
      <c r="AB48" s="88"/>
      <c r="AC48" s="88"/>
      <c r="AD48" s="88"/>
      <c r="AE48" s="88"/>
      <c r="AF48" s="88"/>
      <c r="AG48" s="88"/>
      <c r="AH48" s="88"/>
      <c r="AI48" s="88"/>
    </row>
    <row r="49" spans="1:35">
      <c r="A49" s="93"/>
      <c r="B49" s="626" t="s">
        <v>1812</v>
      </c>
      <c r="C49" s="1105">
        <v>35.737931034482763</v>
      </c>
      <c r="D49" s="1105">
        <v>33.000000000000007</v>
      </c>
      <c r="E49" s="1105">
        <v>31.000000000000004</v>
      </c>
      <c r="F49" s="1105">
        <v>29.500000000000004</v>
      </c>
      <c r="G49" s="843">
        <v>35.737931034482763</v>
      </c>
      <c r="H49" s="1105">
        <v>33.000000000000007</v>
      </c>
      <c r="I49" s="1105">
        <v>31.000000000000004</v>
      </c>
      <c r="J49" s="743">
        <v>29.500000000000004</v>
      </c>
      <c r="K49" s="1105">
        <v>35.737931034482763</v>
      </c>
      <c r="L49" s="1105">
        <v>33.000000000000007</v>
      </c>
      <c r="M49" s="1105">
        <v>31.000000000000004</v>
      </c>
      <c r="N49" s="744">
        <v>29.500000000000004</v>
      </c>
      <c r="O49" s="375" t="s">
        <v>1813</v>
      </c>
      <c r="P49" s="93"/>
      <c r="Q49" s="93"/>
      <c r="R49" s="93"/>
      <c r="S49" s="93"/>
      <c r="T49" s="88"/>
      <c r="U49" s="88"/>
      <c r="V49" s="88"/>
      <c r="W49" s="88"/>
      <c r="X49" s="88"/>
      <c r="Y49" s="88"/>
      <c r="Z49" s="88"/>
      <c r="AA49" s="88"/>
      <c r="AB49" s="88"/>
      <c r="AC49" s="88"/>
      <c r="AD49" s="88"/>
      <c r="AE49" s="88"/>
      <c r="AF49" s="88"/>
      <c r="AG49" s="88"/>
      <c r="AH49" s="88"/>
      <c r="AI49" s="88"/>
    </row>
    <row r="50" spans="1:35">
      <c r="A50" s="93"/>
      <c r="B50" s="745" t="s">
        <v>1814</v>
      </c>
      <c r="C50" s="1573">
        <v>0.6</v>
      </c>
      <c r="D50" s="1574"/>
      <c r="E50" s="1574"/>
      <c r="F50" s="1575"/>
      <c r="G50" s="1573">
        <v>0.6</v>
      </c>
      <c r="H50" s="1574"/>
      <c r="I50" s="1574"/>
      <c r="J50" s="1575"/>
      <c r="K50" s="1573">
        <v>0.6</v>
      </c>
      <c r="L50" s="1574"/>
      <c r="M50" s="1574"/>
      <c r="N50" s="1575"/>
      <c r="O50" s="844" t="s">
        <v>1815</v>
      </c>
      <c r="P50" s="93"/>
      <c r="Q50" s="93"/>
      <c r="R50" s="93"/>
      <c r="S50" s="93"/>
      <c r="T50" s="88"/>
      <c r="U50" s="88"/>
      <c r="V50" s="88"/>
      <c r="W50" s="88"/>
      <c r="X50" s="88"/>
      <c r="Y50" s="88"/>
      <c r="Z50" s="88"/>
      <c r="AA50" s="88"/>
      <c r="AB50" s="88"/>
      <c r="AC50" s="88"/>
      <c r="AD50" s="88"/>
      <c r="AE50" s="88"/>
      <c r="AF50" s="88"/>
      <c r="AG50" s="88"/>
      <c r="AH50" s="88"/>
      <c r="AI50" s="88"/>
    </row>
    <row r="51" spans="1:35" ht="13.9">
      <c r="A51" s="93"/>
      <c r="B51" s="419"/>
      <c r="C51" s="1099"/>
      <c r="D51" s="1099"/>
      <c r="E51" s="626"/>
      <c r="F51" s="626"/>
      <c r="G51" s="417"/>
      <c r="H51" s="1084"/>
      <c r="I51" s="1084"/>
      <c r="J51" s="1084"/>
      <c r="K51" s="1084"/>
      <c r="L51" s="1084"/>
      <c r="M51" s="93"/>
      <c r="N51" s="93"/>
      <c r="O51" s="93"/>
      <c r="P51" s="124"/>
      <c r="Q51" s="93"/>
      <c r="R51" s="93"/>
      <c r="S51" s="93"/>
      <c r="T51" s="88"/>
      <c r="U51" s="88"/>
      <c r="V51" s="88"/>
      <c r="W51" s="88"/>
      <c r="X51" s="88"/>
      <c r="Y51" s="88"/>
      <c r="Z51" s="88"/>
      <c r="AA51" s="88"/>
      <c r="AB51" s="88"/>
      <c r="AC51" s="88"/>
      <c r="AD51" s="88"/>
      <c r="AE51" s="88"/>
      <c r="AF51" s="88"/>
      <c r="AG51" s="88"/>
      <c r="AH51" s="88"/>
      <c r="AI51" s="88"/>
    </row>
    <row r="52" spans="1:35">
      <c r="A52" s="93"/>
      <c r="B52" s="419" t="s">
        <v>1816</v>
      </c>
      <c r="C52" s="1099"/>
      <c r="D52" s="1099"/>
      <c r="E52" s="419"/>
      <c r="F52" s="419"/>
      <c r="G52" s="419"/>
      <c r="H52" s="419"/>
      <c r="I52" s="419"/>
      <c r="J52" s="419"/>
      <c r="K52" s="419"/>
      <c r="L52" s="419"/>
      <c r="M52" s="93"/>
      <c r="N52" s="93"/>
      <c r="O52" s="93"/>
      <c r="P52" s="93"/>
      <c r="Q52" s="93"/>
      <c r="R52" s="93"/>
      <c r="S52" s="93"/>
      <c r="T52" s="88"/>
      <c r="U52" s="88"/>
      <c r="V52" s="88"/>
      <c r="W52" s="88"/>
      <c r="X52" s="88"/>
      <c r="Y52" s="88"/>
      <c r="Z52" s="88"/>
      <c r="AA52" s="88"/>
      <c r="AB52" s="88"/>
      <c r="AC52" s="88"/>
      <c r="AD52" s="88"/>
      <c r="AE52" s="88"/>
      <c r="AF52" s="88"/>
      <c r="AG52" s="88"/>
      <c r="AH52" s="88"/>
      <c r="AI52" s="88"/>
    </row>
    <row r="53" spans="1:35" ht="23.25" customHeight="1">
      <c r="A53" s="93"/>
      <c r="B53" s="626" t="s">
        <v>1817</v>
      </c>
      <c r="C53" s="375" t="s">
        <v>1818</v>
      </c>
      <c r="D53" s="1099"/>
      <c r="E53" s="419"/>
      <c r="F53" s="419"/>
      <c r="G53" s="419"/>
      <c r="H53" s="419"/>
      <c r="I53" s="419"/>
      <c r="J53" s="419"/>
      <c r="K53" s="419"/>
      <c r="L53" s="419"/>
      <c r="M53" s="93"/>
      <c r="N53" s="93"/>
      <c r="O53" s="93"/>
      <c r="P53" s="93"/>
      <c r="Q53" s="93"/>
      <c r="R53" s="93"/>
      <c r="S53" s="93"/>
      <c r="T53" s="88"/>
      <c r="U53" s="88"/>
      <c r="V53" s="88"/>
      <c r="W53" s="88"/>
      <c r="X53" s="88"/>
      <c r="Y53" s="88"/>
      <c r="Z53" s="88"/>
      <c r="AA53" s="88"/>
      <c r="AB53" s="88"/>
      <c r="AC53" s="88"/>
      <c r="AD53" s="88"/>
      <c r="AE53" s="88"/>
      <c r="AF53" s="88"/>
      <c r="AG53" s="88"/>
      <c r="AH53" s="88"/>
      <c r="AI53" s="88"/>
    </row>
    <row r="54" spans="1:35">
      <c r="A54" s="93"/>
      <c r="B54" s="626" t="s">
        <v>1819</v>
      </c>
      <c r="C54" s="788">
        <v>180</v>
      </c>
      <c r="D54" s="375" t="s">
        <v>1820</v>
      </c>
      <c r="E54" s="419"/>
      <c r="F54" s="419"/>
      <c r="G54" s="419"/>
      <c r="H54" s="419"/>
      <c r="I54" s="419"/>
      <c r="J54" s="419"/>
      <c r="K54" s="419"/>
      <c r="L54" s="419"/>
      <c r="M54" s="93"/>
      <c r="N54" s="93"/>
      <c r="O54" s="93"/>
      <c r="P54" s="93"/>
      <c r="Q54" s="93"/>
      <c r="R54" s="93"/>
      <c r="S54" s="93"/>
      <c r="T54" s="88"/>
      <c r="U54" s="88"/>
      <c r="V54" s="88"/>
      <c r="W54" s="88"/>
      <c r="X54" s="88"/>
      <c r="Y54" s="88"/>
      <c r="Z54" s="88"/>
      <c r="AA54" s="88"/>
      <c r="AB54" s="88"/>
      <c r="AC54" s="88"/>
      <c r="AD54" s="88"/>
      <c r="AE54" s="88"/>
      <c r="AF54" s="88"/>
      <c r="AG54" s="88"/>
      <c r="AH54" s="88"/>
      <c r="AI54" s="88"/>
    </row>
    <row r="55" spans="1:35">
      <c r="A55" s="93"/>
      <c r="B55" s="626" t="s">
        <v>1821</v>
      </c>
      <c r="C55" s="1106">
        <v>365</v>
      </c>
      <c r="D55" s="375" t="s">
        <v>1822</v>
      </c>
      <c r="E55" s="419"/>
      <c r="F55" s="419"/>
      <c r="G55" s="419"/>
      <c r="H55" s="419"/>
      <c r="I55" s="419"/>
      <c r="J55" s="419"/>
      <c r="K55" s="419"/>
      <c r="L55" s="419"/>
      <c r="M55" s="93"/>
      <c r="N55" s="93"/>
      <c r="O55" s="93"/>
      <c r="P55" s="93"/>
      <c r="Q55" s="93"/>
      <c r="R55" s="93"/>
      <c r="S55" s="93"/>
      <c r="T55" s="88"/>
      <c r="U55" s="88"/>
      <c r="V55" s="88"/>
      <c r="W55" s="88"/>
      <c r="X55" s="88"/>
      <c r="Y55" s="88"/>
      <c r="Z55" s="88"/>
      <c r="AA55" s="88"/>
      <c r="AB55" s="88"/>
      <c r="AC55" s="88"/>
      <c r="AD55" s="88"/>
      <c r="AE55" s="88"/>
      <c r="AF55" s="88"/>
      <c r="AG55" s="88"/>
      <c r="AH55" s="88"/>
      <c r="AI55" s="88"/>
    </row>
    <row r="56" spans="1:35">
      <c r="A56" s="93"/>
      <c r="B56" s="626"/>
      <c r="C56" s="1099"/>
      <c r="D56" s="1099"/>
      <c r="E56" s="626"/>
      <c r="F56" s="626"/>
      <c r="G56" s="419"/>
      <c r="H56" s="419"/>
      <c r="I56" s="419"/>
      <c r="J56" s="419"/>
      <c r="K56" s="419"/>
      <c r="L56" s="419"/>
      <c r="M56" s="93"/>
      <c r="N56" s="93"/>
      <c r="O56" s="93"/>
      <c r="P56" s="93"/>
      <c r="Q56" s="93"/>
      <c r="R56" s="93"/>
      <c r="S56" s="93"/>
      <c r="T56" s="88"/>
      <c r="U56" s="88"/>
      <c r="V56" s="88"/>
      <c r="W56" s="88"/>
      <c r="X56" s="88"/>
      <c r="Y56" s="88"/>
      <c r="Z56" s="88"/>
      <c r="AA56" s="88"/>
      <c r="AB56" s="88"/>
      <c r="AC56" s="88"/>
      <c r="AD56" s="88"/>
      <c r="AE56" s="88"/>
      <c r="AF56" s="88"/>
      <c r="AG56" s="88"/>
      <c r="AH56" s="88"/>
      <c r="AI56" s="88"/>
    </row>
    <row r="57" spans="1:35" ht="15.4">
      <c r="A57" s="93"/>
      <c r="B57" s="419"/>
      <c r="C57" s="1386" t="s">
        <v>5</v>
      </c>
      <c r="D57" s="1439"/>
      <c r="E57" s="1439"/>
      <c r="F57" s="1387"/>
      <c r="G57" s="1576" t="s">
        <v>1808</v>
      </c>
      <c r="H57" s="1577"/>
      <c r="I57" s="1577"/>
      <c r="J57" s="1578"/>
      <c r="K57" s="1579" t="s">
        <v>1809</v>
      </c>
      <c r="L57" s="1577"/>
      <c r="M57" s="1577"/>
      <c r="N57" s="1578"/>
      <c r="O57" s="93"/>
      <c r="P57" s="93"/>
      <c r="Q57" s="93"/>
      <c r="R57" s="93"/>
      <c r="S57" s="93"/>
      <c r="T57" s="88"/>
      <c r="U57" s="88"/>
      <c r="V57" s="88"/>
      <c r="W57" s="88"/>
      <c r="X57" s="88"/>
      <c r="Y57" s="88"/>
      <c r="Z57" s="88"/>
      <c r="AA57" s="88"/>
      <c r="AB57" s="88"/>
      <c r="AC57" s="88"/>
      <c r="AD57" s="88"/>
      <c r="AE57" s="88"/>
      <c r="AF57" s="88"/>
      <c r="AG57" s="88"/>
      <c r="AH57" s="88"/>
      <c r="AI57" s="88"/>
    </row>
    <row r="58" spans="1:35">
      <c r="A58" s="93"/>
      <c r="B58" s="419"/>
      <c r="C58" s="845" t="s">
        <v>1801</v>
      </c>
      <c r="D58" s="845" t="s">
        <v>1763</v>
      </c>
      <c r="E58" s="836" t="s">
        <v>1746</v>
      </c>
      <c r="F58" s="846" t="s">
        <v>1790</v>
      </c>
      <c r="G58" s="845" t="s">
        <v>1801</v>
      </c>
      <c r="H58" s="836" t="s">
        <v>1763</v>
      </c>
      <c r="I58" s="836" t="s">
        <v>1746</v>
      </c>
      <c r="J58" s="846" t="s">
        <v>1790</v>
      </c>
      <c r="K58" s="845" t="s">
        <v>1801</v>
      </c>
      <c r="L58" s="836" t="s">
        <v>1763</v>
      </c>
      <c r="M58" s="836" t="s">
        <v>1746</v>
      </c>
      <c r="N58" s="846" t="s">
        <v>1790</v>
      </c>
      <c r="O58" s="93"/>
      <c r="P58" s="93"/>
      <c r="Q58" s="93"/>
      <c r="R58" s="93"/>
      <c r="S58" s="93"/>
      <c r="T58" s="88"/>
      <c r="U58" s="88"/>
      <c r="V58" s="88"/>
      <c r="W58" s="88"/>
      <c r="X58" s="88"/>
      <c r="Y58" s="88"/>
      <c r="Z58" s="88"/>
      <c r="AA58" s="88"/>
      <c r="AB58" s="88"/>
      <c r="AC58" s="88"/>
      <c r="AD58" s="88"/>
      <c r="AE58" s="88"/>
      <c r="AF58" s="88"/>
      <c r="AG58" s="88"/>
      <c r="AH58" s="88"/>
      <c r="AI58" s="88"/>
    </row>
    <row r="59" spans="1:35">
      <c r="A59" s="93"/>
      <c r="B59" s="626" t="s">
        <v>1806</v>
      </c>
      <c r="C59" s="847">
        <v>0.2652786614800543</v>
      </c>
      <c r="D59" s="847">
        <v>0.24456513343786548</v>
      </c>
      <c r="E59" s="210">
        <v>0.22945591137477375</v>
      </c>
      <c r="F59" s="349">
        <v>0.21813672035157783</v>
      </c>
      <c r="G59" s="848">
        <v>5.305573229601087E-2</v>
      </c>
      <c r="H59" s="210">
        <v>4.8913026687573108E-2</v>
      </c>
      <c r="I59" s="210">
        <v>4.5891182274954756E-2</v>
      </c>
      <c r="J59" s="349">
        <v>4.3627344070315571E-2</v>
      </c>
      <c r="K59" s="210">
        <v>1.3022770654475395E-2</v>
      </c>
      <c r="L59" s="210">
        <v>1.2005924732404308E-2</v>
      </c>
      <c r="M59" s="210">
        <v>1.1264199285670714E-2</v>
      </c>
      <c r="N59" s="349">
        <v>1.0708529908168368E-2</v>
      </c>
      <c r="O59" s="419" t="s">
        <v>1823</v>
      </c>
      <c r="P59" s="93"/>
      <c r="Q59" s="93"/>
      <c r="R59" s="93"/>
      <c r="S59" s="93"/>
      <c r="T59" s="88"/>
      <c r="U59" s="88"/>
      <c r="V59" s="88"/>
      <c r="W59" s="88"/>
      <c r="X59" s="88"/>
      <c r="Y59" s="88"/>
      <c r="Z59" s="88"/>
      <c r="AA59" s="88"/>
      <c r="AB59" s="88"/>
      <c r="AC59" s="88"/>
      <c r="AD59" s="88"/>
      <c r="AE59" s="88"/>
      <c r="AF59" s="88"/>
      <c r="AG59" s="88"/>
      <c r="AH59" s="88"/>
      <c r="AI59" s="88"/>
    </row>
    <row r="60" spans="1:35">
      <c r="A60" s="93"/>
      <c r="B60" s="626" t="s">
        <v>1817</v>
      </c>
      <c r="C60" s="849">
        <v>0.23257307307840375</v>
      </c>
      <c r="D60" s="849">
        <v>0.21441326767155328</v>
      </c>
      <c r="E60" s="850">
        <v>0.20116682641076053</v>
      </c>
      <c r="F60" s="851">
        <v>0.19124315208905451</v>
      </c>
      <c r="G60" s="852">
        <v>4.6514614615680759E-2</v>
      </c>
      <c r="H60" s="850">
        <v>4.2882653534310665E-2</v>
      </c>
      <c r="I60" s="850">
        <v>4.0233365282152114E-2</v>
      </c>
      <c r="J60" s="851">
        <v>3.824863041781091E-2</v>
      </c>
      <c r="K60" s="850">
        <v>1.1417223587485278E-2</v>
      </c>
      <c r="L60" s="850">
        <v>1.0525742231148983E-2</v>
      </c>
      <c r="M60" s="850">
        <v>9.8754623874373372E-3</v>
      </c>
      <c r="N60" s="851">
        <v>9.3883001934626786E-3</v>
      </c>
      <c r="O60" s="419" t="s">
        <v>1823</v>
      </c>
      <c r="P60" s="93"/>
      <c r="Q60" s="93"/>
      <c r="R60" s="93"/>
      <c r="S60" s="93"/>
      <c r="T60" s="88"/>
      <c r="U60" s="88"/>
      <c r="V60" s="88"/>
      <c r="W60" s="88"/>
      <c r="X60" s="88"/>
      <c r="Y60" s="88"/>
      <c r="Z60" s="88"/>
      <c r="AA60" s="88"/>
      <c r="AB60" s="88"/>
      <c r="AC60" s="88"/>
      <c r="AD60" s="88"/>
      <c r="AE60" s="88"/>
      <c r="AF60" s="88"/>
      <c r="AG60" s="88"/>
      <c r="AH60" s="88"/>
      <c r="AI60" s="88"/>
    </row>
    <row r="61" spans="1:35">
      <c r="A61" s="93"/>
      <c r="B61" s="626" t="s">
        <v>1824</v>
      </c>
      <c r="C61" s="1584">
        <v>0.9</v>
      </c>
      <c r="D61" s="1585"/>
      <c r="E61" s="1585"/>
      <c r="F61" s="1586"/>
      <c r="G61" s="1584">
        <v>0.9</v>
      </c>
      <c r="H61" s="1585"/>
      <c r="I61" s="1585"/>
      <c r="J61" s="1586"/>
      <c r="K61" s="1584">
        <v>0.9</v>
      </c>
      <c r="L61" s="1585"/>
      <c r="M61" s="1585"/>
      <c r="N61" s="1586"/>
      <c r="O61" s="419"/>
      <c r="P61" s="93"/>
      <c r="Q61" s="93"/>
      <c r="R61" s="93"/>
      <c r="S61" s="93"/>
      <c r="T61" s="88"/>
      <c r="U61" s="88"/>
      <c r="V61" s="88"/>
      <c r="W61" s="88"/>
      <c r="X61" s="88"/>
      <c r="Y61" s="88"/>
      <c r="Z61" s="88"/>
      <c r="AA61" s="88"/>
      <c r="AB61" s="88"/>
      <c r="AC61" s="88"/>
      <c r="AD61" s="88"/>
      <c r="AE61" s="88"/>
      <c r="AF61" s="88"/>
      <c r="AG61" s="88"/>
      <c r="AH61" s="88"/>
      <c r="AI61" s="88"/>
    </row>
    <row r="62" spans="1:35">
      <c r="A62" s="93"/>
      <c r="B62" s="375"/>
      <c r="C62" s="490"/>
      <c r="D62" s="490"/>
      <c r="E62" s="490"/>
      <c r="F62" s="490"/>
      <c r="G62" s="490"/>
      <c r="H62" s="490"/>
      <c r="I62" s="490"/>
      <c r="J62" s="490"/>
      <c r="K62" s="490"/>
      <c r="L62" s="490"/>
      <c r="M62" s="490"/>
      <c r="N62" s="490"/>
      <c r="O62" s="419"/>
      <c r="P62" s="93"/>
      <c r="Q62" s="93"/>
      <c r="R62" s="93"/>
      <c r="S62" s="93"/>
      <c r="T62" s="88"/>
      <c r="U62" s="88"/>
      <c r="V62" s="88"/>
      <c r="W62" s="88"/>
      <c r="X62" s="88"/>
      <c r="Y62" s="88"/>
      <c r="Z62" s="88"/>
      <c r="AA62" s="88"/>
      <c r="AB62" s="88"/>
      <c r="AC62" s="88"/>
      <c r="AD62" s="88"/>
      <c r="AE62" s="88"/>
      <c r="AF62" s="88"/>
      <c r="AG62" s="88"/>
      <c r="AH62" s="88"/>
      <c r="AI62" s="88"/>
    </row>
    <row r="63" spans="1:35" ht="216.75" customHeight="1">
      <c r="A63" s="93"/>
      <c r="B63" s="375"/>
      <c r="C63" s="490"/>
      <c r="D63" s="490"/>
      <c r="E63" s="490"/>
      <c r="F63" s="490"/>
      <c r="G63" s="490"/>
      <c r="H63" s="490"/>
      <c r="I63" s="490"/>
      <c r="J63" s="490"/>
      <c r="K63" s="490"/>
      <c r="L63" s="490"/>
      <c r="M63" s="490"/>
      <c r="N63" s="490"/>
      <c r="O63" s="419"/>
      <c r="P63" s="93"/>
      <c r="Q63" s="93"/>
      <c r="R63" s="93"/>
      <c r="S63" s="93"/>
      <c r="T63" s="88"/>
      <c r="U63" s="88"/>
      <c r="V63" s="88"/>
      <c r="W63" s="88"/>
      <c r="X63" s="88"/>
      <c r="Y63" s="88"/>
      <c r="Z63" s="88"/>
      <c r="AA63" s="88"/>
      <c r="AB63" s="88"/>
      <c r="AC63" s="88"/>
      <c r="AD63" s="88"/>
      <c r="AE63" s="88"/>
      <c r="AF63" s="88"/>
      <c r="AG63" s="88"/>
      <c r="AH63" s="88"/>
      <c r="AI63" s="88"/>
    </row>
    <row r="64" spans="1:35">
      <c r="A64" s="93"/>
      <c r="B64" s="375"/>
      <c r="C64" s="490"/>
      <c r="D64" s="490"/>
      <c r="E64" s="490"/>
      <c r="F64" s="490"/>
      <c r="G64" s="490"/>
      <c r="H64" s="490"/>
      <c r="I64" s="490"/>
      <c r="J64" s="490"/>
      <c r="K64" s="490"/>
      <c r="L64" s="490"/>
      <c r="M64" s="490"/>
      <c r="N64" s="490"/>
      <c r="O64" s="419"/>
      <c r="P64" s="93"/>
      <c r="Q64" s="93"/>
      <c r="R64" s="93"/>
      <c r="S64" s="93"/>
      <c r="T64" s="88"/>
      <c r="U64" s="88"/>
      <c r="V64" s="88"/>
      <c r="W64" s="88"/>
      <c r="X64" s="88"/>
      <c r="Y64" s="88"/>
      <c r="Z64" s="88"/>
      <c r="AA64" s="88"/>
      <c r="AB64" s="88"/>
      <c r="AC64" s="88"/>
      <c r="AD64" s="88"/>
      <c r="AE64" s="88"/>
      <c r="AF64" s="88"/>
      <c r="AG64" s="88"/>
      <c r="AH64" s="88"/>
      <c r="AI64" s="88"/>
    </row>
    <row r="65" spans="1:35" ht="13.9">
      <c r="A65" s="93"/>
      <c r="B65" s="1386" t="s">
        <v>1825</v>
      </c>
      <c r="C65" s="1387"/>
      <c r="D65" s="1386" t="s">
        <v>1826</v>
      </c>
      <c r="E65" s="1439"/>
      <c r="F65" s="1387"/>
      <c r="G65" s="1386" t="s">
        <v>1827</v>
      </c>
      <c r="H65" s="1439"/>
      <c r="I65" s="1387"/>
      <c r="J65" s="1580" t="s">
        <v>1828</v>
      </c>
      <c r="K65" s="367"/>
      <c r="L65" s="367"/>
      <c r="M65" s="88"/>
      <c r="N65" s="93"/>
      <c r="O65" s="124"/>
      <c r="P65" s="93"/>
      <c r="Q65" s="93"/>
      <c r="R65" s="93"/>
      <c r="S65" s="93"/>
      <c r="T65" s="88"/>
      <c r="U65" s="88"/>
      <c r="V65" s="88"/>
      <c r="W65" s="88"/>
      <c r="X65" s="88"/>
      <c r="Y65" s="88"/>
      <c r="Z65" s="88"/>
      <c r="AA65" s="88"/>
      <c r="AB65" s="88"/>
      <c r="AC65" s="88"/>
      <c r="AD65" s="88"/>
      <c r="AE65" s="88"/>
      <c r="AF65" s="88"/>
      <c r="AG65" s="88"/>
      <c r="AH65" s="88"/>
      <c r="AI65" s="88"/>
    </row>
    <row r="66" spans="1:35" s="129" customFormat="1" ht="56.25">
      <c r="A66" s="127"/>
      <c r="B66" s="746" t="s">
        <v>1829</v>
      </c>
      <c r="C66" s="853" t="s">
        <v>1092</v>
      </c>
      <c r="D66" s="806" t="s">
        <v>1830</v>
      </c>
      <c r="E66" s="807" t="s">
        <v>1831</v>
      </c>
      <c r="F66" s="808" t="s">
        <v>1832</v>
      </c>
      <c r="G66" s="806" t="s">
        <v>1830</v>
      </c>
      <c r="H66" s="807" t="s">
        <v>1831</v>
      </c>
      <c r="I66" s="808" t="s">
        <v>1832</v>
      </c>
      <c r="J66" s="1581"/>
      <c r="K66" s="213"/>
      <c r="L66" s="127"/>
      <c r="M66" s="88"/>
      <c r="N66" s="93"/>
      <c r="O66" s="124"/>
      <c r="P66" s="93"/>
      <c r="Q66" s="93"/>
      <c r="R66" s="310"/>
      <c r="S66" s="310"/>
      <c r="T66" s="127"/>
      <c r="U66" s="127"/>
      <c r="V66" s="127"/>
      <c r="W66" s="127"/>
      <c r="X66" s="127"/>
      <c r="Y66" s="127"/>
      <c r="Z66" s="127"/>
      <c r="AA66" s="127"/>
      <c r="AB66" s="127"/>
      <c r="AC66" s="127"/>
      <c r="AD66" s="127"/>
      <c r="AE66" s="127"/>
      <c r="AF66" s="127"/>
      <c r="AG66" s="127"/>
      <c r="AH66" s="127"/>
      <c r="AI66" s="127"/>
    </row>
    <row r="67" spans="1:35">
      <c r="A67" s="88"/>
      <c r="B67" s="809" t="s">
        <v>1746</v>
      </c>
      <c r="C67" s="854" t="s">
        <v>1747</v>
      </c>
      <c r="D67" s="314">
        <v>0.56130553144984219</v>
      </c>
      <c r="E67" s="346">
        <v>0.11226110628996845</v>
      </c>
      <c r="F67" s="315">
        <v>2.7554998816628623E-2</v>
      </c>
      <c r="G67" s="314">
        <v>5.6130553144984205E-2</v>
      </c>
      <c r="H67" s="346">
        <v>1.1226110628996843E-2</v>
      </c>
      <c r="I67" s="315">
        <v>2.7554998816628619E-3</v>
      </c>
      <c r="J67" s="855" t="s">
        <v>1834</v>
      </c>
      <c r="K67" s="419"/>
      <c r="L67" s="88"/>
      <c r="M67" s="88"/>
      <c r="N67" s="93"/>
      <c r="O67" s="124"/>
      <c r="P67" s="93"/>
      <c r="Q67" s="93"/>
      <c r="R67" s="93"/>
      <c r="S67" s="93"/>
      <c r="T67" s="88"/>
      <c r="U67" s="88"/>
      <c r="V67" s="88"/>
      <c r="W67" s="88"/>
      <c r="X67" s="88"/>
      <c r="Y67" s="88"/>
      <c r="Z67" s="88"/>
      <c r="AA67" s="88"/>
      <c r="AB67" s="88"/>
      <c r="AC67" s="88"/>
      <c r="AD67" s="88"/>
      <c r="AE67" s="88"/>
      <c r="AF67" s="88"/>
      <c r="AG67" s="88"/>
      <c r="AH67" s="88"/>
      <c r="AI67" s="88"/>
    </row>
    <row r="68" spans="1:35">
      <c r="A68" s="88"/>
      <c r="B68" s="811" t="s">
        <v>1746</v>
      </c>
      <c r="C68" s="1099" t="s">
        <v>1750</v>
      </c>
      <c r="D68" s="314">
        <v>0.24055951347850379</v>
      </c>
      <c r="E68" s="346">
        <v>4.8111902695700773E-2</v>
      </c>
      <c r="F68" s="315">
        <v>1.1809285207126553E-2</v>
      </c>
      <c r="G68" s="314">
        <v>2.4055951347850373E-2</v>
      </c>
      <c r="H68" s="346">
        <v>4.8111902695700762E-3</v>
      </c>
      <c r="I68" s="315">
        <v>1.180928520712655E-3</v>
      </c>
      <c r="J68" s="856" t="s">
        <v>1837</v>
      </c>
      <c r="K68" s="419"/>
      <c r="L68" s="88"/>
      <c r="M68" s="88"/>
      <c r="N68" s="93"/>
      <c r="O68" s="124"/>
      <c r="P68" s="93"/>
      <c r="Q68" s="93"/>
      <c r="R68" s="93"/>
      <c r="S68" s="93"/>
      <c r="T68" s="88"/>
      <c r="U68" s="88"/>
      <c r="V68" s="88"/>
      <c r="W68" s="88"/>
      <c r="X68" s="88"/>
      <c r="Y68" s="88"/>
      <c r="Z68" s="88"/>
      <c r="AA68" s="88"/>
      <c r="AB68" s="88"/>
      <c r="AC68" s="88"/>
      <c r="AD68" s="88"/>
      <c r="AE68" s="88"/>
      <c r="AF68" s="88"/>
      <c r="AG68" s="88"/>
      <c r="AH68" s="88"/>
      <c r="AI68" s="88"/>
    </row>
    <row r="69" spans="1:35">
      <c r="A69" s="88"/>
      <c r="B69" s="811" t="s">
        <v>1746</v>
      </c>
      <c r="C69" s="1099" t="s">
        <v>1753</v>
      </c>
      <c r="D69" s="314">
        <v>0.44904442515987369</v>
      </c>
      <c r="E69" s="346">
        <v>8.9808885031974747E-2</v>
      </c>
      <c r="F69" s="315">
        <v>2.2043999053302898E-2</v>
      </c>
      <c r="G69" s="314">
        <v>4.490444251598736E-2</v>
      </c>
      <c r="H69" s="346">
        <v>8.9808885031974726E-3</v>
      </c>
      <c r="I69" s="315">
        <v>2.2043999053302891E-3</v>
      </c>
      <c r="J69" s="856" t="s">
        <v>1834</v>
      </c>
      <c r="K69" s="419"/>
      <c r="L69" s="88"/>
      <c r="M69" s="88"/>
      <c r="N69" s="93"/>
      <c r="O69" s="124"/>
      <c r="P69" s="93"/>
      <c r="Q69" s="93"/>
      <c r="R69" s="93"/>
      <c r="S69" s="93"/>
      <c r="T69" s="88"/>
      <c r="U69" s="88"/>
      <c r="V69" s="88"/>
      <c r="W69" s="88"/>
      <c r="X69" s="88"/>
      <c r="Y69" s="88"/>
      <c r="Z69" s="88"/>
      <c r="AA69" s="88"/>
      <c r="AB69" s="88"/>
      <c r="AC69" s="88"/>
      <c r="AD69" s="88"/>
      <c r="AE69" s="88"/>
      <c r="AF69" s="88"/>
      <c r="AG69" s="88"/>
      <c r="AH69" s="88"/>
      <c r="AI69" s="88"/>
    </row>
    <row r="70" spans="1:35">
      <c r="A70" s="88"/>
      <c r="B70" s="811" t="s">
        <v>1746</v>
      </c>
      <c r="C70" s="1099" t="s">
        <v>1756</v>
      </c>
      <c r="D70" s="314">
        <v>0.19244761078280301</v>
      </c>
      <c r="E70" s="346">
        <v>3.848952215656061E-2</v>
      </c>
      <c r="F70" s="315">
        <v>9.4474281657012417E-3</v>
      </c>
      <c r="G70" s="314">
        <v>1.9244761078280298E-2</v>
      </c>
      <c r="H70" s="346">
        <v>3.84895221565606E-3</v>
      </c>
      <c r="I70" s="315">
        <v>9.4474281657012395E-4</v>
      </c>
      <c r="J70" s="856" t="s">
        <v>1837</v>
      </c>
      <c r="K70" s="419"/>
      <c r="L70" s="88"/>
      <c r="M70" s="88"/>
      <c r="N70" s="93"/>
      <c r="O70" s="124"/>
      <c r="P70" s="93"/>
      <c r="Q70" s="93"/>
      <c r="R70" s="93"/>
      <c r="S70" s="93"/>
      <c r="T70" s="88"/>
      <c r="U70" s="88"/>
      <c r="V70" s="88"/>
      <c r="X70" s="88"/>
      <c r="Y70" s="88"/>
      <c r="Z70" s="88"/>
      <c r="AA70" s="88"/>
      <c r="AB70" s="88"/>
      <c r="AC70" s="88"/>
      <c r="AD70" s="88"/>
      <c r="AE70" s="88"/>
      <c r="AF70" s="88"/>
      <c r="AG70" s="88"/>
      <c r="AH70" s="88"/>
      <c r="AI70" s="88"/>
    </row>
    <row r="71" spans="1:35">
      <c r="A71" s="88"/>
      <c r="B71" s="811" t="s">
        <v>1746</v>
      </c>
      <c r="C71" s="1099" t="s">
        <v>1758</v>
      </c>
      <c r="D71" s="314">
        <v>0.19420313953628576</v>
      </c>
      <c r="E71" s="346">
        <v>3.8840627907257168E-2</v>
      </c>
      <c r="F71" s="315">
        <v>9.5336086681449394E-3</v>
      </c>
      <c r="G71" s="314">
        <v>1.9420313953628573E-2</v>
      </c>
      <c r="H71" s="346">
        <v>3.884062790725716E-3</v>
      </c>
      <c r="I71" s="315">
        <v>9.5336086681449377E-4</v>
      </c>
      <c r="J71" s="856" t="s">
        <v>1834</v>
      </c>
      <c r="K71" s="419"/>
      <c r="L71" s="88"/>
      <c r="M71" s="88"/>
      <c r="N71" s="93"/>
      <c r="O71" s="124"/>
      <c r="P71" s="93"/>
      <c r="Q71" s="93"/>
      <c r="R71" s="93"/>
      <c r="S71" s="93"/>
      <c r="T71" s="88"/>
      <c r="U71" s="88"/>
      <c r="V71" s="88"/>
      <c r="W71" s="88"/>
      <c r="X71" s="88"/>
      <c r="Y71" s="88"/>
      <c r="Z71" s="88"/>
      <c r="AA71" s="88"/>
      <c r="AB71" s="88"/>
      <c r="AC71" s="88"/>
      <c r="AD71" s="88"/>
      <c r="AE71" s="88"/>
      <c r="AF71" s="88"/>
      <c r="AI71" s="88"/>
    </row>
    <row r="72" spans="1:35">
      <c r="A72" s="88"/>
      <c r="B72" s="811" t="s">
        <v>1746</v>
      </c>
      <c r="C72" s="1099" t="s">
        <v>1760</v>
      </c>
      <c r="D72" s="314">
        <v>8.3229916944122462E-2</v>
      </c>
      <c r="E72" s="346">
        <v>1.6645983388824497E-2</v>
      </c>
      <c r="F72" s="315">
        <v>4.085832286347831E-3</v>
      </c>
      <c r="G72" s="314">
        <v>8.3229916944122448E-3</v>
      </c>
      <c r="H72" s="346">
        <v>1.6645983388824492E-3</v>
      </c>
      <c r="I72" s="315">
        <v>4.08583228634783E-4</v>
      </c>
      <c r="J72" s="856" t="s">
        <v>1837</v>
      </c>
      <c r="K72" s="419"/>
      <c r="L72" s="88"/>
      <c r="M72" s="88"/>
      <c r="N72" s="93"/>
      <c r="O72" s="124"/>
      <c r="P72" s="93"/>
      <c r="Q72" s="93"/>
      <c r="R72" s="93"/>
      <c r="S72" s="93"/>
      <c r="T72" s="88"/>
      <c r="U72" s="88"/>
      <c r="V72" s="88"/>
      <c r="W72" s="88"/>
      <c r="X72" s="88"/>
      <c r="Y72" s="88"/>
      <c r="Z72" s="88"/>
      <c r="AA72" s="88"/>
      <c r="AB72" s="88"/>
      <c r="AC72" s="88"/>
      <c r="AD72" s="88"/>
      <c r="AE72" s="88"/>
      <c r="AF72" s="88"/>
      <c r="AG72" s="88"/>
      <c r="AH72" s="88"/>
      <c r="AI72" s="88"/>
    </row>
    <row r="73" spans="1:35">
      <c r="A73" s="88"/>
      <c r="B73" s="811" t="s">
        <v>1746</v>
      </c>
      <c r="C73" s="1099" t="s">
        <v>1761</v>
      </c>
      <c r="D73" s="314">
        <v>0.22452221257993685</v>
      </c>
      <c r="E73" s="346">
        <v>4.4904442515987374E-2</v>
      </c>
      <c r="F73" s="315">
        <v>1.1021999526651449E-2</v>
      </c>
      <c r="G73" s="314">
        <v>2.245222125799368E-2</v>
      </c>
      <c r="H73" s="346">
        <v>4.4904442515987363E-3</v>
      </c>
      <c r="I73" s="315">
        <v>1.1021999526651446E-3</v>
      </c>
      <c r="J73" s="856" t="s">
        <v>1834</v>
      </c>
      <c r="K73" s="419"/>
      <c r="L73" s="88"/>
      <c r="M73" s="88"/>
      <c r="N73" s="93"/>
      <c r="O73" s="124"/>
      <c r="P73" s="93"/>
      <c r="Q73" s="93"/>
      <c r="R73" s="93"/>
      <c r="S73" s="93"/>
      <c r="T73" s="88"/>
      <c r="U73" s="88"/>
      <c r="V73" s="88"/>
      <c r="W73" s="88"/>
      <c r="X73" s="88"/>
      <c r="Y73" s="88"/>
      <c r="Z73" s="88"/>
      <c r="AA73" s="88"/>
      <c r="AB73" s="88"/>
      <c r="AC73" s="88"/>
      <c r="AD73" s="88"/>
      <c r="AE73" s="88"/>
      <c r="AF73" s="88"/>
      <c r="AG73" s="88"/>
      <c r="AH73" s="88"/>
      <c r="AI73" s="88"/>
    </row>
    <row r="74" spans="1:35">
      <c r="A74" s="88"/>
      <c r="B74" s="811" t="s">
        <v>1746</v>
      </c>
      <c r="C74" s="1099" t="s">
        <v>1762</v>
      </c>
      <c r="D74" s="314">
        <v>9.6223805391401504E-2</v>
      </c>
      <c r="E74" s="346">
        <v>1.9244761078280305E-2</v>
      </c>
      <c r="F74" s="315">
        <v>4.7237140828506208E-3</v>
      </c>
      <c r="G74" s="314">
        <v>9.622380539140149E-3</v>
      </c>
      <c r="H74" s="346">
        <v>1.92447610782803E-3</v>
      </c>
      <c r="I74" s="315">
        <v>4.7237140828506198E-4</v>
      </c>
      <c r="J74" s="856" t="s">
        <v>1837</v>
      </c>
      <c r="K74" s="419"/>
      <c r="L74" s="88"/>
      <c r="M74" s="93"/>
      <c r="N74" s="93"/>
      <c r="O74" s="93"/>
      <c r="P74" s="93"/>
      <c r="Q74" s="93"/>
      <c r="R74" s="93"/>
      <c r="S74" s="93"/>
      <c r="T74" s="88"/>
      <c r="U74" s="88"/>
      <c r="V74" s="88"/>
      <c r="W74" s="88"/>
      <c r="X74" s="88"/>
      <c r="Y74" s="88"/>
      <c r="Z74" s="88"/>
      <c r="AA74" s="88"/>
      <c r="AB74" s="88"/>
      <c r="AC74" s="88"/>
      <c r="AD74" s="88"/>
      <c r="AE74" s="88"/>
      <c r="AF74" s="88"/>
      <c r="AG74" s="88"/>
      <c r="AH74" s="88"/>
      <c r="AI74" s="88"/>
    </row>
    <row r="75" spans="1:35">
      <c r="A75" s="88"/>
      <c r="B75" s="811" t="s">
        <v>1763</v>
      </c>
      <c r="C75" s="1099" t="s">
        <v>1764</v>
      </c>
      <c r="D75" s="314">
        <v>7.9203530123550164E-2</v>
      </c>
      <c r="E75" s="346">
        <v>1.5840706024710039E-2</v>
      </c>
      <c r="F75" s="315">
        <v>3.8881732969742828E-3</v>
      </c>
      <c r="G75" s="314">
        <v>7.9203530123550143E-3</v>
      </c>
      <c r="H75" s="346">
        <v>1.5840706024710036E-3</v>
      </c>
      <c r="I75" s="315">
        <v>3.8881732969742817E-4</v>
      </c>
      <c r="J75" s="856" t="s">
        <v>1835</v>
      </c>
      <c r="K75" s="419"/>
      <c r="L75" s="88"/>
      <c r="M75" s="93"/>
      <c r="N75" s="93"/>
      <c r="O75" s="93"/>
      <c r="P75" s="93"/>
      <c r="Q75" s="93"/>
      <c r="R75" s="93"/>
      <c r="S75" s="93"/>
      <c r="T75" s="88"/>
      <c r="U75" s="88"/>
      <c r="V75" s="88"/>
      <c r="W75" s="88"/>
      <c r="X75" s="88"/>
      <c r="Y75" s="88"/>
      <c r="Z75" s="88"/>
      <c r="AA75" s="88"/>
      <c r="AB75" s="88"/>
      <c r="AC75" s="88"/>
      <c r="AD75" s="88"/>
      <c r="AE75" s="88"/>
      <c r="AF75" s="88"/>
      <c r="AG75" s="88"/>
      <c r="AH75" s="88"/>
      <c r="AI75" s="88"/>
    </row>
    <row r="76" spans="1:35">
      <c r="A76" s="88"/>
      <c r="B76" s="811" t="s">
        <v>1763</v>
      </c>
      <c r="C76" s="1099" t="s">
        <v>1765</v>
      </c>
      <c r="D76" s="314">
        <v>5.280235341570011E-2</v>
      </c>
      <c r="E76" s="346">
        <v>1.0560470683140024E-2</v>
      </c>
      <c r="F76" s="315">
        <v>2.592115531316188E-3</v>
      </c>
      <c r="G76" s="314">
        <v>5.2802353415700096E-3</v>
      </c>
      <c r="H76" s="346">
        <v>1.0560470683140023E-3</v>
      </c>
      <c r="I76" s="315">
        <v>2.5921155313161876E-4</v>
      </c>
      <c r="J76" s="856" t="s">
        <v>1838</v>
      </c>
      <c r="K76" s="419"/>
      <c r="L76" s="88"/>
      <c r="M76" s="93"/>
      <c r="N76" s="93"/>
      <c r="O76" s="93"/>
      <c r="P76" s="93"/>
      <c r="Q76" s="93"/>
      <c r="R76" s="93"/>
      <c r="S76" s="93"/>
      <c r="T76" s="88"/>
      <c r="U76" s="88"/>
      <c r="V76" s="88"/>
      <c r="W76" s="88"/>
      <c r="X76" s="88"/>
      <c r="Y76" s="88"/>
      <c r="Z76" s="88"/>
      <c r="AA76" s="88"/>
      <c r="AB76" s="88"/>
      <c r="AC76" s="88"/>
      <c r="AD76" s="88"/>
      <c r="AE76" s="88"/>
      <c r="AF76" s="88"/>
      <c r="AH76" s="88"/>
      <c r="AI76" s="88"/>
    </row>
    <row r="77" spans="1:35" ht="13.9">
      <c r="A77" s="88"/>
      <c r="B77" s="811" t="s">
        <v>1746</v>
      </c>
      <c r="C77" s="1099" t="s">
        <v>1766</v>
      </c>
      <c r="D77" s="314">
        <v>9.7101569768142881E-2</v>
      </c>
      <c r="E77" s="346">
        <v>1.9420313953628584E-2</v>
      </c>
      <c r="F77" s="315">
        <v>4.7668043340724697E-3</v>
      </c>
      <c r="G77" s="314">
        <v>9.7101569768142867E-3</v>
      </c>
      <c r="H77" s="346">
        <v>1.942031395362858E-3</v>
      </c>
      <c r="I77" s="315">
        <v>4.7668043340724688E-4</v>
      </c>
      <c r="J77" s="856" t="s">
        <v>1834</v>
      </c>
      <c r="K77" s="419"/>
      <c r="L77" s="88"/>
      <c r="M77" s="93"/>
      <c r="N77" s="93"/>
      <c r="O77" s="93"/>
      <c r="P77" s="93"/>
      <c r="Q77" s="93"/>
      <c r="R77" s="93"/>
      <c r="S77" s="93"/>
      <c r="T77" s="88"/>
      <c r="U77" s="88"/>
      <c r="V77" s="88"/>
      <c r="W77" s="88"/>
      <c r="X77" s="88"/>
      <c r="Y77" s="88"/>
      <c r="Z77" s="88"/>
      <c r="AA77" s="97" t="s">
        <v>1842</v>
      </c>
      <c r="AB77" s="88"/>
      <c r="AC77" s="88"/>
      <c r="AD77" s="88"/>
      <c r="AE77" s="88"/>
      <c r="AF77" s="88"/>
      <c r="AH77" s="88"/>
      <c r="AI77" s="88"/>
    </row>
    <row r="78" spans="1:35" ht="56.25">
      <c r="A78" s="88"/>
      <c r="B78" s="811" t="s">
        <v>1746</v>
      </c>
      <c r="C78" s="1099" t="s">
        <v>1767</v>
      </c>
      <c r="D78" s="314">
        <v>4.1614958472061231E-2</v>
      </c>
      <c r="E78" s="346">
        <v>8.3229916944122483E-3</v>
      </c>
      <c r="F78" s="315">
        <v>2.0429161431739155E-3</v>
      </c>
      <c r="G78" s="314">
        <v>4.1614958472061224E-3</v>
      </c>
      <c r="H78" s="346">
        <v>8.3229916944122461E-4</v>
      </c>
      <c r="I78" s="315">
        <v>2.042916143173915E-4</v>
      </c>
      <c r="J78" s="856" t="s">
        <v>1837</v>
      </c>
      <c r="K78" s="419"/>
      <c r="L78" s="731" t="s">
        <v>1833</v>
      </c>
      <c r="M78" s="807" t="s">
        <v>1831</v>
      </c>
      <c r="N78" s="807" t="s">
        <v>1832</v>
      </c>
      <c r="O78" s="731" t="s">
        <v>1735</v>
      </c>
      <c r="P78" s="747"/>
      <c r="Q78" s="93"/>
      <c r="R78" s="93"/>
      <c r="S78" s="93"/>
      <c r="T78" s="88"/>
      <c r="U78" s="88"/>
      <c r="V78" s="88"/>
      <c r="W78" s="88"/>
      <c r="X78" s="88"/>
      <c r="Y78" s="88"/>
      <c r="Z78" s="88"/>
      <c r="AA78" s="88"/>
      <c r="AB78" s="88"/>
      <c r="AC78" s="88"/>
      <c r="AD78" s="88"/>
      <c r="AE78" s="88"/>
      <c r="AF78" s="88"/>
      <c r="AG78" s="88"/>
      <c r="AH78" s="88"/>
      <c r="AI78" s="88"/>
    </row>
    <row r="79" spans="1:35">
      <c r="A79" s="88"/>
      <c r="B79" s="811" t="s">
        <v>1746</v>
      </c>
      <c r="C79" s="1099" t="s">
        <v>1768</v>
      </c>
      <c r="D79" s="314">
        <v>9.7101569768142881E-2</v>
      </c>
      <c r="E79" s="346">
        <v>1.9420313953628584E-2</v>
      </c>
      <c r="F79" s="315">
        <v>4.7668043340724697E-3</v>
      </c>
      <c r="G79" s="314">
        <v>9.7101569768142867E-3</v>
      </c>
      <c r="H79" s="346">
        <v>1.942031395362858E-3</v>
      </c>
      <c r="I79" s="315">
        <v>4.7668043340724688E-4</v>
      </c>
      <c r="J79" s="856" t="s">
        <v>1834</v>
      </c>
      <c r="K79" s="419"/>
      <c r="L79" s="279" t="s">
        <v>1835</v>
      </c>
      <c r="M79" s="268">
        <v>1.5840706024710036E-3</v>
      </c>
      <c r="N79" s="268">
        <v>3.8881732969742817E-4</v>
      </c>
      <c r="O79" s="1320" t="s">
        <v>1836</v>
      </c>
      <c r="P79" s="1321"/>
      <c r="Q79" s="93"/>
      <c r="R79" s="93"/>
      <c r="S79" s="93"/>
      <c r="T79" s="88"/>
      <c r="U79" s="88"/>
      <c r="V79" s="88"/>
      <c r="W79" s="88"/>
      <c r="X79" s="88"/>
      <c r="Y79" s="88"/>
      <c r="Z79" s="88"/>
      <c r="AA79" s="88"/>
      <c r="AB79" s="88"/>
      <c r="AC79" s="88"/>
      <c r="AD79" s="88"/>
      <c r="AE79" s="88"/>
      <c r="AF79" s="88"/>
      <c r="AG79" s="88"/>
      <c r="AH79" s="88"/>
      <c r="AI79" s="88"/>
    </row>
    <row r="80" spans="1:35">
      <c r="A80" s="88"/>
      <c r="B80" s="811" t="s">
        <v>1746</v>
      </c>
      <c r="C80" s="1099" t="s">
        <v>1769</v>
      </c>
      <c r="D80" s="314">
        <v>4.1614958472061231E-2</v>
      </c>
      <c r="E80" s="346">
        <v>8.3229916944122483E-3</v>
      </c>
      <c r="F80" s="315">
        <v>2.0429161431739155E-3</v>
      </c>
      <c r="G80" s="314">
        <v>4.1614958472061224E-3</v>
      </c>
      <c r="H80" s="346">
        <v>8.3229916944122461E-4</v>
      </c>
      <c r="I80" s="315">
        <v>2.042916143173915E-4</v>
      </c>
      <c r="J80" s="856" t="s">
        <v>1837</v>
      </c>
      <c r="K80" s="419"/>
      <c r="L80" s="279" t="s">
        <v>1838</v>
      </c>
      <c r="M80" s="268">
        <v>1.0560470683140023E-3</v>
      </c>
      <c r="N80" s="268">
        <v>2.5921155313161876E-4</v>
      </c>
      <c r="O80" s="1322" t="s">
        <v>1839</v>
      </c>
      <c r="P80" s="1323"/>
      <c r="Q80" s="93"/>
      <c r="R80" s="93"/>
      <c r="S80" s="93"/>
      <c r="T80" s="88"/>
      <c r="U80" s="88"/>
      <c r="V80" s="88"/>
      <c r="W80" s="88"/>
      <c r="X80" s="88"/>
      <c r="Y80" s="88"/>
      <c r="Z80" s="88"/>
      <c r="AA80" s="88"/>
      <c r="AB80" s="88"/>
      <c r="AC80" s="88"/>
      <c r="AD80" s="88"/>
      <c r="AE80" s="88"/>
      <c r="AF80" s="88"/>
      <c r="AG80" s="88"/>
      <c r="AH80" s="88"/>
      <c r="AI80" s="88"/>
    </row>
    <row r="81" spans="1:35">
      <c r="A81" s="88"/>
      <c r="B81" s="811" t="s">
        <v>1746</v>
      </c>
      <c r="C81" s="1099" t="s">
        <v>1770</v>
      </c>
      <c r="D81" s="314">
        <v>9.7101569768142881E-2</v>
      </c>
      <c r="E81" s="346">
        <v>1.9420313953628584E-2</v>
      </c>
      <c r="F81" s="315">
        <v>4.7668043340724697E-3</v>
      </c>
      <c r="G81" s="314">
        <v>9.7101569768142867E-3</v>
      </c>
      <c r="H81" s="346">
        <v>1.942031395362858E-3</v>
      </c>
      <c r="I81" s="315">
        <v>4.7668043340724688E-4</v>
      </c>
      <c r="J81" s="856" t="s">
        <v>1834</v>
      </c>
      <c r="K81" s="419"/>
      <c r="L81" s="279" t="s">
        <v>1834</v>
      </c>
      <c r="M81" s="268">
        <v>7.8705661415721689E-2</v>
      </c>
      <c r="N81" s="268">
        <v>1.9318662347495328E-2</v>
      </c>
      <c r="O81" s="1322" t="s">
        <v>1840</v>
      </c>
      <c r="P81" s="1323"/>
      <c r="Q81" s="93"/>
      <c r="R81" s="93"/>
      <c r="S81" s="93"/>
      <c r="T81" s="88"/>
      <c r="U81" s="88"/>
      <c r="V81" s="88"/>
      <c r="W81" s="88"/>
      <c r="X81" s="88"/>
      <c r="Y81" s="88"/>
      <c r="Z81" s="88"/>
      <c r="AA81" s="88"/>
      <c r="AB81" s="88"/>
      <c r="AC81" s="88"/>
      <c r="AD81" s="88"/>
      <c r="AE81" s="88"/>
      <c r="AF81" s="88"/>
      <c r="AG81" s="88"/>
      <c r="AH81" s="88"/>
      <c r="AI81" s="88"/>
    </row>
    <row r="82" spans="1:35">
      <c r="A82" s="88"/>
      <c r="B82" s="811" t="s">
        <v>1746</v>
      </c>
      <c r="C82" s="1099" t="s">
        <v>1771</v>
      </c>
      <c r="D82" s="314">
        <v>4.1614958472061231E-2</v>
      </c>
      <c r="E82" s="346">
        <v>8.3229916944122483E-3</v>
      </c>
      <c r="F82" s="315">
        <v>2.0429161431739155E-3</v>
      </c>
      <c r="G82" s="314">
        <v>4.1614958472061224E-3</v>
      </c>
      <c r="H82" s="346">
        <v>8.3229916944122461E-4</v>
      </c>
      <c r="I82" s="315">
        <v>2.042916143173915E-4</v>
      </c>
      <c r="J82" s="856" t="s">
        <v>1837</v>
      </c>
      <c r="K82" s="419"/>
      <c r="L82" s="279" t="s">
        <v>1837</v>
      </c>
      <c r="M82" s="268">
        <v>3.373099774959501E-2</v>
      </c>
      <c r="N82" s="268">
        <v>8.2794267203551378E-3</v>
      </c>
      <c r="O82" s="1322" t="s">
        <v>1841</v>
      </c>
      <c r="P82" s="1323"/>
      <c r="Q82" s="93"/>
      <c r="R82" s="93"/>
      <c r="S82" s="93"/>
      <c r="T82" s="88"/>
      <c r="U82" s="88"/>
      <c r="V82" s="88"/>
      <c r="W82" s="88"/>
      <c r="X82" s="88"/>
      <c r="Y82" s="88"/>
      <c r="Z82" s="88"/>
      <c r="AA82" s="88"/>
      <c r="AB82" s="88"/>
      <c r="AC82" s="88"/>
      <c r="AD82" s="88"/>
      <c r="AE82" s="88"/>
      <c r="AF82" s="88"/>
      <c r="AG82" s="88"/>
      <c r="AH82" s="88"/>
      <c r="AI82" s="88"/>
    </row>
    <row r="83" spans="1:35">
      <c r="A83" s="88"/>
      <c r="B83" s="811" t="s">
        <v>1746</v>
      </c>
      <c r="C83" s="1099" t="s">
        <v>1772</v>
      </c>
      <c r="D83" s="314">
        <v>9.7101569768142881E-2</v>
      </c>
      <c r="E83" s="346">
        <v>1.9420313953628584E-2</v>
      </c>
      <c r="F83" s="315">
        <v>4.7668043340724697E-3</v>
      </c>
      <c r="G83" s="314">
        <v>9.7101569768142867E-3</v>
      </c>
      <c r="H83" s="346">
        <v>1.942031395362858E-3</v>
      </c>
      <c r="I83" s="315">
        <v>4.7668043340724688E-4</v>
      </c>
      <c r="J83" s="856" t="s">
        <v>1834</v>
      </c>
      <c r="K83" s="419"/>
      <c r="L83" s="279" t="s">
        <v>1843</v>
      </c>
      <c r="M83" s="268">
        <v>1.4701621727258701E-2</v>
      </c>
      <c r="N83" s="268">
        <v>3.6085798785089537E-3</v>
      </c>
      <c r="O83" s="1322" t="s">
        <v>1844</v>
      </c>
      <c r="P83" s="1323"/>
      <c r="Q83" s="93"/>
      <c r="R83" s="93"/>
      <c r="S83" s="93"/>
      <c r="T83" s="88"/>
      <c r="U83" s="88"/>
      <c r="V83" s="88"/>
      <c r="W83" s="88"/>
      <c r="X83" s="88"/>
      <c r="Y83" s="88"/>
      <c r="Z83" s="88"/>
      <c r="AA83" s="88"/>
      <c r="AB83" s="88"/>
      <c r="AC83" s="88"/>
      <c r="AD83" s="88"/>
      <c r="AE83" s="88"/>
      <c r="AF83" s="88"/>
      <c r="AG83" s="88"/>
      <c r="AH83" s="88"/>
      <c r="AI83" s="88"/>
    </row>
    <row r="84" spans="1:35">
      <c r="A84" s="88"/>
      <c r="B84" s="811" t="s">
        <v>1746</v>
      </c>
      <c r="C84" s="1099" t="s">
        <v>1774</v>
      </c>
      <c r="D84" s="314">
        <v>4.1614958472061231E-2</v>
      </c>
      <c r="E84" s="346">
        <v>8.3229916944122483E-3</v>
      </c>
      <c r="F84" s="315">
        <v>2.0429161431739155E-3</v>
      </c>
      <c r="G84" s="314">
        <v>4.1614958472061224E-3</v>
      </c>
      <c r="H84" s="346">
        <v>8.3229916944122461E-4</v>
      </c>
      <c r="I84" s="315">
        <v>2.042916143173915E-4</v>
      </c>
      <c r="J84" s="856" t="s">
        <v>1837</v>
      </c>
      <c r="K84" s="419"/>
      <c r="L84" s="748" t="s">
        <v>1845</v>
      </c>
      <c r="M84" s="277">
        <v>1.4701621727258701E-2</v>
      </c>
      <c r="N84" s="277">
        <v>3.6085798785089537E-3</v>
      </c>
      <c r="O84" s="1324" t="s">
        <v>1846</v>
      </c>
      <c r="P84" s="244"/>
      <c r="Q84" s="93"/>
      <c r="R84" s="93"/>
      <c r="S84" s="93"/>
      <c r="T84" s="88"/>
      <c r="U84" s="88"/>
      <c r="V84" s="88"/>
      <c r="W84" s="88"/>
      <c r="X84" s="88"/>
      <c r="Y84" s="88"/>
      <c r="Z84" s="88"/>
      <c r="AA84" s="88"/>
      <c r="AB84" s="88"/>
      <c r="AC84" s="88"/>
      <c r="AD84" s="88"/>
      <c r="AE84" s="88"/>
      <c r="AF84" s="88"/>
      <c r="AG84" s="88"/>
      <c r="AH84" s="88"/>
      <c r="AI84" s="88"/>
    </row>
    <row r="85" spans="1:35">
      <c r="A85" s="88"/>
      <c r="B85" s="811" t="s">
        <v>1746</v>
      </c>
      <c r="C85" s="1099" t="s">
        <v>1776</v>
      </c>
      <c r="D85" s="314">
        <v>9.7101569768142881E-2</v>
      </c>
      <c r="E85" s="346">
        <v>1.9420313953628584E-2</v>
      </c>
      <c r="F85" s="315">
        <v>4.7668043340724697E-3</v>
      </c>
      <c r="G85" s="314">
        <v>9.7101569768142867E-3</v>
      </c>
      <c r="H85" s="346">
        <v>1.942031395362858E-3</v>
      </c>
      <c r="I85" s="315">
        <v>4.7668043340724688E-4</v>
      </c>
      <c r="J85" s="856" t="s">
        <v>1834</v>
      </c>
      <c r="K85" s="419"/>
      <c r="L85" s="88"/>
      <c r="M85" s="93"/>
      <c r="N85" s="93"/>
      <c r="P85" s="160"/>
      <c r="Q85" s="160"/>
      <c r="R85" s="160"/>
      <c r="S85" s="160"/>
      <c r="T85" s="160"/>
      <c r="U85" s="160"/>
      <c r="Z85" s="88"/>
      <c r="AA85" s="88"/>
      <c r="AB85" s="88"/>
      <c r="AC85" s="88"/>
      <c r="AD85" s="88"/>
      <c r="AE85" s="88"/>
      <c r="AF85" s="88"/>
      <c r="AG85" s="88"/>
      <c r="AH85" s="88"/>
      <c r="AI85" s="88"/>
    </row>
    <row r="86" spans="1:35">
      <c r="A86" s="88"/>
      <c r="B86" s="811" t="s">
        <v>1746</v>
      </c>
      <c r="C86" s="1099" t="s">
        <v>1777</v>
      </c>
      <c r="D86" s="314">
        <v>4.1614958472061231E-2</v>
      </c>
      <c r="E86" s="346">
        <v>8.3229916944122483E-3</v>
      </c>
      <c r="F86" s="315">
        <v>2.0429161431739155E-3</v>
      </c>
      <c r="G86" s="314">
        <v>4.1614958472061224E-3</v>
      </c>
      <c r="H86" s="346">
        <v>8.3229916944122461E-4</v>
      </c>
      <c r="I86" s="315">
        <v>2.042916143173915E-4</v>
      </c>
      <c r="J86" s="856" t="s">
        <v>1837</v>
      </c>
      <c r="K86" s="419"/>
      <c r="L86" s="88"/>
      <c r="M86" s="93"/>
      <c r="N86" s="93"/>
      <c r="O86" s="160"/>
      <c r="P86" s="596"/>
      <c r="Q86" s="596"/>
      <c r="R86" s="596"/>
      <c r="S86" s="596"/>
      <c r="T86" s="596"/>
      <c r="U86" s="596"/>
      <c r="Z86" s="88"/>
      <c r="AA86" s="88"/>
      <c r="AB86" s="88"/>
      <c r="AC86" s="88"/>
      <c r="AD86" s="88"/>
      <c r="AE86" s="88"/>
      <c r="AF86" s="88"/>
      <c r="AG86" s="88"/>
      <c r="AH86" s="88"/>
      <c r="AI86" s="88"/>
    </row>
    <row r="87" spans="1:35">
      <c r="A87" s="88"/>
      <c r="B87" s="811" t="s">
        <v>1746</v>
      </c>
      <c r="C87" s="1099" t="s">
        <v>1780</v>
      </c>
      <c r="D87" s="314">
        <v>0.28867141617420444</v>
      </c>
      <c r="E87" s="346">
        <v>5.7734283234840908E-2</v>
      </c>
      <c r="F87" s="315">
        <v>1.4171142248551861E-2</v>
      </c>
      <c r="G87" s="314">
        <v>2.8867141617420437E-2</v>
      </c>
      <c r="H87" s="346">
        <v>5.7734283234840899E-3</v>
      </c>
      <c r="I87" s="315">
        <v>1.4171142248551858E-3</v>
      </c>
      <c r="J87" s="856" t="s">
        <v>1837</v>
      </c>
      <c r="K87" s="419"/>
      <c r="L87" s="88"/>
      <c r="M87" s="93"/>
      <c r="N87" s="93"/>
      <c r="O87" s="160"/>
      <c r="P87" s="596"/>
      <c r="Q87" s="596"/>
      <c r="R87" s="596"/>
      <c r="S87" s="596"/>
      <c r="T87" s="596"/>
      <c r="U87" s="596"/>
      <c r="V87" s="1419"/>
      <c r="W87" s="1419"/>
      <c r="Z87" s="88"/>
      <c r="AA87" s="88"/>
      <c r="AB87" s="88"/>
      <c r="AC87" s="88"/>
      <c r="AD87" s="88"/>
      <c r="AE87" s="88"/>
      <c r="AF87" s="88"/>
      <c r="AG87" s="88"/>
      <c r="AH87" s="88"/>
      <c r="AI87" s="88"/>
    </row>
    <row r="88" spans="1:35">
      <c r="A88" s="88"/>
      <c r="B88" s="811" t="s">
        <v>1746</v>
      </c>
      <c r="C88" s="1099" t="s">
        <v>1783</v>
      </c>
      <c r="D88" s="314">
        <v>0.67356663773981063</v>
      </c>
      <c r="E88" s="346">
        <v>0.13471332754796214</v>
      </c>
      <c r="F88" s="315">
        <v>3.3065998579954348E-2</v>
      </c>
      <c r="G88" s="314">
        <v>6.7356663773981043E-2</v>
      </c>
      <c r="H88" s="346">
        <v>1.3471332754796211E-2</v>
      </c>
      <c r="I88" s="315">
        <v>3.3065998579954342E-3</v>
      </c>
      <c r="J88" s="856" t="s">
        <v>1834</v>
      </c>
      <c r="K88" s="419"/>
      <c r="L88" s="88"/>
      <c r="M88" s="93"/>
      <c r="N88" s="93"/>
      <c r="O88" s="160"/>
      <c r="P88" s="160"/>
      <c r="Q88" s="160"/>
      <c r="R88" s="160"/>
      <c r="S88" s="160"/>
      <c r="T88" s="160"/>
      <c r="U88" s="160"/>
      <c r="V88" s="871"/>
      <c r="W88" s="871"/>
      <c r="X88" s="871"/>
      <c r="Y88" s="871"/>
      <c r="Z88" s="88"/>
      <c r="AA88" s="88"/>
      <c r="AB88" s="88"/>
      <c r="AC88" s="88"/>
      <c r="AD88" s="88"/>
      <c r="AE88" s="88"/>
      <c r="AF88" s="88"/>
      <c r="AG88" s="88"/>
      <c r="AH88" s="88"/>
      <c r="AI88" s="88"/>
    </row>
    <row r="89" spans="1:35">
      <c r="A89" s="88"/>
      <c r="B89" s="811" t="s">
        <v>1746</v>
      </c>
      <c r="C89" s="1099" t="s">
        <v>1785</v>
      </c>
      <c r="D89" s="314">
        <v>0.28867141617420444</v>
      </c>
      <c r="E89" s="346">
        <v>5.7734283234840908E-2</v>
      </c>
      <c r="F89" s="315">
        <v>1.4171142248551861E-2</v>
      </c>
      <c r="G89" s="314">
        <v>2.8867141617420437E-2</v>
      </c>
      <c r="H89" s="346">
        <v>5.7734283234840899E-3</v>
      </c>
      <c r="I89" s="315">
        <v>1.4171142248551858E-3</v>
      </c>
      <c r="J89" s="856" t="s">
        <v>1837</v>
      </c>
      <c r="K89" s="419"/>
      <c r="L89" s="88"/>
      <c r="M89" s="93"/>
      <c r="N89" s="93"/>
      <c r="O89" s="160"/>
      <c r="P89" s="416"/>
      <c r="Q89" s="416"/>
      <c r="R89" s="416"/>
      <c r="S89" s="416"/>
      <c r="T89" s="416"/>
      <c r="U89" s="416"/>
      <c r="V89" s="596"/>
      <c r="W89" s="596"/>
      <c r="X89" s="596"/>
      <c r="Y89" s="596"/>
      <c r="Z89" s="88"/>
      <c r="AA89" s="88"/>
      <c r="AB89" s="88"/>
      <c r="AC89" s="88"/>
      <c r="AD89" s="88"/>
      <c r="AE89" s="88"/>
      <c r="AF89" s="88"/>
      <c r="AG89" s="88"/>
      <c r="AH89" s="88"/>
      <c r="AI89" s="88"/>
    </row>
    <row r="90" spans="1:35">
      <c r="A90" s="88"/>
      <c r="B90" s="811" t="s">
        <v>1746</v>
      </c>
      <c r="C90" s="1099" t="s">
        <v>1788</v>
      </c>
      <c r="D90" s="314">
        <v>0.67356663773981063</v>
      </c>
      <c r="E90" s="346">
        <v>0.13471332754796214</v>
      </c>
      <c r="F90" s="315">
        <v>3.3065998579954348E-2</v>
      </c>
      <c r="G90" s="314">
        <v>6.7356663773981043E-2</v>
      </c>
      <c r="H90" s="346">
        <v>1.3471332754796211E-2</v>
      </c>
      <c r="I90" s="315">
        <v>3.3065998579954342E-3</v>
      </c>
      <c r="J90" s="856" t="s">
        <v>1834</v>
      </c>
      <c r="K90" s="419"/>
      <c r="L90" s="88"/>
      <c r="M90" s="93"/>
      <c r="N90" s="93"/>
      <c r="O90" s="160"/>
      <c r="P90" s="416"/>
      <c r="Q90" s="416"/>
      <c r="R90" s="416"/>
      <c r="S90" s="416"/>
      <c r="T90" s="416"/>
      <c r="U90" s="416"/>
      <c r="V90" s="596"/>
      <c r="W90" s="596"/>
      <c r="X90" s="596"/>
      <c r="Y90" s="596"/>
      <c r="Z90" s="88"/>
      <c r="AA90" s="88"/>
      <c r="AB90" s="88"/>
      <c r="AC90" s="88"/>
      <c r="AD90" s="88"/>
      <c r="AE90" s="88"/>
      <c r="AF90" s="88"/>
      <c r="AG90" s="88"/>
      <c r="AH90" s="88"/>
      <c r="AI90" s="88"/>
    </row>
    <row r="91" spans="1:35">
      <c r="A91" s="88"/>
      <c r="B91" s="811" t="s">
        <v>1790</v>
      </c>
      <c r="C91" s="1099" t="s">
        <v>1791</v>
      </c>
      <c r="D91" s="314">
        <v>0.24502702878764504</v>
      </c>
      <c r="E91" s="346">
        <v>4.9005405757529014E-2</v>
      </c>
      <c r="F91" s="315">
        <v>1.2028599595029849E-2</v>
      </c>
      <c r="G91" s="314">
        <v>2.45027028787645E-2</v>
      </c>
      <c r="H91" s="346">
        <v>4.9005405757529003E-3</v>
      </c>
      <c r="I91" s="315">
        <v>1.2028599595029846E-3</v>
      </c>
      <c r="J91" s="856" t="s">
        <v>1843</v>
      </c>
      <c r="K91" s="419"/>
      <c r="L91" s="88"/>
      <c r="M91" s="93"/>
      <c r="N91" s="93"/>
      <c r="O91" s="160"/>
      <c r="P91" s="416"/>
      <c r="Q91" s="416"/>
      <c r="R91" s="416"/>
      <c r="S91" s="416"/>
      <c r="T91" s="416"/>
      <c r="U91" s="416"/>
      <c r="V91" s="596"/>
      <c r="W91" s="596"/>
      <c r="X91" s="596"/>
      <c r="Y91" s="596"/>
      <c r="Z91" s="88"/>
      <c r="AA91" s="88"/>
      <c r="AB91" s="88"/>
      <c r="AC91" s="88"/>
      <c r="AD91" s="88"/>
      <c r="AE91" s="88"/>
      <c r="AF91" s="88"/>
      <c r="AG91" s="88"/>
      <c r="AH91" s="88"/>
      <c r="AI91" s="88"/>
    </row>
    <row r="92" spans="1:35">
      <c r="A92" s="88"/>
      <c r="B92" s="811" t="s">
        <v>1790</v>
      </c>
      <c r="C92" s="1099" t="s">
        <v>1794</v>
      </c>
      <c r="D92" s="314">
        <v>0.24502702878764504</v>
      </c>
      <c r="E92" s="346">
        <v>4.9005405757529014E-2</v>
      </c>
      <c r="F92" s="315">
        <v>1.2028599595029849E-2</v>
      </c>
      <c r="G92" s="314">
        <v>2.45027028787645E-2</v>
      </c>
      <c r="H92" s="346">
        <v>4.9005405757529003E-3</v>
      </c>
      <c r="I92" s="315">
        <v>1.2028599595029846E-3</v>
      </c>
      <c r="J92" s="856" t="s">
        <v>1845</v>
      </c>
      <c r="K92" s="419"/>
      <c r="L92" s="88"/>
      <c r="M92" s="93"/>
      <c r="N92" s="93"/>
      <c r="O92" s="160"/>
      <c r="P92" s="416"/>
      <c r="Q92" s="416"/>
      <c r="R92" s="416"/>
      <c r="S92" s="416"/>
      <c r="T92" s="416"/>
      <c r="U92" s="416"/>
      <c r="V92" s="596"/>
      <c r="W92" s="596"/>
      <c r="X92" s="596"/>
      <c r="Y92" s="596"/>
      <c r="Z92" s="88"/>
      <c r="AA92" s="88"/>
      <c r="AB92" s="88"/>
      <c r="AC92" s="88"/>
      <c r="AD92" s="88"/>
      <c r="AE92" s="88"/>
      <c r="AF92" s="88"/>
      <c r="AG92" s="88"/>
      <c r="AH92" s="88"/>
      <c r="AI92" s="88"/>
    </row>
    <row r="93" spans="1:35">
      <c r="A93" s="88"/>
      <c r="B93" s="811" t="s">
        <v>1790</v>
      </c>
      <c r="C93" s="1099" t="s">
        <v>1796</v>
      </c>
      <c r="D93" s="314">
        <v>0.49005405757529008</v>
      </c>
      <c r="E93" s="346">
        <v>9.8010811515058027E-2</v>
      </c>
      <c r="F93" s="315">
        <v>2.4057199190059698E-2</v>
      </c>
      <c r="G93" s="314">
        <v>4.9005405757529E-2</v>
      </c>
      <c r="H93" s="346">
        <v>9.8010811515058006E-3</v>
      </c>
      <c r="I93" s="315">
        <v>2.4057199190059692E-3</v>
      </c>
      <c r="J93" s="856" t="s">
        <v>1843</v>
      </c>
      <c r="K93" s="419"/>
      <c r="L93" s="88"/>
      <c r="M93" s="93"/>
      <c r="N93" s="93"/>
      <c r="O93" s="160"/>
      <c r="P93" s="416"/>
      <c r="Q93" s="416"/>
      <c r="R93" s="416"/>
      <c r="S93" s="416"/>
      <c r="T93" s="416"/>
      <c r="U93" s="416"/>
      <c r="V93" s="596"/>
      <c r="W93" s="596"/>
      <c r="X93" s="596"/>
      <c r="Y93" s="596"/>
      <c r="Z93" s="88"/>
      <c r="AA93" s="88"/>
      <c r="AB93" s="88"/>
      <c r="AC93" s="88"/>
      <c r="AD93" s="88"/>
      <c r="AE93" s="88"/>
      <c r="AF93" s="88"/>
      <c r="AG93" s="88"/>
      <c r="AH93" s="88"/>
      <c r="AI93" s="88"/>
    </row>
    <row r="94" spans="1:35">
      <c r="A94" s="88"/>
      <c r="B94" s="811" t="s">
        <v>1790</v>
      </c>
      <c r="C94" s="1099" t="s">
        <v>1797</v>
      </c>
      <c r="D94" s="314">
        <v>0.49005405757529008</v>
      </c>
      <c r="E94" s="346">
        <v>9.8010811515058027E-2</v>
      </c>
      <c r="F94" s="315">
        <v>2.4057199190059698E-2</v>
      </c>
      <c r="G94" s="314">
        <v>4.9005405757529E-2</v>
      </c>
      <c r="H94" s="346">
        <v>9.8010811515058006E-3</v>
      </c>
      <c r="I94" s="315">
        <v>2.4057199190059692E-3</v>
      </c>
      <c r="J94" s="856" t="s">
        <v>1845</v>
      </c>
      <c r="K94" s="419"/>
      <c r="L94" s="88"/>
      <c r="M94" s="93"/>
      <c r="N94" s="93"/>
      <c r="O94" s="160"/>
      <c r="P94" s="416"/>
      <c r="Q94" s="416"/>
      <c r="R94" s="416"/>
      <c r="S94" s="416"/>
      <c r="T94" s="416"/>
      <c r="U94" s="416"/>
      <c r="V94" s="596"/>
      <c r="W94" s="596"/>
      <c r="X94" s="596"/>
      <c r="Y94" s="596"/>
      <c r="Z94" s="88"/>
      <c r="AA94" s="88"/>
      <c r="AB94" s="88"/>
      <c r="AC94" s="88"/>
      <c r="AD94" s="88"/>
      <c r="AE94" s="88"/>
      <c r="AF94" s="88"/>
      <c r="AG94" s="88"/>
      <c r="AH94" s="88"/>
      <c r="AI94" s="88"/>
    </row>
    <row r="95" spans="1:35">
      <c r="A95" s="88"/>
      <c r="B95" s="811" t="s">
        <v>1746</v>
      </c>
      <c r="C95" s="1099" t="s">
        <v>1798</v>
      </c>
      <c r="D95" s="314">
        <v>0.28867141617420444</v>
      </c>
      <c r="E95" s="346">
        <v>5.7734283234840908E-2</v>
      </c>
      <c r="F95" s="315">
        <v>1.4171142248551861E-2</v>
      </c>
      <c r="G95" s="314">
        <v>2.8867141617420437E-2</v>
      </c>
      <c r="H95" s="346">
        <v>5.7734283234840899E-3</v>
      </c>
      <c r="I95" s="315">
        <v>1.4171142248551858E-3</v>
      </c>
      <c r="J95" s="749" t="s">
        <v>1837</v>
      </c>
      <c r="K95" s="419"/>
      <c r="L95" s="88"/>
      <c r="M95" s="93"/>
      <c r="N95" s="93"/>
      <c r="O95" s="160"/>
      <c r="P95" s="416"/>
      <c r="Q95" s="416"/>
      <c r="R95" s="416"/>
      <c r="S95" s="416"/>
      <c r="T95" s="416"/>
      <c r="U95" s="416"/>
      <c r="V95" s="596"/>
      <c r="W95" s="596"/>
      <c r="X95" s="596"/>
      <c r="Y95" s="596"/>
      <c r="Z95" s="88"/>
      <c r="AA95" s="88"/>
      <c r="AB95" s="88"/>
      <c r="AC95" s="88"/>
      <c r="AD95" s="88"/>
      <c r="AE95" s="88"/>
      <c r="AF95" s="88"/>
      <c r="AG95" s="88"/>
      <c r="AH95" s="88"/>
      <c r="AI95" s="88"/>
    </row>
    <row r="96" spans="1:35">
      <c r="A96" s="88"/>
      <c r="B96" s="811" t="s">
        <v>1746</v>
      </c>
      <c r="C96" s="1099" t="s">
        <v>1799</v>
      </c>
      <c r="D96" s="314">
        <v>0.67356663773981063</v>
      </c>
      <c r="E96" s="346">
        <v>0.13471332754796214</v>
      </c>
      <c r="F96" s="315">
        <v>3.3065998579954348E-2</v>
      </c>
      <c r="G96" s="314">
        <v>6.7356663773981043E-2</v>
      </c>
      <c r="H96" s="346">
        <v>1.3471332754796211E-2</v>
      </c>
      <c r="I96" s="315">
        <v>3.3065998579954342E-3</v>
      </c>
      <c r="J96" s="749" t="s">
        <v>1834</v>
      </c>
      <c r="K96" s="419"/>
      <c r="M96" s="93"/>
      <c r="N96" s="93"/>
      <c r="O96" s="160"/>
      <c r="P96" s="416"/>
      <c r="Q96" s="416"/>
      <c r="R96" s="416"/>
      <c r="S96" s="416"/>
      <c r="T96" s="416"/>
      <c r="U96" s="416"/>
      <c r="V96" s="596"/>
      <c r="W96" s="596"/>
      <c r="X96" s="596"/>
      <c r="Y96" s="596"/>
      <c r="Z96" s="88"/>
      <c r="AA96" s="88"/>
      <c r="AB96" s="88"/>
      <c r="AC96" s="88"/>
      <c r="AD96" s="88"/>
      <c r="AE96" s="88"/>
      <c r="AF96" s="88"/>
      <c r="AG96" s="88"/>
      <c r="AH96" s="88"/>
      <c r="AI96" s="88"/>
    </row>
    <row r="97" spans="1:35">
      <c r="A97" s="88"/>
      <c r="B97" s="178"/>
      <c r="C97" s="102"/>
      <c r="D97" s="1568" t="s">
        <v>1826</v>
      </c>
      <c r="E97" s="1423"/>
      <c r="F97" s="1424"/>
      <c r="G97" s="1568" t="s">
        <v>1827</v>
      </c>
      <c r="H97" s="1423"/>
      <c r="I97" s="1424"/>
      <c r="J97" s="750"/>
      <c r="K97" s="419"/>
      <c r="L97" s="88"/>
      <c r="M97" s="751"/>
      <c r="N97" s="751"/>
      <c r="O97" s="160"/>
      <c r="P97" s="416"/>
      <c r="Q97" s="416"/>
      <c r="R97" s="416"/>
      <c r="S97" s="416"/>
      <c r="T97" s="416"/>
      <c r="U97" s="416"/>
      <c r="V97" s="596"/>
      <c r="W97" s="596"/>
      <c r="X97" s="596"/>
      <c r="Y97" s="596"/>
      <c r="Z97" s="88"/>
      <c r="AA97" s="88"/>
      <c r="AB97" s="88"/>
      <c r="AC97" s="88"/>
      <c r="AD97" s="88"/>
      <c r="AE97" s="88"/>
      <c r="AF97" s="88"/>
      <c r="AG97" s="88"/>
      <c r="AH97" s="88"/>
      <c r="AI97" s="88"/>
    </row>
    <row r="98" spans="1:35" s="129" customFormat="1" ht="56.25">
      <c r="A98" s="310"/>
      <c r="B98" s="496"/>
      <c r="C98" s="127"/>
      <c r="D98" s="147" t="s">
        <v>1830</v>
      </c>
      <c r="E98" s="127" t="s">
        <v>1847</v>
      </c>
      <c r="F98" s="148" t="s">
        <v>1848</v>
      </c>
      <c r="G98" s="147" t="s">
        <v>1830</v>
      </c>
      <c r="H98" s="127" t="s">
        <v>1847</v>
      </c>
      <c r="I98" s="148" t="s">
        <v>1848</v>
      </c>
      <c r="J98" s="488"/>
      <c r="K98" s="310"/>
      <c r="L98" s="310"/>
      <c r="M98" s="752"/>
      <c r="N98" s="752"/>
      <c r="O98" s="160"/>
      <c r="P98" s="416"/>
      <c r="Q98" s="416"/>
      <c r="R98" s="416"/>
      <c r="S98" s="416"/>
      <c r="T98" s="416"/>
      <c r="U98" s="416"/>
      <c r="V98" s="596"/>
      <c r="W98" s="596"/>
      <c r="X98" s="596"/>
      <c r="Y98" s="596"/>
      <c r="Z98" s="127"/>
      <c r="AA98" s="127"/>
      <c r="AB98" s="127"/>
      <c r="AC98" s="127"/>
      <c r="AD98" s="127"/>
      <c r="AE98" s="127"/>
      <c r="AF98" s="127"/>
      <c r="AG98" s="127"/>
      <c r="AH98" s="127"/>
      <c r="AI98" s="127"/>
    </row>
    <row r="99" spans="1:35" ht="13.9">
      <c r="A99" s="93"/>
      <c r="B99" s="857"/>
      <c r="C99" s="858" t="s">
        <v>1849</v>
      </c>
      <c r="D99" s="398">
        <v>7.2240010145309546</v>
      </c>
      <c r="E99" s="812">
        <v>1.444800202906191</v>
      </c>
      <c r="F99" s="399">
        <v>0.35463277707697438</v>
      </c>
      <c r="G99" s="398">
        <v>0.72240010145309541</v>
      </c>
      <c r="H99" s="812">
        <v>0.1444800202906191</v>
      </c>
      <c r="I99" s="399">
        <v>3.5463277707697423E-2</v>
      </c>
      <c r="J99" s="484"/>
      <c r="K99" s="125"/>
      <c r="L99" s="125"/>
      <c r="M99" s="93"/>
      <c r="N99" s="93"/>
      <c r="O99" s="160"/>
      <c r="P99" s="416"/>
      <c r="Q99" s="416"/>
      <c r="R99" s="416"/>
      <c r="S99" s="416"/>
      <c r="T99" s="416"/>
      <c r="U99" s="416"/>
      <c r="V99" s="596"/>
      <c r="W99" s="596"/>
      <c r="X99" s="596"/>
      <c r="Y99" s="596"/>
      <c r="Z99" s="88"/>
      <c r="AA99" s="88"/>
      <c r="AB99" s="88"/>
      <c r="AC99" s="88"/>
      <c r="AD99" s="88"/>
      <c r="AE99" s="88"/>
      <c r="AF99" s="88"/>
      <c r="AG99" s="88"/>
      <c r="AH99" s="88"/>
      <c r="AI99" s="88"/>
    </row>
    <row r="100" spans="1:35">
      <c r="A100" s="93"/>
      <c r="B100" s="419"/>
      <c r="C100" s="626"/>
      <c r="D100" s="419"/>
      <c r="E100" s="375"/>
      <c r="F100" s="375"/>
      <c r="G100" s="419"/>
      <c r="H100" s="419"/>
      <c r="I100" s="419"/>
      <c r="J100" s="419"/>
      <c r="K100" s="125"/>
      <c r="L100" s="93"/>
      <c r="M100" s="751"/>
      <c r="N100" s="751"/>
      <c r="O100" s="160"/>
      <c r="P100" s="416"/>
      <c r="Q100" s="416"/>
      <c r="R100" s="416"/>
      <c r="S100" s="416"/>
      <c r="T100" s="416"/>
      <c r="U100" s="416"/>
      <c r="V100" s="596"/>
      <c r="W100" s="596"/>
      <c r="X100" s="596"/>
      <c r="Y100" s="596"/>
      <c r="Z100" s="88"/>
      <c r="AA100" s="88"/>
      <c r="AB100" s="88"/>
      <c r="AC100" s="88"/>
      <c r="AD100" s="88"/>
      <c r="AE100" s="88"/>
      <c r="AF100" s="88"/>
      <c r="AG100" s="88"/>
      <c r="AH100" s="88"/>
      <c r="AI100" s="88"/>
    </row>
    <row r="101" spans="1:35">
      <c r="A101" s="93"/>
      <c r="B101" s="419"/>
      <c r="C101" s="626"/>
      <c r="D101" s="419"/>
      <c r="E101" s="375"/>
      <c r="F101" s="375"/>
      <c r="G101" s="419"/>
      <c r="H101" s="419"/>
      <c r="I101" s="419"/>
      <c r="J101" s="419"/>
      <c r="K101" s="125"/>
      <c r="L101" s="93"/>
      <c r="M101" s="751"/>
      <c r="N101" s="751"/>
      <c r="O101" s="160"/>
      <c r="P101" s="416"/>
      <c r="Q101" s="416"/>
      <c r="R101" s="416"/>
      <c r="S101" s="416"/>
      <c r="T101" s="416"/>
      <c r="U101" s="416"/>
      <c r="V101" s="596"/>
      <c r="W101" s="596"/>
      <c r="X101" s="596"/>
      <c r="Y101" s="596"/>
      <c r="Z101" s="88"/>
      <c r="AA101" s="88"/>
      <c r="AB101" s="88"/>
      <c r="AC101" s="88"/>
      <c r="AD101" s="88"/>
      <c r="AE101" s="88"/>
      <c r="AF101" s="88"/>
      <c r="AG101" s="88"/>
      <c r="AH101" s="88"/>
      <c r="AI101" s="88"/>
    </row>
    <row r="102" spans="1:35">
      <c r="A102" s="93"/>
      <c r="B102" s="419"/>
      <c r="C102" s="626"/>
      <c r="D102" s="419"/>
      <c r="E102" s="375"/>
      <c r="F102" s="375"/>
      <c r="G102" s="419"/>
      <c r="H102" s="419"/>
      <c r="I102" s="419"/>
      <c r="J102" s="419"/>
      <c r="K102" s="125"/>
      <c r="L102" s="125"/>
      <c r="M102" s="93"/>
      <c r="N102" s="93"/>
      <c r="O102" s="160"/>
      <c r="P102" s="416"/>
      <c r="Q102" s="416"/>
      <c r="R102" s="416"/>
      <c r="S102" s="416"/>
      <c r="T102" s="416"/>
      <c r="U102" s="416"/>
      <c r="V102" s="596"/>
      <c r="W102" s="596"/>
      <c r="X102" s="596"/>
      <c r="Y102" s="596"/>
      <c r="Z102" s="88"/>
      <c r="AA102" s="88"/>
      <c r="AB102" s="88"/>
      <c r="AC102" s="88"/>
      <c r="AD102" s="88"/>
      <c r="AE102" s="88"/>
      <c r="AF102" s="88"/>
      <c r="AG102" s="88"/>
      <c r="AH102" s="88"/>
      <c r="AI102" s="88"/>
    </row>
    <row r="103" spans="1:35" ht="13.9">
      <c r="A103" s="93"/>
      <c r="B103" s="257" t="s">
        <v>1850</v>
      </c>
      <c r="C103" s="419"/>
      <c r="D103" s="419"/>
      <c r="E103" s="419"/>
      <c r="F103" s="367" t="s">
        <v>1851</v>
      </c>
      <c r="G103" s="419"/>
      <c r="H103" s="93"/>
      <c r="I103" s="419"/>
      <c r="J103" s="93"/>
      <c r="K103" s="419"/>
      <c r="L103" s="419"/>
      <c r="M103" s="93"/>
      <c r="N103" s="93"/>
      <c r="O103" s="160"/>
      <c r="P103" s="416"/>
      <c r="Q103" s="416"/>
      <c r="R103" s="416"/>
      <c r="S103" s="416"/>
      <c r="T103" s="416"/>
      <c r="U103" s="416"/>
      <c r="V103" s="596"/>
      <c r="W103" s="596"/>
      <c r="X103" s="596"/>
      <c r="Y103" s="596"/>
      <c r="Z103" s="88"/>
      <c r="AA103" s="88"/>
      <c r="AB103" s="88"/>
      <c r="AC103" s="88"/>
      <c r="AD103" s="88"/>
      <c r="AE103" s="88"/>
      <c r="AF103" s="88"/>
      <c r="AG103" s="88"/>
      <c r="AH103" s="88"/>
      <c r="AI103" s="88"/>
    </row>
    <row r="104" spans="1:35">
      <c r="A104" s="93"/>
      <c r="B104" s="251" t="s">
        <v>1740</v>
      </c>
      <c r="C104" s="419" t="s">
        <v>1852</v>
      </c>
      <c r="D104" s="419"/>
      <c r="E104" s="419"/>
      <c r="F104" s="125" t="s">
        <v>1853</v>
      </c>
      <c r="G104" s="419"/>
      <c r="H104" s="93"/>
      <c r="I104" s="419"/>
      <c r="J104" s="93"/>
      <c r="K104" s="88"/>
      <c r="L104" s="88"/>
      <c r="M104" s="88"/>
      <c r="N104" s="93"/>
      <c r="O104" s="160"/>
      <c r="P104" s="416"/>
      <c r="Q104" s="416"/>
      <c r="R104" s="416"/>
      <c r="S104" s="416"/>
      <c r="T104" s="416"/>
      <c r="U104" s="416"/>
      <c r="V104" s="596"/>
      <c r="W104" s="596"/>
      <c r="X104" s="596"/>
      <c r="Y104" s="596"/>
      <c r="Z104" s="88"/>
      <c r="AA104" s="88"/>
      <c r="AB104" s="88"/>
      <c r="AC104" s="88"/>
      <c r="AD104" s="88"/>
      <c r="AE104" s="88"/>
      <c r="AF104" s="88"/>
      <c r="AG104" s="88"/>
      <c r="AH104" s="88"/>
      <c r="AI104" s="88"/>
    </row>
    <row r="105" spans="1:35" ht="15.75">
      <c r="A105" s="93"/>
      <c r="B105" s="251" t="s">
        <v>1854</v>
      </c>
      <c r="C105" s="1045" t="s">
        <v>1855</v>
      </c>
      <c r="D105" s="419"/>
      <c r="E105" s="419"/>
      <c r="F105" s="1045" t="s">
        <v>1856</v>
      </c>
      <c r="G105" s="419"/>
      <c r="H105" s="93"/>
      <c r="I105" s="419"/>
      <c r="J105" s="93"/>
      <c r="K105" s="88"/>
      <c r="L105" s="88"/>
      <c r="M105" s="88"/>
      <c r="N105" s="93"/>
      <c r="O105" s="160"/>
      <c r="P105" s="416"/>
      <c r="Q105" s="416"/>
      <c r="R105" s="416"/>
      <c r="S105" s="416"/>
      <c r="T105" s="416"/>
      <c r="U105" s="416"/>
      <c r="V105" s="596"/>
      <c r="W105" s="596"/>
      <c r="X105" s="596"/>
      <c r="Y105" s="596"/>
      <c r="Z105" s="88"/>
      <c r="AA105" s="88"/>
      <c r="AB105" s="88"/>
      <c r="AC105" s="88"/>
      <c r="AD105" s="88"/>
      <c r="AE105" s="88"/>
      <c r="AF105" s="88"/>
      <c r="AG105" s="88"/>
      <c r="AH105" s="88"/>
      <c r="AI105" s="88"/>
    </row>
    <row r="106" spans="1:35" ht="15.75">
      <c r="A106" s="93"/>
      <c r="B106" s="251" t="s">
        <v>1743</v>
      </c>
      <c r="C106" s="1045" t="s">
        <v>1857</v>
      </c>
      <c r="D106" s="419"/>
      <c r="E106" s="419"/>
      <c r="F106" s="1045" t="s">
        <v>1858</v>
      </c>
      <c r="G106" s="419"/>
      <c r="H106" s="93"/>
      <c r="I106" s="419"/>
      <c r="J106" s="93"/>
      <c r="K106" s="88"/>
      <c r="L106" s="88"/>
      <c r="M106" s="88"/>
      <c r="N106" s="93"/>
      <c r="O106" s="160"/>
      <c r="P106" s="416"/>
      <c r="Q106" s="416"/>
      <c r="R106" s="416"/>
      <c r="S106" s="416"/>
      <c r="T106" s="416"/>
      <c r="U106" s="416"/>
      <c r="V106" s="596"/>
      <c r="W106" s="596"/>
      <c r="X106" s="596"/>
      <c r="Y106" s="596"/>
      <c r="Z106" s="88"/>
      <c r="AA106" s="88"/>
      <c r="AB106" s="88"/>
      <c r="AC106" s="88"/>
      <c r="AD106" s="88"/>
      <c r="AE106" s="88"/>
      <c r="AF106" s="88"/>
      <c r="AG106" s="88"/>
      <c r="AH106" s="88"/>
      <c r="AI106" s="88"/>
    </row>
    <row r="107" spans="1:35">
      <c r="A107" s="93"/>
      <c r="B107" s="251" t="s">
        <v>1859</v>
      </c>
      <c r="C107" s="1045" t="s">
        <v>1860</v>
      </c>
      <c r="D107" s="419"/>
      <c r="E107" s="419"/>
      <c r="F107" s="1045" t="s">
        <v>1861</v>
      </c>
      <c r="G107" s="419"/>
      <c r="H107" s="93"/>
      <c r="I107" s="419"/>
      <c r="J107" s="93"/>
      <c r="K107" s="88"/>
      <c r="L107" s="88"/>
      <c r="M107" s="88"/>
      <c r="N107" s="813"/>
      <c r="O107" s="160"/>
      <c r="P107" s="416"/>
      <c r="Q107" s="416"/>
      <c r="R107" s="416"/>
      <c r="S107" s="416"/>
      <c r="T107" s="416"/>
      <c r="U107" s="416"/>
      <c r="V107" s="596"/>
      <c r="W107" s="596"/>
      <c r="X107" s="596"/>
      <c r="Y107" s="596"/>
      <c r="Z107" s="88"/>
      <c r="AA107" s="88"/>
      <c r="AB107" s="88"/>
      <c r="AC107" s="88"/>
      <c r="AD107" s="88"/>
      <c r="AE107" s="88"/>
      <c r="AF107" s="88"/>
      <c r="AG107" s="88"/>
      <c r="AH107" s="88"/>
      <c r="AI107" s="88"/>
    </row>
    <row r="108" spans="1:35">
      <c r="A108" s="93"/>
      <c r="B108" s="251" t="s">
        <v>1862</v>
      </c>
      <c r="C108" s="1045" t="s">
        <v>1863</v>
      </c>
      <c r="D108" s="419"/>
      <c r="E108" s="419"/>
      <c r="F108" s="419"/>
      <c r="G108" s="419"/>
      <c r="H108" s="419"/>
      <c r="I108" s="419"/>
      <c r="J108" s="419"/>
      <c r="K108" s="88"/>
      <c r="L108" s="88"/>
      <c r="M108" s="88"/>
      <c r="N108" s="800"/>
      <c r="O108" s="160"/>
      <c r="P108" s="416"/>
      <c r="Q108" s="416"/>
      <c r="R108" s="416"/>
      <c r="S108" s="416"/>
      <c r="T108" s="416"/>
      <c r="U108" s="416"/>
      <c r="V108" s="596"/>
      <c r="W108" s="596"/>
      <c r="X108" s="596"/>
      <c r="Y108" s="596"/>
      <c r="Z108" s="88"/>
      <c r="AA108" s="88"/>
      <c r="AB108" s="88"/>
      <c r="AC108" s="88"/>
      <c r="AD108" s="88"/>
      <c r="AE108" s="88"/>
      <c r="AF108" s="88"/>
      <c r="AG108" s="88"/>
      <c r="AH108" s="88"/>
      <c r="AI108" s="88"/>
    </row>
    <row r="109" spans="1:35">
      <c r="A109" s="93"/>
      <c r="B109" s="251" t="s">
        <v>1864</v>
      </c>
      <c r="C109" s="1045" t="s">
        <v>1865</v>
      </c>
      <c r="D109" s="419"/>
      <c r="E109" s="419"/>
      <c r="F109" s="419"/>
      <c r="G109" s="419"/>
      <c r="H109" s="419"/>
      <c r="I109" s="419"/>
      <c r="J109" s="419"/>
      <c r="K109" s="419"/>
      <c r="L109" s="419"/>
      <c r="M109" s="93"/>
      <c r="N109" s="800"/>
      <c r="O109" s="160"/>
      <c r="P109" s="416"/>
      <c r="Q109" s="416"/>
      <c r="R109" s="416"/>
      <c r="S109" s="416"/>
      <c r="T109" s="416"/>
      <c r="U109" s="416"/>
      <c r="V109" s="596"/>
      <c r="W109" s="596"/>
      <c r="X109" s="596"/>
      <c r="Y109" s="596"/>
      <c r="Z109" s="88"/>
      <c r="AA109" s="88"/>
      <c r="AB109" s="88"/>
      <c r="AC109" s="88"/>
      <c r="AD109" s="88"/>
      <c r="AE109" s="88"/>
      <c r="AF109" s="88"/>
      <c r="AG109" s="88"/>
      <c r="AH109" s="88"/>
      <c r="AI109" s="88"/>
    </row>
    <row r="110" spans="1:35">
      <c r="A110" s="93"/>
      <c r="B110" s="251" t="s">
        <v>1866</v>
      </c>
      <c r="C110" s="1045" t="s">
        <v>1867</v>
      </c>
      <c r="D110" s="419"/>
      <c r="E110" s="419"/>
      <c r="F110" s="419"/>
      <c r="G110" s="419"/>
      <c r="H110" s="419"/>
      <c r="I110" s="419"/>
      <c r="J110" s="419"/>
      <c r="K110" s="419"/>
      <c r="L110" s="419"/>
      <c r="M110" s="93"/>
      <c r="N110" s="93"/>
      <c r="O110" s="160"/>
      <c r="P110" s="416"/>
      <c r="Q110" s="416"/>
      <c r="R110" s="416"/>
      <c r="S110" s="416"/>
      <c r="T110" s="416"/>
      <c r="U110" s="416"/>
      <c r="V110" s="596"/>
      <c r="W110" s="596"/>
      <c r="X110" s="596"/>
      <c r="Y110" s="596"/>
      <c r="Z110" s="88"/>
      <c r="AA110" s="88"/>
      <c r="AB110" s="88"/>
      <c r="AC110" s="88"/>
      <c r="AD110" s="88"/>
      <c r="AE110" s="88"/>
      <c r="AF110" s="88"/>
      <c r="AG110" s="88"/>
      <c r="AH110" s="88"/>
      <c r="AI110" s="88"/>
    </row>
    <row r="111" spans="1:35">
      <c r="A111" s="93"/>
      <c r="B111" s="251" t="s">
        <v>1868</v>
      </c>
      <c r="C111" s="1045" t="s">
        <v>1869</v>
      </c>
      <c r="D111" s="419"/>
      <c r="E111" s="419"/>
      <c r="F111" s="419"/>
      <c r="G111" s="419"/>
      <c r="H111" s="419"/>
      <c r="I111" s="419"/>
      <c r="J111" s="419"/>
      <c r="K111" s="419"/>
      <c r="L111" s="419"/>
      <c r="M111" s="93"/>
      <c r="N111" s="93"/>
      <c r="O111" s="160"/>
      <c r="P111" s="416"/>
      <c r="Q111" s="416"/>
      <c r="R111" s="416"/>
      <c r="S111" s="416"/>
      <c r="T111" s="416"/>
      <c r="U111" s="416"/>
      <c r="V111" s="596"/>
      <c r="W111" s="596"/>
      <c r="X111" s="596"/>
      <c r="Y111" s="596"/>
      <c r="Z111" s="88"/>
      <c r="AA111" s="88"/>
      <c r="AB111" s="88"/>
      <c r="AC111" s="88"/>
      <c r="AD111" s="88"/>
      <c r="AE111" s="88"/>
      <c r="AF111" s="88"/>
      <c r="AG111" s="88"/>
      <c r="AH111" s="88"/>
      <c r="AI111" s="88"/>
    </row>
    <row r="112" spans="1:35">
      <c r="A112" s="93"/>
      <c r="B112" s="93"/>
      <c r="C112" s="93"/>
      <c r="D112" s="93"/>
      <c r="E112" s="93"/>
      <c r="F112" s="93"/>
      <c r="G112" s="93"/>
      <c r="H112" s="93"/>
      <c r="I112" s="93"/>
      <c r="J112" s="93"/>
      <c r="K112" s="93"/>
      <c r="L112" s="93"/>
      <c r="M112" s="93"/>
      <c r="N112" s="93"/>
      <c r="O112" s="160"/>
      <c r="P112" s="416"/>
      <c r="Q112" s="416"/>
      <c r="R112" s="416"/>
      <c r="S112" s="416"/>
      <c r="T112" s="416"/>
      <c r="U112" s="416"/>
      <c r="V112" s="596"/>
      <c r="W112" s="596"/>
      <c r="X112" s="596"/>
      <c r="Y112" s="596"/>
      <c r="Z112" s="88"/>
      <c r="AA112" s="88"/>
      <c r="AB112" s="88"/>
      <c r="AC112" s="88"/>
      <c r="AD112" s="88"/>
      <c r="AE112" s="88"/>
      <c r="AF112" s="88"/>
      <c r="AG112" s="88"/>
      <c r="AH112" s="88"/>
      <c r="AI112" s="88"/>
    </row>
    <row r="113" spans="1:35">
      <c r="A113" s="88"/>
      <c r="B113" s="88"/>
      <c r="C113" s="88"/>
      <c r="D113" s="88"/>
      <c r="E113" s="88"/>
      <c r="F113" s="88"/>
      <c r="G113" s="88"/>
      <c r="H113" s="88"/>
      <c r="I113" s="88"/>
      <c r="J113" s="88"/>
      <c r="K113" s="88"/>
      <c r="L113" s="88"/>
      <c r="M113" s="88"/>
      <c r="N113" s="88"/>
      <c r="P113" s="160"/>
      <c r="Q113" s="160"/>
      <c r="R113" s="160"/>
      <c r="S113" s="160"/>
      <c r="T113" s="88"/>
      <c r="U113" s="753">
        <v>1</v>
      </c>
      <c r="V113" s="753">
        <v>2</v>
      </c>
      <c r="W113" s="753">
        <v>3</v>
      </c>
      <c r="X113" s="753">
        <v>4</v>
      </c>
      <c r="Y113" s="753">
        <v>5</v>
      </c>
      <c r="Z113" s="753">
        <v>6</v>
      </c>
      <c r="AA113" s="88"/>
      <c r="AB113" s="88"/>
      <c r="AC113" s="88"/>
      <c r="AD113" s="88"/>
      <c r="AE113" s="88"/>
      <c r="AF113" s="88"/>
      <c r="AG113" s="88"/>
      <c r="AH113" s="88"/>
      <c r="AI113" s="88"/>
    </row>
    <row r="114" spans="1:35" ht="15.75">
      <c r="A114" s="88"/>
      <c r="B114" s="88"/>
      <c r="C114" s="88"/>
      <c r="D114" s="88"/>
      <c r="E114" s="88"/>
      <c r="F114" s="88"/>
      <c r="G114" s="88"/>
      <c r="H114" s="88"/>
      <c r="I114" s="88"/>
      <c r="J114" s="88"/>
      <c r="K114" s="88"/>
      <c r="L114" s="88"/>
      <c r="M114" s="88"/>
      <c r="N114" s="88"/>
      <c r="O114" s="160"/>
      <c r="P114" s="596"/>
      <c r="Q114" s="596"/>
      <c r="R114" s="596"/>
      <c r="S114" s="596"/>
      <c r="T114" s="753" t="s">
        <v>170</v>
      </c>
      <c r="U114" s="754">
        <v>1.5840706024710036E-3</v>
      </c>
      <c r="V114" s="754">
        <v>1.0560470683140023E-3</v>
      </c>
      <c r="W114" s="754">
        <v>7.8705661415721689E-2</v>
      </c>
      <c r="X114" s="754">
        <v>3.373099774959501E-2</v>
      </c>
      <c r="Y114" s="754">
        <v>1.4701621727258701E-2</v>
      </c>
      <c r="Z114" s="754">
        <v>1.4701621727258701E-2</v>
      </c>
      <c r="AA114" s="88"/>
      <c r="AB114" s="88"/>
      <c r="AC114" s="88"/>
      <c r="AD114" s="88"/>
      <c r="AE114" s="88"/>
      <c r="AF114" s="88"/>
      <c r="AG114" s="88"/>
      <c r="AH114" s="88"/>
      <c r="AI114" s="88"/>
    </row>
    <row r="115" spans="1:35" ht="15.75">
      <c r="A115" s="88"/>
      <c r="B115" s="505"/>
      <c r="C115" s="505"/>
      <c r="D115" s="505"/>
      <c r="E115" s="505" t="s">
        <v>1835</v>
      </c>
      <c r="F115" s="505" t="s">
        <v>1838</v>
      </c>
      <c r="G115" s="505"/>
      <c r="H115" s="505" t="s">
        <v>1834</v>
      </c>
      <c r="I115" s="505" t="s">
        <v>1837</v>
      </c>
      <c r="J115" s="505"/>
      <c r="K115" s="505" t="s">
        <v>1843</v>
      </c>
      <c r="L115" s="505" t="s">
        <v>1845</v>
      </c>
      <c r="M115" s="505"/>
      <c r="N115" s="88"/>
      <c r="O115" s="160"/>
      <c r="P115" s="596"/>
      <c r="Q115" s="596"/>
      <c r="R115" s="596"/>
      <c r="S115" s="596"/>
      <c r="T115" s="753" t="s">
        <v>171</v>
      </c>
      <c r="U115" s="754">
        <v>3.8881732969742817E-4</v>
      </c>
      <c r="V115" s="754">
        <v>2.5921155313161876E-4</v>
      </c>
      <c r="W115" s="754">
        <v>1.9318662347495328E-2</v>
      </c>
      <c r="X115" s="754">
        <v>8.2794267203551378E-3</v>
      </c>
      <c r="Y115" s="754">
        <v>3.6085798785089537E-3</v>
      </c>
      <c r="Z115" s="754">
        <v>3.6085798785089537E-3</v>
      </c>
      <c r="AA115" s="1569"/>
      <c r="AB115" s="1417"/>
      <c r="AC115" s="88"/>
      <c r="AD115" s="88"/>
      <c r="AE115" s="88"/>
      <c r="AF115" s="88"/>
      <c r="AG115" s="88"/>
      <c r="AH115" s="88"/>
      <c r="AI115" s="88"/>
    </row>
    <row r="116" spans="1:35" ht="56.25">
      <c r="A116" s="88"/>
      <c r="B116" s="702" t="s">
        <v>1828</v>
      </c>
      <c r="C116" s="702" t="s">
        <v>1870</v>
      </c>
      <c r="D116" s="702" t="s">
        <v>1871</v>
      </c>
      <c r="E116" s="702" t="s">
        <v>1872</v>
      </c>
      <c r="F116" s="702" t="s">
        <v>1873</v>
      </c>
      <c r="G116" s="702" t="s">
        <v>1874</v>
      </c>
      <c r="H116" s="702" t="s">
        <v>1875</v>
      </c>
      <c r="I116" s="702" t="s">
        <v>1876</v>
      </c>
      <c r="J116" s="702" t="s">
        <v>1877</v>
      </c>
      <c r="K116" s="702" t="s">
        <v>1878</v>
      </c>
      <c r="L116" s="702" t="s">
        <v>1879</v>
      </c>
      <c r="M116" s="702" t="s">
        <v>1880</v>
      </c>
      <c r="N116" s="88"/>
      <c r="O116" s="160"/>
      <c r="P116" s="160"/>
      <c r="Q116" s="160"/>
      <c r="R116" s="160"/>
      <c r="S116" s="160"/>
      <c r="T116" s="1077" t="s">
        <v>1828</v>
      </c>
      <c r="U116" s="755" t="s">
        <v>1835</v>
      </c>
      <c r="V116" s="755" t="s">
        <v>1838</v>
      </c>
      <c r="W116" s="755" t="s">
        <v>1834</v>
      </c>
      <c r="X116" s="755" t="s">
        <v>1837</v>
      </c>
      <c r="Y116" s="755" t="s">
        <v>1843</v>
      </c>
      <c r="Z116" s="755" t="s">
        <v>1845</v>
      </c>
      <c r="AA116" s="756" t="s">
        <v>1881</v>
      </c>
      <c r="AB116" s="756" t="s">
        <v>1882</v>
      </c>
      <c r="AC116" s="756" t="s">
        <v>1883</v>
      </c>
      <c r="AD116" s="756" t="s">
        <v>1884</v>
      </c>
      <c r="AE116" s="88"/>
      <c r="AF116" s="88"/>
      <c r="AG116" s="88"/>
      <c r="AH116" s="88"/>
      <c r="AI116" s="88"/>
    </row>
    <row r="117" spans="1:35">
      <c r="A117" s="88"/>
      <c r="B117" s="757" t="s">
        <v>1885</v>
      </c>
      <c r="C117" s="757" t="s">
        <v>1886</v>
      </c>
      <c r="D117" s="706">
        <v>83.44440000038594</v>
      </c>
      <c r="E117" s="757">
        <v>1</v>
      </c>
      <c r="F117" s="757">
        <v>1</v>
      </c>
      <c r="G117" s="757">
        <v>2</v>
      </c>
      <c r="H117" s="757">
        <v>1</v>
      </c>
      <c r="I117" s="757">
        <v>1</v>
      </c>
      <c r="J117" s="757">
        <v>2</v>
      </c>
      <c r="K117" s="757">
        <v>1</v>
      </c>
      <c r="L117" s="757">
        <v>1</v>
      </c>
      <c r="M117" s="757">
        <v>2</v>
      </c>
      <c r="N117" s="88"/>
      <c r="O117" s="160"/>
      <c r="P117" s="416"/>
      <c r="Q117" s="416"/>
      <c r="R117" s="416"/>
      <c r="S117" s="416"/>
      <c r="T117" s="757">
        <v>1</v>
      </c>
      <c r="U117" s="758">
        <v>5.3173250548659262E-2</v>
      </c>
      <c r="V117" s="758">
        <v>8.5381281036777626E-2</v>
      </c>
      <c r="W117" s="758">
        <v>3.9006349359051555E-2</v>
      </c>
      <c r="X117" s="758">
        <v>9.7529534529479614E-2</v>
      </c>
      <c r="Y117" s="758">
        <v>5.7407886975678862E-2</v>
      </c>
      <c r="Z117" s="758">
        <v>5.9502694190545012E-2</v>
      </c>
      <c r="AA117" s="467">
        <v>8.2529610102293274E-3</v>
      </c>
      <c r="AB117" s="467">
        <v>2.0257267934199264E-3</v>
      </c>
      <c r="AC117" s="467">
        <v>1.8842376735683395E-3</v>
      </c>
      <c r="AD117" s="467">
        <v>4.6249470169404709E-4</v>
      </c>
      <c r="AE117" s="88"/>
      <c r="AF117" s="88"/>
      <c r="AG117" s="88"/>
      <c r="AH117" s="88"/>
      <c r="AI117" s="88"/>
    </row>
    <row r="118" spans="1:35">
      <c r="A118" s="88"/>
      <c r="B118" s="759" t="s">
        <v>1887</v>
      </c>
      <c r="C118" s="759" t="s">
        <v>1888</v>
      </c>
      <c r="D118" s="708">
        <v>182.84438198993016</v>
      </c>
      <c r="E118" s="759">
        <v>1</v>
      </c>
      <c r="F118" s="759"/>
      <c r="G118" s="759">
        <v>1</v>
      </c>
      <c r="H118" s="759">
        <v>1</v>
      </c>
      <c r="I118" s="759"/>
      <c r="J118" s="759">
        <v>1</v>
      </c>
      <c r="K118" s="759">
        <v>1</v>
      </c>
      <c r="L118" s="759"/>
      <c r="M118" s="759">
        <v>1</v>
      </c>
      <c r="N118" s="88"/>
      <c r="O118" s="160"/>
      <c r="P118" s="416"/>
      <c r="Q118" s="416"/>
      <c r="R118" s="416"/>
      <c r="S118" s="416"/>
      <c r="T118" s="759">
        <v>2</v>
      </c>
      <c r="U118" s="760">
        <v>0.11651387193053518</v>
      </c>
      <c r="V118" s="760">
        <v>0</v>
      </c>
      <c r="W118" s="760">
        <v>8.5471186109626326E-2</v>
      </c>
      <c r="X118" s="760">
        <v>0</v>
      </c>
      <c r="Y118" s="760">
        <v>0.12579285866238135</v>
      </c>
      <c r="Z118" s="760">
        <v>0</v>
      </c>
      <c r="AA118" s="466">
        <v>8.7609914580944644E-3</v>
      </c>
      <c r="AB118" s="466">
        <v>2.1504251760777328E-3</v>
      </c>
      <c r="AC118" s="466">
        <v>2.0002263602955398E-3</v>
      </c>
      <c r="AD118" s="466">
        <v>4.9096465207254167E-4</v>
      </c>
      <c r="AE118" s="88"/>
      <c r="AF118" s="88"/>
      <c r="AG118" s="88"/>
      <c r="AH118" s="88"/>
      <c r="AI118" s="88"/>
    </row>
    <row r="119" spans="1:35">
      <c r="A119" s="88"/>
      <c r="B119" s="759" t="s">
        <v>1889</v>
      </c>
      <c r="C119" s="759" t="s">
        <v>1888</v>
      </c>
      <c r="D119" s="708">
        <v>300.66291039578891</v>
      </c>
      <c r="E119" s="759">
        <v>1</v>
      </c>
      <c r="F119" s="759"/>
      <c r="G119" s="759">
        <v>1</v>
      </c>
      <c r="H119" s="759">
        <v>1</v>
      </c>
      <c r="I119" s="759"/>
      <c r="J119" s="759">
        <v>1</v>
      </c>
      <c r="K119" s="759">
        <v>1</v>
      </c>
      <c r="L119" s="759"/>
      <c r="M119" s="759">
        <v>1</v>
      </c>
      <c r="N119" s="88"/>
      <c r="O119" s="160"/>
      <c r="P119" s="416"/>
      <c r="Q119" s="416"/>
      <c r="R119" s="416"/>
      <c r="S119" s="416"/>
      <c r="T119" s="759">
        <v>3</v>
      </c>
      <c r="U119" s="760">
        <v>0.19159133824547159</v>
      </c>
      <c r="V119" s="760">
        <v>0</v>
      </c>
      <c r="W119" s="760">
        <v>0.14054583078257035</v>
      </c>
      <c r="X119" s="760">
        <v>0</v>
      </c>
      <c r="Y119" s="760">
        <v>0.20684937967916694</v>
      </c>
      <c r="Z119" s="760">
        <v>0</v>
      </c>
      <c r="AA119" s="466">
        <v>1.4406268112128253E-2</v>
      </c>
      <c r="AB119" s="466">
        <v>3.5360839911587538E-3</v>
      </c>
      <c r="AC119" s="466">
        <v>3.2891023087050805E-3</v>
      </c>
      <c r="AD119" s="466">
        <v>8.0732511213670174E-4</v>
      </c>
      <c r="AE119" s="88"/>
      <c r="AF119" s="88"/>
      <c r="AG119" s="88"/>
      <c r="AH119" s="88"/>
      <c r="AI119" s="88"/>
    </row>
    <row r="120" spans="1:35">
      <c r="A120" s="88"/>
      <c r="B120" s="759" t="s">
        <v>1890</v>
      </c>
      <c r="C120" s="759" t="s">
        <v>1888</v>
      </c>
      <c r="D120" s="708">
        <v>143.30441044352565</v>
      </c>
      <c r="E120" s="759">
        <v>1</v>
      </c>
      <c r="F120" s="759"/>
      <c r="G120" s="759">
        <v>1</v>
      </c>
      <c r="H120" s="759">
        <v>1</v>
      </c>
      <c r="I120" s="759"/>
      <c r="J120" s="759">
        <v>1</v>
      </c>
      <c r="K120" s="759">
        <v>1</v>
      </c>
      <c r="L120" s="759"/>
      <c r="M120" s="759">
        <v>1</v>
      </c>
      <c r="N120" s="88"/>
      <c r="O120" s="160"/>
      <c r="P120" s="416"/>
      <c r="Q120" s="416"/>
      <c r="R120" s="416"/>
      <c r="S120" s="416"/>
      <c r="T120" s="759">
        <v>4</v>
      </c>
      <c r="U120" s="760">
        <v>9.1317827454044237E-2</v>
      </c>
      <c r="V120" s="760">
        <v>0</v>
      </c>
      <c r="W120" s="760">
        <v>6.6988101040060505E-2</v>
      </c>
      <c r="X120" s="760">
        <v>0</v>
      </c>
      <c r="Y120" s="760">
        <v>9.8590239702366661E-2</v>
      </c>
      <c r="Z120" s="760">
        <v>0</v>
      </c>
      <c r="AA120" s="466">
        <v>6.8664330953965838E-3</v>
      </c>
      <c r="AB120" s="466">
        <v>1.6853972143246164E-3</v>
      </c>
      <c r="AC120" s="466">
        <v>1.5676787889033297E-3</v>
      </c>
      <c r="AD120" s="466">
        <v>3.8479388454899918E-4</v>
      </c>
      <c r="AE120" s="88"/>
      <c r="AF120" s="88"/>
      <c r="AG120" s="88"/>
      <c r="AH120" s="88"/>
      <c r="AI120" s="88"/>
    </row>
    <row r="121" spans="1:35">
      <c r="A121" s="88"/>
      <c r="B121" s="759" t="s">
        <v>1891</v>
      </c>
      <c r="C121" s="759" t="s">
        <v>1892</v>
      </c>
      <c r="D121" s="708">
        <v>160.58402577335562</v>
      </c>
      <c r="E121" s="759"/>
      <c r="F121" s="759"/>
      <c r="G121" s="759"/>
      <c r="H121" s="759"/>
      <c r="I121" s="759"/>
      <c r="J121" s="759"/>
      <c r="K121" s="759">
        <v>1</v>
      </c>
      <c r="L121" s="759">
        <v>1</v>
      </c>
      <c r="M121" s="759">
        <v>2</v>
      </c>
      <c r="N121" s="88"/>
      <c r="O121" s="160"/>
      <c r="P121" s="416"/>
      <c r="Q121" s="416"/>
      <c r="R121" s="416"/>
      <c r="S121" s="416"/>
      <c r="T121" s="759">
        <v>5</v>
      </c>
      <c r="U121" s="760">
        <v>0</v>
      </c>
      <c r="V121" s="760">
        <v>0</v>
      </c>
      <c r="W121" s="760">
        <v>0</v>
      </c>
      <c r="X121" s="760">
        <v>0</v>
      </c>
      <c r="Y121" s="760">
        <v>0.11047822983511971</v>
      </c>
      <c r="Z121" s="760">
        <v>0.11450956777727905</v>
      </c>
      <c r="AA121" s="466">
        <v>3.3076854937465249E-3</v>
      </c>
      <c r="AB121" s="466">
        <v>8.1188643937414704E-4</v>
      </c>
      <c r="AC121" s="466">
        <v>7.5517933647180932E-4</v>
      </c>
      <c r="AD121" s="466">
        <v>1.853622007703532E-4</v>
      </c>
      <c r="AE121" s="88"/>
      <c r="AF121" s="88"/>
      <c r="AG121" s="88"/>
      <c r="AH121" s="88"/>
      <c r="AI121" s="88"/>
    </row>
    <row r="122" spans="1:35">
      <c r="A122" s="88"/>
      <c r="B122" s="759" t="s">
        <v>1893</v>
      </c>
      <c r="C122" s="759" t="s">
        <v>1892</v>
      </c>
      <c r="D122" s="708">
        <v>147.82345722845039</v>
      </c>
      <c r="E122" s="759"/>
      <c r="F122" s="759"/>
      <c r="G122" s="759"/>
      <c r="H122" s="759"/>
      <c r="I122" s="759"/>
      <c r="J122" s="759"/>
      <c r="K122" s="759">
        <v>1</v>
      </c>
      <c r="L122" s="759">
        <v>1</v>
      </c>
      <c r="M122" s="759">
        <v>2</v>
      </c>
      <c r="N122" s="88"/>
      <c r="O122" s="160"/>
      <c r="P122" s="416"/>
      <c r="Q122" s="416"/>
      <c r="R122" s="416"/>
      <c r="S122" s="416"/>
      <c r="T122" s="759">
        <v>6</v>
      </c>
      <c r="U122" s="760">
        <v>0</v>
      </c>
      <c r="V122" s="760">
        <v>0</v>
      </c>
      <c r="W122" s="760">
        <v>0</v>
      </c>
      <c r="X122" s="760">
        <v>0</v>
      </c>
      <c r="Y122" s="760">
        <v>0.10169924314736194</v>
      </c>
      <c r="Z122" s="760">
        <v>0.10541023687165241</v>
      </c>
      <c r="AA122" s="466">
        <v>3.0448452313687931E-3</v>
      </c>
      <c r="AB122" s="466">
        <v>7.4737110224506738E-4</v>
      </c>
      <c r="AC122" s="466">
        <v>6.9517014414812622E-4</v>
      </c>
      <c r="AD122" s="466">
        <v>1.7063267174544918E-4</v>
      </c>
      <c r="AE122" s="88"/>
      <c r="AF122" s="88"/>
      <c r="AG122" s="88"/>
      <c r="AH122" s="88"/>
      <c r="AI122" s="88"/>
    </row>
    <row r="123" spans="1:35">
      <c r="A123" s="88"/>
      <c r="B123" s="759" t="s">
        <v>1894</v>
      </c>
      <c r="C123" s="759" t="s">
        <v>1892</v>
      </c>
      <c r="D123" s="708">
        <v>47.856010116475638</v>
      </c>
      <c r="E123" s="759"/>
      <c r="F123" s="759"/>
      <c r="G123" s="759"/>
      <c r="H123" s="759"/>
      <c r="I123" s="759"/>
      <c r="J123" s="759"/>
      <c r="K123" s="759">
        <v>1</v>
      </c>
      <c r="L123" s="759">
        <v>1</v>
      </c>
      <c r="M123" s="759">
        <v>2</v>
      </c>
      <c r="N123" s="88"/>
      <c r="O123" s="160"/>
      <c r="P123" s="416"/>
      <c r="Q123" s="416"/>
      <c r="R123" s="416"/>
      <c r="S123" s="416"/>
      <c r="T123" s="759">
        <v>7</v>
      </c>
      <c r="U123" s="760">
        <v>0</v>
      </c>
      <c r="V123" s="760">
        <v>0</v>
      </c>
      <c r="W123" s="760">
        <v>0</v>
      </c>
      <c r="X123" s="760">
        <v>0</v>
      </c>
      <c r="Y123" s="760">
        <v>3.2923868106917553E-2</v>
      </c>
      <c r="Z123" s="760">
        <v>3.4125256279955371E-2</v>
      </c>
      <c r="AA123" s="466">
        <v>9.857308638797223E-4</v>
      </c>
      <c r="AB123" s="466">
        <v>2.4195212113411362E-4</v>
      </c>
      <c r="AC123" s="466">
        <v>2.2505270864833841E-4</v>
      </c>
      <c r="AD123" s="466">
        <v>5.5240210304592154E-5</v>
      </c>
      <c r="AE123" s="88"/>
      <c r="AF123" s="88"/>
      <c r="AG123" s="88"/>
      <c r="AH123" s="88"/>
      <c r="AI123" s="88"/>
    </row>
    <row r="124" spans="1:35">
      <c r="A124" s="88"/>
      <c r="B124" s="759" t="s">
        <v>1895</v>
      </c>
      <c r="C124" s="759" t="s">
        <v>1896</v>
      </c>
      <c r="D124" s="708">
        <v>110.44459309361713</v>
      </c>
      <c r="E124" s="759"/>
      <c r="F124" s="759"/>
      <c r="G124" s="759"/>
      <c r="H124" s="759"/>
      <c r="I124" s="759"/>
      <c r="J124" s="759"/>
      <c r="K124" s="759">
        <v>1</v>
      </c>
      <c r="L124" s="759"/>
      <c r="M124" s="759">
        <v>1</v>
      </c>
      <c r="N124" s="88"/>
      <c r="O124" s="160"/>
      <c r="P124" s="416"/>
      <c r="Q124" s="416"/>
      <c r="R124" s="416"/>
      <c r="S124" s="416"/>
      <c r="T124" s="759">
        <v>8</v>
      </c>
      <c r="U124" s="760">
        <v>0</v>
      </c>
      <c r="V124" s="760">
        <v>0</v>
      </c>
      <c r="W124" s="760">
        <v>0</v>
      </c>
      <c r="X124" s="760">
        <v>0</v>
      </c>
      <c r="Y124" s="760">
        <v>7.5983417908977585E-2</v>
      </c>
      <c r="Z124" s="760">
        <v>0</v>
      </c>
      <c r="AA124" s="466">
        <v>1.1170794676420028E-3</v>
      </c>
      <c r="AB124" s="466">
        <v>2.7419223296667338E-4</v>
      </c>
      <c r="AC124" s="466">
        <v>2.5504097434748924E-4</v>
      </c>
      <c r="AD124" s="466">
        <v>6.2600966430747349E-5</v>
      </c>
      <c r="AE124" s="88"/>
      <c r="AF124" s="88"/>
      <c r="AG124" s="88"/>
      <c r="AH124" s="88"/>
      <c r="AI124" s="88"/>
    </row>
    <row r="125" spans="1:35">
      <c r="A125" s="88"/>
      <c r="B125" s="759" t="s">
        <v>1897</v>
      </c>
      <c r="C125" s="759" t="s">
        <v>1896</v>
      </c>
      <c r="D125" s="708">
        <v>159.18418136752197</v>
      </c>
      <c r="E125" s="759"/>
      <c r="F125" s="759"/>
      <c r="G125" s="759"/>
      <c r="H125" s="759"/>
      <c r="I125" s="759"/>
      <c r="J125" s="759"/>
      <c r="K125" s="759">
        <v>1</v>
      </c>
      <c r="L125" s="759"/>
      <c r="M125" s="759">
        <v>1</v>
      </c>
      <c r="N125" s="88"/>
      <c r="O125" s="160"/>
      <c r="P125" s="416"/>
      <c r="Q125" s="416"/>
      <c r="R125" s="416"/>
      <c r="S125" s="416"/>
      <c r="T125" s="759">
        <v>9</v>
      </c>
      <c r="U125" s="760">
        <v>0</v>
      </c>
      <c r="V125" s="760">
        <v>0</v>
      </c>
      <c r="W125" s="760">
        <v>0</v>
      </c>
      <c r="X125" s="760">
        <v>0</v>
      </c>
      <c r="Y125" s="760">
        <v>0.10951516809061362</v>
      </c>
      <c r="Z125" s="760">
        <v>0</v>
      </c>
      <c r="AA125" s="466">
        <v>1.610050574665354E-3</v>
      </c>
      <c r="AB125" s="466">
        <v>3.9519423196331414E-4</v>
      </c>
      <c r="AC125" s="466">
        <v>3.6759145540304883E-4</v>
      </c>
      <c r="AD125" s="466">
        <v>9.0226993598930169E-5</v>
      </c>
      <c r="AE125" s="88"/>
      <c r="AF125" s="88"/>
      <c r="AG125" s="88"/>
      <c r="AH125" s="88"/>
      <c r="AI125" s="88"/>
    </row>
    <row r="126" spans="1:35">
      <c r="A126" s="88"/>
      <c r="B126" s="759" t="s">
        <v>1898</v>
      </c>
      <c r="C126" s="759" t="s">
        <v>1896</v>
      </c>
      <c r="D126" s="708">
        <v>117.38710000005085</v>
      </c>
      <c r="E126" s="759"/>
      <c r="F126" s="759"/>
      <c r="G126" s="759"/>
      <c r="H126" s="759"/>
      <c r="I126" s="759"/>
      <c r="J126" s="759"/>
      <c r="K126" s="759">
        <v>1</v>
      </c>
      <c r="L126" s="759"/>
      <c r="M126" s="759">
        <v>1</v>
      </c>
      <c r="N126" s="88"/>
      <c r="O126" s="160"/>
      <c r="P126" s="416"/>
      <c r="Q126" s="416"/>
      <c r="R126" s="416"/>
      <c r="S126" s="416"/>
      <c r="T126" s="759">
        <v>10</v>
      </c>
      <c r="U126" s="760">
        <v>0</v>
      </c>
      <c r="V126" s="760">
        <v>0</v>
      </c>
      <c r="W126" s="760">
        <v>0</v>
      </c>
      <c r="X126" s="760">
        <v>0</v>
      </c>
      <c r="Y126" s="760">
        <v>8.0759707891415872E-2</v>
      </c>
      <c r="Z126" s="760">
        <v>0</v>
      </c>
      <c r="AA126" s="466">
        <v>1.1872986762235056E-3</v>
      </c>
      <c r="AB126" s="466">
        <v>2.9142785689122407E-4</v>
      </c>
      <c r="AC126" s="466">
        <v>2.7107275712865423E-4</v>
      </c>
      <c r="AD126" s="466">
        <v>6.6536040386124215E-5</v>
      </c>
      <c r="AE126" s="88"/>
      <c r="AF126" s="88"/>
      <c r="AG126" s="88"/>
      <c r="AH126" s="88"/>
      <c r="AI126" s="88"/>
    </row>
    <row r="127" spans="1:35">
      <c r="A127" s="88"/>
      <c r="B127" s="759" t="s">
        <v>1899</v>
      </c>
      <c r="C127" s="759" t="s">
        <v>1896</v>
      </c>
      <c r="D127" s="708">
        <v>157.40731671484383</v>
      </c>
      <c r="E127" s="759"/>
      <c r="F127" s="759"/>
      <c r="G127" s="759"/>
      <c r="H127" s="759"/>
      <c r="I127" s="759"/>
      <c r="J127" s="759"/>
      <c r="K127" s="759"/>
      <c r="L127" s="759">
        <v>1</v>
      </c>
      <c r="M127" s="759">
        <v>1</v>
      </c>
      <c r="N127" s="88"/>
      <c r="O127" s="160"/>
      <c r="P127" s="416"/>
      <c r="Q127" s="416"/>
      <c r="R127" s="416"/>
      <c r="S127" s="416"/>
      <c r="T127" s="759">
        <v>11</v>
      </c>
      <c r="U127" s="760">
        <v>0</v>
      </c>
      <c r="V127" s="760">
        <v>0</v>
      </c>
      <c r="W127" s="760">
        <v>0</v>
      </c>
      <c r="X127" s="760">
        <v>0</v>
      </c>
      <c r="Y127" s="760">
        <v>0</v>
      </c>
      <c r="Z127" s="760">
        <v>0.11224431393591777</v>
      </c>
      <c r="AA127" s="466">
        <v>1.6501734445215353E-3</v>
      </c>
      <c r="AB127" s="466">
        <v>4.0504257274619502E-4</v>
      </c>
      <c r="AC127" s="466">
        <v>3.7675192797295324E-4</v>
      </c>
      <c r="AD127" s="466">
        <v>9.2475473229724895E-5</v>
      </c>
      <c r="AE127" s="88"/>
      <c r="AF127" s="88"/>
      <c r="AG127" s="88"/>
      <c r="AH127" s="88"/>
      <c r="AI127" s="88"/>
    </row>
    <row r="128" spans="1:35">
      <c r="A128" s="88"/>
      <c r="B128" s="759" t="s">
        <v>1900</v>
      </c>
      <c r="C128" s="759" t="s">
        <v>1901</v>
      </c>
      <c r="D128" s="708">
        <v>141.23983220884199</v>
      </c>
      <c r="E128" s="759">
        <v>1</v>
      </c>
      <c r="F128" s="759"/>
      <c r="G128" s="759">
        <v>1</v>
      </c>
      <c r="H128" s="759">
        <v>1</v>
      </c>
      <c r="I128" s="759"/>
      <c r="J128" s="759">
        <v>1</v>
      </c>
      <c r="K128" s="759"/>
      <c r="L128" s="759">
        <v>1</v>
      </c>
      <c r="M128" s="759">
        <v>1</v>
      </c>
      <c r="N128" s="88"/>
      <c r="O128" s="160"/>
      <c r="P128" s="416"/>
      <c r="Q128" s="416"/>
      <c r="R128" s="416"/>
      <c r="S128" s="416"/>
      <c r="T128" s="759">
        <v>12</v>
      </c>
      <c r="U128" s="760">
        <v>9.0002216870833915E-2</v>
      </c>
      <c r="V128" s="760">
        <v>0</v>
      </c>
      <c r="W128" s="760">
        <v>6.6023007398057054E-2</v>
      </c>
      <c r="X128" s="760">
        <v>0</v>
      </c>
      <c r="Y128" s="760">
        <v>0</v>
      </c>
      <c r="Z128" s="760">
        <v>0.10071557280545781</v>
      </c>
      <c r="AA128" s="466">
        <v>6.8196365852514988E-3</v>
      </c>
      <c r="AB128" s="466">
        <v>1.6739107981980953E-3</v>
      </c>
      <c r="AC128" s="466">
        <v>1.5569946541670089E-3</v>
      </c>
      <c r="AD128" s="466">
        <v>3.8217141511372041E-4</v>
      </c>
      <c r="AE128" s="88"/>
      <c r="AF128" s="88"/>
      <c r="AG128" s="88"/>
      <c r="AH128" s="88"/>
      <c r="AI128" s="88"/>
    </row>
    <row r="129" spans="1:35">
      <c r="A129" s="88"/>
      <c r="B129" s="759" t="s">
        <v>1902</v>
      </c>
      <c r="C129" s="759" t="s">
        <v>1903</v>
      </c>
      <c r="D129" s="708">
        <v>615.20793869091324</v>
      </c>
      <c r="E129" s="759"/>
      <c r="F129" s="759"/>
      <c r="G129" s="759"/>
      <c r="H129" s="759">
        <v>1</v>
      </c>
      <c r="I129" s="759"/>
      <c r="J129" s="759">
        <v>1</v>
      </c>
      <c r="K129" s="759"/>
      <c r="L129" s="759"/>
      <c r="M129" s="759"/>
      <c r="N129" s="88"/>
      <c r="O129" s="160"/>
      <c r="P129" s="416"/>
      <c r="Q129" s="416"/>
      <c r="R129" s="416"/>
      <c r="S129" s="416"/>
      <c r="T129" s="759">
        <v>13</v>
      </c>
      <c r="U129" s="760">
        <v>0</v>
      </c>
      <c r="V129" s="760">
        <v>0</v>
      </c>
      <c r="W129" s="760">
        <v>0.28758090159350108</v>
      </c>
      <c r="X129" s="760">
        <v>0</v>
      </c>
      <c r="Y129" s="760">
        <v>0</v>
      </c>
      <c r="Z129" s="760">
        <v>0</v>
      </c>
      <c r="AA129" s="466">
        <v>2.2634245070446073E-2</v>
      </c>
      <c r="AB129" s="466">
        <v>5.5556783354731281E-3</v>
      </c>
      <c r="AC129" s="466">
        <v>5.1676358608324369E-3</v>
      </c>
      <c r="AD129" s="466">
        <v>1.2684197112952347E-3</v>
      </c>
      <c r="AE129" s="88"/>
      <c r="AF129" s="88"/>
      <c r="AG129" s="88"/>
      <c r="AH129" s="88"/>
      <c r="AI129" s="88"/>
    </row>
    <row r="130" spans="1:35">
      <c r="A130" s="88"/>
      <c r="B130" s="759" t="s">
        <v>1904</v>
      </c>
      <c r="C130" s="759" t="s">
        <v>1903</v>
      </c>
      <c r="D130" s="708">
        <v>672.54784737592104</v>
      </c>
      <c r="E130" s="759"/>
      <c r="F130" s="759"/>
      <c r="G130" s="759"/>
      <c r="H130" s="759">
        <v>1</v>
      </c>
      <c r="I130" s="759"/>
      <c r="J130" s="759">
        <v>1</v>
      </c>
      <c r="K130" s="759"/>
      <c r="L130" s="759"/>
      <c r="M130" s="759"/>
      <c r="N130" s="88"/>
      <c r="O130" s="160"/>
      <c r="P130" s="416"/>
      <c r="Q130" s="416"/>
      <c r="R130" s="416"/>
      <c r="S130" s="416"/>
      <c r="T130" s="759">
        <v>14</v>
      </c>
      <c r="U130" s="760">
        <v>0</v>
      </c>
      <c r="V130" s="760">
        <v>0</v>
      </c>
      <c r="W130" s="760">
        <v>0.31438462371713294</v>
      </c>
      <c r="X130" s="760">
        <v>0</v>
      </c>
      <c r="Y130" s="760">
        <v>0</v>
      </c>
      <c r="Z130" s="760">
        <v>0</v>
      </c>
      <c r="AA130" s="466">
        <v>2.474384974858973E-2</v>
      </c>
      <c r="AB130" s="466">
        <v>6.0734903928356624E-3</v>
      </c>
      <c r="AC130" s="466">
        <v>5.6492807645182035E-3</v>
      </c>
      <c r="AD130" s="466">
        <v>1.3866416421999229E-3</v>
      </c>
      <c r="AE130" s="88"/>
      <c r="AF130" s="88"/>
      <c r="AG130" s="88"/>
      <c r="AH130" s="88"/>
      <c r="AI130" s="88"/>
    </row>
    <row r="131" spans="1:35">
      <c r="A131" s="88"/>
      <c r="B131" s="759" t="s">
        <v>1905</v>
      </c>
      <c r="C131" s="759" t="s">
        <v>1906</v>
      </c>
      <c r="D131" s="708">
        <v>136.6952894208865</v>
      </c>
      <c r="E131" s="759"/>
      <c r="F131" s="759">
        <v>1</v>
      </c>
      <c r="G131" s="759">
        <v>1</v>
      </c>
      <c r="H131" s="759"/>
      <c r="I131" s="759">
        <v>1</v>
      </c>
      <c r="J131" s="759">
        <v>1</v>
      </c>
      <c r="K131" s="759"/>
      <c r="L131" s="759"/>
      <c r="M131" s="759"/>
      <c r="N131" s="88"/>
      <c r="O131" s="160"/>
      <c r="P131" s="416"/>
      <c r="Q131" s="416"/>
      <c r="R131" s="416"/>
      <c r="S131" s="416"/>
      <c r="T131" s="759">
        <v>15</v>
      </c>
      <c r="U131" s="760">
        <v>0</v>
      </c>
      <c r="V131" s="760">
        <v>0.13986821071748837</v>
      </c>
      <c r="W131" s="760">
        <v>0</v>
      </c>
      <c r="X131" s="760">
        <v>0.15976899527745297</v>
      </c>
      <c r="Y131" s="760">
        <v>0</v>
      </c>
      <c r="Z131" s="760">
        <v>0</v>
      </c>
      <c r="AA131" s="466">
        <v>5.5368750340373512E-3</v>
      </c>
      <c r="AB131" s="466">
        <v>1.3590511447182587E-3</v>
      </c>
      <c r="AC131" s="466">
        <v>1.2641267200998519E-3</v>
      </c>
      <c r="AD131" s="466">
        <v>3.1028564947905451E-4</v>
      </c>
      <c r="AE131" s="88"/>
      <c r="AF131" s="88"/>
      <c r="AG131" s="88"/>
      <c r="AH131" s="88"/>
      <c r="AI131" s="88"/>
    </row>
    <row r="132" spans="1:35">
      <c r="A132" s="88"/>
      <c r="B132" s="759" t="s">
        <v>1907</v>
      </c>
      <c r="C132" s="759" t="s">
        <v>1906</v>
      </c>
      <c r="D132" s="708">
        <v>55.179585768584978</v>
      </c>
      <c r="E132" s="759"/>
      <c r="F132" s="759">
        <v>1</v>
      </c>
      <c r="G132" s="759">
        <v>1</v>
      </c>
      <c r="H132" s="759"/>
      <c r="I132" s="759">
        <v>1</v>
      </c>
      <c r="J132" s="759">
        <v>1</v>
      </c>
      <c r="K132" s="759"/>
      <c r="L132" s="759"/>
      <c r="M132" s="759"/>
      <c r="N132" s="88"/>
      <c r="O132" s="160"/>
      <c r="P132" s="416"/>
      <c r="Q132" s="416"/>
      <c r="R132" s="416"/>
      <c r="S132" s="416"/>
      <c r="T132" s="759">
        <v>16</v>
      </c>
      <c r="U132" s="760">
        <v>0</v>
      </c>
      <c r="V132" s="760">
        <v>5.6460394226320029E-2</v>
      </c>
      <c r="W132" s="760">
        <v>0</v>
      </c>
      <c r="X132" s="760">
        <v>6.4493714563406287E-2</v>
      </c>
      <c r="Y132" s="760">
        <v>0</v>
      </c>
      <c r="Z132" s="760">
        <v>0</v>
      </c>
      <c r="AA132" s="466">
        <v>2.2350621745998388E-3</v>
      </c>
      <c r="AB132" s="466">
        <v>5.4860617012905124E-4</v>
      </c>
      <c r="AC132" s="466">
        <v>5.1028816771685811E-4</v>
      </c>
      <c r="AD132" s="466">
        <v>1.2525255025777425E-4</v>
      </c>
      <c r="AE132" s="88"/>
      <c r="AF132" s="88"/>
      <c r="AG132" s="88"/>
      <c r="AH132" s="88"/>
      <c r="AI132" s="88"/>
    </row>
    <row r="133" spans="1:35">
      <c r="A133" s="88"/>
      <c r="B133" s="759" t="s">
        <v>1908</v>
      </c>
      <c r="C133" s="759" t="s">
        <v>1906</v>
      </c>
      <c r="D133" s="708">
        <v>66.906332248334152</v>
      </c>
      <c r="E133" s="759"/>
      <c r="F133" s="759">
        <v>1</v>
      </c>
      <c r="G133" s="759">
        <v>1</v>
      </c>
      <c r="H133" s="759"/>
      <c r="I133" s="759">
        <v>1</v>
      </c>
      <c r="J133" s="759">
        <v>1</v>
      </c>
      <c r="K133" s="759"/>
      <c r="L133" s="759"/>
      <c r="M133" s="759"/>
      <c r="N133" s="88"/>
      <c r="O133" s="160"/>
      <c r="P133" s="416"/>
      <c r="Q133" s="416"/>
      <c r="R133" s="416"/>
      <c r="S133" s="416"/>
      <c r="T133" s="759">
        <v>17</v>
      </c>
      <c r="U133" s="760">
        <v>0</v>
      </c>
      <c r="V133" s="760">
        <v>6.8459337676448212E-2</v>
      </c>
      <c r="W133" s="760">
        <v>0</v>
      </c>
      <c r="X133" s="760">
        <v>7.8199896472675945E-2</v>
      </c>
      <c r="Y133" s="760">
        <v>0</v>
      </c>
      <c r="Z133" s="760">
        <v>0</v>
      </c>
      <c r="AA133" s="466">
        <v>2.7100568147903265E-3</v>
      </c>
      <c r="AB133" s="466">
        <v>6.6519576363035279E-4</v>
      </c>
      <c r="AC133" s="466">
        <v>6.1873443260053115E-4</v>
      </c>
      <c r="AD133" s="466">
        <v>1.5187117891103945E-4</v>
      </c>
      <c r="AE133" s="88"/>
      <c r="AF133" s="88"/>
      <c r="AG133" s="88"/>
      <c r="AH133" s="88"/>
      <c r="AI133" s="88"/>
    </row>
    <row r="134" spans="1:35">
      <c r="A134" s="88"/>
      <c r="B134" s="759" t="s">
        <v>1909</v>
      </c>
      <c r="C134" s="759" t="s">
        <v>1910</v>
      </c>
      <c r="D134" s="708">
        <v>283.57187590956056</v>
      </c>
      <c r="E134" s="759">
        <v>1</v>
      </c>
      <c r="F134" s="759">
        <v>1</v>
      </c>
      <c r="G134" s="759">
        <v>2</v>
      </c>
      <c r="H134" s="759"/>
      <c r="I134" s="759">
        <v>1</v>
      </c>
      <c r="J134" s="759">
        <v>1</v>
      </c>
      <c r="K134" s="759"/>
      <c r="L134" s="759"/>
      <c r="M134" s="759"/>
      <c r="N134" s="88"/>
      <c r="O134" s="160"/>
      <c r="P134" s="416"/>
      <c r="Q134" s="416"/>
      <c r="R134" s="416"/>
      <c r="S134" s="416"/>
      <c r="T134" s="759">
        <v>18</v>
      </c>
      <c r="U134" s="760">
        <v>0.18070042335043018</v>
      </c>
      <c r="V134" s="760">
        <v>0.29015404306398562</v>
      </c>
      <c r="W134" s="760">
        <v>0</v>
      </c>
      <c r="X134" s="760">
        <v>0.33143785638081019</v>
      </c>
      <c r="Y134" s="760">
        <v>0</v>
      </c>
      <c r="Z134" s="760">
        <v>0</v>
      </c>
      <c r="AA134" s="466">
        <v>1.1772388142732362E-2</v>
      </c>
      <c r="AB134" s="466">
        <v>2.8895861804888517E-3</v>
      </c>
      <c r="AC134" s="466">
        <v>2.6877598499388954E-3</v>
      </c>
      <c r="AD134" s="466">
        <v>6.5972287225772878E-4</v>
      </c>
      <c r="AE134" s="88"/>
      <c r="AF134" s="88"/>
      <c r="AG134" s="88"/>
      <c r="AH134" s="88"/>
      <c r="AI134" s="88"/>
    </row>
    <row r="135" spans="1:35">
      <c r="A135" s="88"/>
      <c r="B135" s="759" t="s">
        <v>1911</v>
      </c>
      <c r="C135" s="759" t="s">
        <v>1912</v>
      </c>
      <c r="D135" s="708">
        <v>113.09465565818819</v>
      </c>
      <c r="E135" s="759"/>
      <c r="F135" s="759"/>
      <c r="G135" s="759"/>
      <c r="H135" s="759"/>
      <c r="I135" s="759">
        <v>1</v>
      </c>
      <c r="J135" s="759">
        <v>1</v>
      </c>
      <c r="K135" s="759"/>
      <c r="L135" s="759">
        <v>1</v>
      </c>
      <c r="M135" s="759">
        <v>1</v>
      </c>
      <c r="N135" s="88"/>
      <c r="O135" s="160"/>
      <c r="P135" s="416"/>
      <c r="Q135" s="416"/>
      <c r="R135" s="416"/>
      <c r="S135" s="416"/>
      <c r="T135" s="759">
        <v>19</v>
      </c>
      <c r="U135" s="760">
        <v>0</v>
      </c>
      <c r="V135" s="760">
        <v>0</v>
      </c>
      <c r="W135" s="760">
        <v>0</v>
      </c>
      <c r="X135" s="760">
        <v>0.13218465378220534</v>
      </c>
      <c r="Y135" s="760">
        <v>0</v>
      </c>
      <c r="Z135" s="760">
        <v>8.0645755858787874E-2</v>
      </c>
      <c r="AA135" s="466">
        <v>5.6443436558033201E-3</v>
      </c>
      <c r="AB135" s="466">
        <v>1.3854298064244512E-3</v>
      </c>
      <c r="AC135" s="466">
        <v>1.2886629351149133E-3</v>
      </c>
      <c r="AD135" s="466">
        <v>3.1630817498275144E-4</v>
      </c>
      <c r="AE135" s="88"/>
      <c r="AF135" s="88"/>
      <c r="AG135" s="88"/>
      <c r="AH135" s="88"/>
      <c r="AI135" s="88"/>
    </row>
    <row r="136" spans="1:35">
      <c r="A136" s="88"/>
      <c r="B136" s="759" t="s">
        <v>1913</v>
      </c>
      <c r="C136" s="759" t="s">
        <v>1912</v>
      </c>
      <c r="D136" s="708">
        <v>116.68868994965923</v>
      </c>
      <c r="E136" s="759"/>
      <c r="F136" s="759"/>
      <c r="G136" s="759"/>
      <c r="H136" s="759"/>
      <c r="I136" s="759">
        <v>1</v>
      </c>
      <c r="J136" s="759">
        <v>1</v>
      </c>
      <c r="K136" s="759"/>
      <c r="L136" s="759">
        <v>1</v>
      </c>
      <c r="M136" s="759">
        <v>1</v>
      </c>
      <c r="N136" s="88"/>
      <c r="O136" s="160"/>
      <c r="P136" s="416"/>
      <c r="Q136" s="416"/>
      <c r="R136" s="416"/>
      <c r="S136" s="416"/>
      <c r="T136" s="759">
        <v>20</v>
      </c>
      <c r="U136" s="760">
        <v>0</v>
      </c>
      <c r="V136" s="760">
        <v>0</v>
      </c>
      <c r="W136" s="760">
        <v>0</v>
      </c>
      <c r="X136" s="760">
        <v>0.13638534899396956</v>
      </c>
      <c r="Y136" s="760">
        <v>0</v>
      </c>
      <c r="Z136" s="760">
        <v>8.3208596784658806E-2</v>
      </c>
      <c r="AA136" s="466">
        <v>5.823715214377365E-3</v>
      </c>
      <c r="AB136" s="466">
        <v>1.4294573708017169E-3</v>
      </c>
      <c r="AC136" s="466">
        <v>1.3296153457482568E-3</v>
      </c>
      <c r="AD136" s="466">
        <v>3.2636013032002667E-4</v>
      </c>
      <c r="AE136" s="88"/>
      <c r="AF136" s="88"/>
      <c r="AG136" s="88"/>
      <c r="AH136" s="88"/>
      <c r="AI136" s="88"/>
    </row>
    <row r="137" spans="1:35">
      <c r="A137" s="88"/>
      <c r="B137" s="759" t="s">
        <v>1914</v>
      </c>
      <c r="C137" s="759" t="s">
        <v>1915</v>
      </c>
      <c r="D137" s="708">
        <v>230.02310340244327</v>
      </c>
      <c r="E137" s="759">
        <v>1</v>
      </c>
      <c r="F137" s="759"/>
      <c r="G137" s="759">
        <v>1</v>
      </c>
      <c r="H137" s="759"/>
      <c r="I137" s="759"/>
      <c r="J137" s="759"/>
      <c r="K137" s="759"/>
      <c r="L137" s="759">
        <v>1</v>
      </c>
      <c r="M137" s="759">
        <v>1</v>
      </c>
      <c r="N137" s="88"/>
      <c r="O137" s="160"/>
      <c r="P137" s="416"/>
      <c r="Q137" s="416"/>
      <c r="R137" s="416"/>
      <c r="S137" s="416"/>
      <c r="T137" s="759">
        <v>21</v>
      </c>
      <c r="U137" s="760">
        <v>0.14657755474473663</v>
      </c>
      <c r="V137" s="760">
        <v>0</v>
      </c>
      <c r="W137" s="760">
        <v>0</v>
      </c>
      <c r="X137" s="760">
        <v>0</v>
      </c>
      <c r="Y137" s="760">
        <v>0</v>
      </c>
      <c r="Z137" s="760">
        <v>0.16402531959547187</v>
      </c>
      <c r="AA137" s="466">
        <v>2.6436273978385633E-3</v>
      </c>
      <c r="AB137" s="466">
        <v>6.4889036128764721E-4</v>
      </c>
      <c r="AC137" s="466">
        <v>6.0356789904990034E-4</v>
      </c>
      <c r="AD137" s="466">
        <v>1.4814848431224823E-4</v>
      </c>
      <c r="AE137" s="88"/>
      <c r="AF137" s="88"/>
      <c r="AG137" s="88"/>
      <c r="AH137" s="88"/>
      <c r="AI137" s="88"/>
    </row>
    <row r="138" spans="1:35">
      <c r="A138" s="88"/>
      <c r="B138" s="759" t="s">
        <v>1916</v>
      </c>
      <c r="C138" s="759" t="s">
        <v>1915</v>
      </c>
      <c r="D138" s="708">
        <v>204.20189997587951</v>
      </c>
      <c r="E138" s="759">
        <v>1</v>
      </c>
      <c r="F138" s="759"/>
      <c r="G138" s="759">
        <v>1</v>
      </c>
      <c r="H138" s="759"/>
      <c r="I138" s="759"/>
      <c r="J138" s="759"/>
      <c r="K138" s="759"/>
      <c r="L138" s="759">
        <v>1</v>
      </c>
      <c r="M138" s="759">
        <v>1</v>
      </c>
      <c r="N138" s="88"/>
      <c r="O138" s="160"/>
      <c r="P138" s="416"/>
      <c r="Q138" s="416"/>
      <c r="R138" s="416"/>
      <c r="S138" s="416"/>
      <c r="T138" s="759">
        <v>22</v>
      </c>
      <c r="U138" s="760">
        <v>0.13012351685528903</v>
      </c>
      <c r="V138" s="760">
        <v>0</v>
      </c>
      <c r="W138" s="760">
        <v>0</v>
      </c>
      <c r="X138" s="760">
        <v>0</v>
      </c>
      <c r="Y138" s="760">
        <v>0</v>
      </c>
      <c r="Z138" s="760">
        <v>0.14561268590027399</v>
      </c>
      <c r="AA138" s="466">
        <v>2.3468674645365679E-3</v>
      </c>
      <c r="AB138" s="466">
        <v>5.7604928674988493E-4</v>
      </c>
      <c r="AC138" s="466">
        <v>5.3581448962022101E-4</v>
      </c>
      <c r="AD138" s="466">
        <v>1.3151810199769063E-4</v>
      </c>
      <c r="AE138" s="88"/>
      <c r="AF138" s="88"/>
      <c r="AG138" s="88"/>
      <c r="AH138" s="88"/>
      <c r="AI138" s="88"/>
    </row>
    <row r="139" spans="1:35">
      <c r="A139" s="88"/>
      <c r="B139" s="759" t="s">
        <v>1917</v>
      </c>
      <c r="C139" s="759" t="s">
        <v>1903</v>
      </c>
      <c r="D139" s="708">
        <v>226.27838412668356</v>
      </c>
      <c r="E139" s="759"/>
      <c r="F139" s="759">
        <v>1</v>
      </c>
      <c r="G139" s="759">
        <v>1</v>
      </c>
      <c r="H139" s="759"/>
      <c r="I139" s="759"/>
      <c r="J139" s="759"/>
      <c r="K139" s="759"/>
      <c r="L139" s="759"/>
      <c r="M139" s="759"/>
      <c r="N139" s="88"/>
      <c r="O139" s="160"/>
      <c r="P139" s="416"/>
      <c r="Q139" s="416"/>
      <c r="R139" s="416"/>
      <c r="S139" s="416"/>
      <c r="T139" s="759">
        <v>23</v>
      </c>
      <c r="U139" s="760">
        <v>0</v>
      </c>
      <c r="V139" s="760">
        <v>0.23153067560649887</v>
      </c>
      <c r="W139" s="760">
        <v>0</v>
      </c>
      <c r="X139" s="760">
        <v>0</v>
      </c>
      <c r="Y139" s="760">
        <v>0</v>
      </c>
      <c r="Z139" s="760">
        <v>0</v>
      </c>
      <c r="AA139" s="466">
        <v>2.4450729119900342E-4</v>
      </c>
      <c r="AB139" s="466">
        <v>6.0015426021573569E-5</v>
      </c>
      <c r="AC139" s="466">
        <v>5.5823582465525895E-5</v>
      </c>
      <c r="AD139" s="466">
        <v>1.3702152059719993E-5</v>
      </c>
      <c r="AE139" s="88"/>
      <c r="AF139" s="88"/>
      <c r="AG139" s="88"/>
      <c r="AH139" s="88"/>
      <c r="AI139" s="88"/>
    </row>
    <row r="140" spans="1:35">
      <c r="A140" s="88"/>
      <c r="B140" s="473" t="s">
        <v>1918</v>
      </c>
      <c r="C140" s="473" t="s">
        <v>1903</v>
      </c>
      <c r="D140" s="711">
        <v>125.23905433427562</v>
      </c>
      <c r="E140" s="473"/>
      <c r="F140" s="473">
        <v>1</v>
      </c>
      <c r="G140" s="473">
        <v>1</v>
      </c>
      <c r="H140" s="473"/>
      <c r="I140" s="473"/>
      <c r="J140" s="473"/>
      <c r="K140" s="473"/>
      <c r="L140" s="473"/>
      <c r="M140" s="473"/>
      <c r="N140" s="88"/>
      <c r="O140" s="160"/>
      <c r="P140" s="416"/>
      <c r="Q140" s="416"/>
      <c r="R140" s="416"/>
      <c r="S140" s="416"/>
      <c r="T140" s="759">
        <v>24</v>
      </c>
      <c r="U140" s="760">
        <v>0</v>
      </c>
      <c r="V140" s="760">
        <v>0.12814605767248125</v>
      </c>
      <c r="W140" s="760">
        <v>0</v>
      </c>
      <c r="X140" s="760">
        <v>0</v>
      </c>
      <c r="Y140" s="760">
        <v>0</v>
      </c>
      <c r="Z140" s="760">
        <v>0</v>
      </c>
      <c r="AA140" s="466">
        <v>1.3532826852102089E-4</v>
      </c>
      <c r="AB140" s="466">
        <v>3.3216938636977858E-5</v>
      </c>
      <c r="AC140" s="466">
        <v>3.0896864959137189E-5</v>
      </c>
      <c r="AD140" s="466">
        <v>7.5837759445154934E-6</v>
      </c>
      <c r="AE140" s="88"/>
      <c r="AF140" s="88"/>
      <c r="AG140" s="88"/>
      <c r="AH140" s="88"/>
      <c r="AI140" s="88"/>
    </row>
    <row r="141" spans="1:35" ht="13.9">
      <c r="A141" s="88"/>
      <c r="B141" s="501"/>
      <c r="C141" s="502"/>
      <c r="D141" s="761" t="s">
        <v>342</v>
      </c>
      <c r="E141" s="762">
        <v>1569.2928143263559</v>
      </c>
      <c r="F141" s="763">
        <v>977.31492180871135</v>
      </c>
      <c r="G141" s="763">
        <v>2546.6077361350672</v>
      </c>
      <c r="H141" s="763">
        <v>2139.2517211053073</v>
      </c>
      <c r="I141" s="763">
        <v>855.5808289555996</v>
      </c>
      <c r="J141" s="763">
        <v>2994.8325500609076</v>
      </c>
      <c r="K141" s="763">
        <v>1453.5354704091021</v>
      </c>
      <c r="L141" s="763">
        <v>1402.3633910285237</v>
      </c>
      <c r="M141" s="763">
        <v>2855.8988614376258</v>
      </c>
      <c r="N141" s="88"/>
      <c r="O141" s="88"/>
      <c r="P141" s="88"/>
      <c r="Q141" s="88"/>
      <c r="R141" s="88"/>
      <c r="S141" s="88"/>
      <c r="T141" s="88"/>
      <c r="U141" s="88"/>
      <c r="V141" s="88"/>
      <c r="W141" s="88"/>
      <c r="X141" s="88"/>
      <c r="Y141" s="88"/>
      <c r="Z141" s="88"/>
      <c r="AA141" s="88"/>
      <c r="AB141" s="88"/>
      <c r="AC141" s="88"/>
      <c r="AD141" s="88"/>
      <c r="AE141" s="88"/>
      <c r="AF141" s="88"/>
      <c r="AG141" s="88"/>
      <c r="AH141" s="88"/>
      <c r="AI141" s="88"/>
    </row>
    <row r="142" spans="1:35" ht="14.25" hidden="1" customHeight="1">
      <c r="A142" s="764"/>
      <c r="D142" s="765">
        <v>0.61622871558068792</v>
      </c>
      <c r="E142" s="765">
        <v>0.38377128441931208</v>
      </c>
      <c r="F142" s="160"/>
      <c r="G142" s="765">
        <v>0.71431430149969488</v>
      </c>
      <c r="H142" s="765">
        <v>0.28568569850030484</v>
      </c>
      <c r="I142" s="765"/>
      <c r="J142" s="765">
        <v>0.50895901463310556</v>
      </c>
      <c r="K142" s="765">
        <v>0.49104098536689444</v>
      </c>
      <c r="L142" s="766"/>
      <c r="W142" s="161">
        <v>0.1444800202906191</v>
      </c>
      <c r="X142" s="161">
        <v>3.5463277707697409E-2</v>
      </c>
    </row>
    <row r="143" spans="1:35" ht="14.25" hidden="1" customHeight="1">
      <c r="A143" s="764"/>
      <c r="D143" s="595">
        <v>2546.6077361350672</v>
      </c>
      <c r="E143" s="595"/>
      <c r="F143" s="595"/>
      <c r="G143" s="595">
        <v>2994.8325500609071</v>
      </c>
      <c r="H143" s="595"/>
      <c r="I143" s="595"/>
      <c r="J143" s="595">
        <v>2855.8988614376258</v>
      </c>
      <c r="K143" s="595"/>
      <c r="L143" s="767"/>
    </row>
    <row r="144" spans="1:35" ht="14.25" hidden="1" customHeight="1">
      <c r="A144" s="764"/>
      <c r="D144" s="595">
        <v>5148.8497238047739</v>
      </c>
      <c r="E144" s="595">
        <v>3206.5702584543819</v>
      </c>
      <c r="F144" s="595">
        <v>8355.4199822591563</v>
      </c>
      <c r="G144" s="595"/>
      <c r="H144" s="595"/>
      <c r="I144" s="595">
        <v>9826.0455967498383</v>
      </c>
      <c r="J144" s="595">
        <v>4769.0498784122647</v>
      </c>
      <c r="K144" s="595">
        <v>4601.1542859645861</v>
      </c>
      <c r="L144" s="767">
        <v>9370.2041643768498</v>
      </c>
    </row>
    <row r="145" spans="1:30" ht="14.25" hidden="1" customHeight="1">
      <c r="A145" s="764"/>
      <c r="D145" s="595"/>
      <c r="E145" s="595"/>
      <c r="F145" s="595"/>
      <c r="G145" s="595"/>
      <c r="H145" s="595"/>
      <c r="I145" s="595"/>
      <c r="J145" s="595"/>
      <c r="K145" s="595"/>
      <c r="L145" s="767"/>
    </row>
    <row r="146" spans="1:30" ht="14.25" hidden="1" customHeight="1">
      <c r="A146" s="764"/>
      <c r="C146" s="91" t="s">
        <v>1919</v>
      </c>
      <c r="D146" s="160"/>
      <c r="E146" s="160"/>
      <c r="F146" s="160">
        <v>8906</v>
      </c>
      <c r="G146" s="160"/>
      <c r="H146" s="160"/>
      <c r="I146" s="160">
        <v>9975</v>
      </c>
      <c r="J146" s="160"/>
      <c r="K146" s="160"/>
      <c r="L146" s="768">
        <v>9267</v>
      </c>
    </row>
    <row r="147" spans="1:30" ht="15" hidden="1" customHeight="1" thickBot="1">
      <c r="A147" s="769"/>
      <c r="B147" s="770"/>
      <c r="C147" s="771" t="s">
        <v>1920</v>
      </c>
      <c r="D147" s="772">
        <v>60</v>
      </c>
      <c r="E147" s="772">
        <v>40</v>
      </c>
      <c r="F147" s="773">
        <v>550.58001774084369</v>
      </c>
      <c r="G147" s="772">
        <v>70</v>
      </c>
      <c r="H147" s="772">
        <v>30</v>
      </c>
      <c r="I147" s="773">
        <v>148.9544032501617</v>
      </c>
      <c r="J147" s="772">
        <v>50</v>
      </c>
      <c r="K147" s="772">
        <v>50</v>
      </c>
      <c r="L147" s="774">
        <v>-103.2041643768498</v>
      </c>
    </row>
    <row r="148" spans="1:30">
      <c r="A148" s="88"/>
      <c r="B148" s="88"/>
      <c r="C148" s="88"/>
      <c r="D148" s="88"/>
      <c r="E148" s="88"/>
      <c r="F148" s="88"/>
      <c r="G148" s="88"/>
      <c r="H148" s="88"/>
      <c r="I148" s="88"/>
      <c r="J148" s="88"/>
      <c r="K148" s="88"/>
      <c r="L148" s="88"/>
      <c r="M148" s="88"/>
      <c r="N148" s="88"/>
      <c r="O148" s="88"/>
      <c r="P148" s="88"/>
      <c r="Q148" s="88"/>
      <c r="R148" s="88"/>
      <c r="S148" s="88"/>
      <c r="T148" s="88"/>
      <c r="U148" s="88"/>
      <c r="V148" s="88"/>
      <c r="W148" s="88"/>
      <c r="X148" s="88"/>
      <c r="Y148" s="88"/>
      <c r="Z148" s="88"/>
      <c r="AA148" s="88"/>
      <c r="AB148" s="88"/>
      <c r="AC148" s="88"/>
      <c r="AD148" s="88"/>
    </row>
    <row r="149" spans="1:30">
      <c r="A149" s="88"/>
      <c r="B149" s="124"/>
      <c r="C149" s="88"/>
      <c r="D149" s="88"/>
      <c r="E149" s="88"/>
      <c r="F149" s="88"/>
      <c r="G149" s="88"/>
      <c r="H149" s="88"/>
      <c r="I149" s="88"/>
      <c r="J149" s="88"/>
      <c r="K149" s="88"/>
      <c r="L149" s="88"/>
      <c r="M149" s="88"/>
      <c r="N149" s="88"/>
      <c r="O149" s="88"/>
      <c r="P149" s="88"/>
      <c r="Q149" s="88"/>
      <c r="R149" s="88"/>
      <c r="S149" s="88"/>
      <c r="T149" s="88"/>
      <c r="U149" s="88"/>
      <c r="V149" s="88"/>
      <c r="W149" s="88"/>
      <c r="X149" s="88"/>
      <c r="Y149" s="88"/>
      <c r="Z149" s="88"/>
      <c r="AA149" s="88"/>
      <c r="AB149" s="88"/>
      <c r="AC149" s="88"/>
      <c r="AD149" s="88"/>
    </row>
  </sheetData>
  <mergeCells count="32">
    <mergeCell ref="R28:S28"/>
    <mergeCell ref="R30:S30"/>
    <mergeCell ref="R32:S32"/>
    <mergeCell ref="R27:T27"/>
    <mergeCell ref="C61:F61"/>
    <mergeCell ref="G61:J61"/>
    <mergeCell ref="K61:N61"/>
    <mergeCell ref="C42:F42"/>
    <mergeCell ref="C46:F46"/>
    <mergeCell ref="G46:J46"/>
    <mergeCell ref="G47:J47"/>
    <mergeCell ref="G50:J50"/>
    <mergeCell ref="K46:N46"/>
    <mergeCell ref="K47:N47"/>
    <mergeCell ref="C50:F50"/>
    <mergeCell ref="C47:F47"/>
    <mergeCell ref="D97:F97"/>
    <mergeCell ref="G97:I97"/>
    <mergeCell ref="G65:I65"/>
    <mergeCell ref="AA115:AB115"/>
    <mergeCell ref="V12:X12"/>
    <mergeCell ref="V13:W13"/>
    <mergeCell ref="V15:W15"/>
    <mergeCell ref="V17:W17"/>
    <mergeCell ref="V87:W87"/>
    <mergeCell ref="K50:N50"/>
    <mergeCell ref="G57:J57"/>
    <mergeCell ref="K57:N57"/>
    <mergeCell ref="C57:F57"/>
    <mergeCell ref="J65:J66"/>
    <mergeCell ref="D65:F65"/>
    <mergeCell ref="B65:C65"/>
  </mergeCells>
  <pageMargins left="0.25" right="0.25" top="0.75" bottom="0.75" header="0.3" footer="0.3"/>
  <pageSetup paperSize="17" scale="38" fitToWidth="2" fitToHeight="2" orientation="landscape" r:id="rId1"/>
  <rowBreaks count="1" manualBreakCount="1">
    <brk id="63" min="1" max="40" man="1"/>
  </rowBreaks>
  <colBreaks count="1" manualBreakCount="1">
    <brk id="19" max="140" man="1"/>
  </colBreaks>
  <customProperties>
    <customPr name="_pios_id" r:id="rId2"/>
  </customProperties>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7E1C0-B5DC-4181-B145-42D9493EB13E}">
  <sheetPr codeName="Sheet32">
    <tabColor theme="8" tint="0.39997558519241921"/>
    <pageSetUpPr fitToPage="1"/>
  </sheetPr>
  <dimension ref="A1:AM74"/>
  <sheetViews>
    <sheetView showOutlineSymbols="0" zoomScale="29" zoomScaleNormal="29" workbookViewId="0">
      <selection sqref="A1:AA73"/>
    </sheetView>
  </sheetViews>
  <sheetFormatPr defaultColWidth="9.1328125" defaultRowHeight="13.5"/>
  <cols>
    <col min="1" max="1" width="10.59765625" style="91" customWidth="1"/>
    <col min="2" max="2" width="64.86328125" style="91" customWidth="1"/>
    <col min="3" max="3" width="19.73046875" style="91" customWidth="1"/>
    <col min="4" max="4" width="10.59765625" style="91" bestFit="1" customWidth="1"/>
    <col min="5" max="5" width="12.3984375" style="91" customWidth="1"/>
    <col min="6" max="7" width="10.59765625" style="91" bestFit="1" customWidth="1"/>
    <col min="8" max="8" width="15.3984375" style="91" customWidth="1"/>
    <col min="9" max="14" width="10.59765625" style="91" bestFit="1" customWidth="1"/>
    <col min="15" max="15" width="9.265625" style="91" bestFit="1" customWidth="1"/>
    <col min="16" max="16" width="22.59765625" style="91" bestFit="1" customWidth="1"/>
    <col min="17" max="17" width="10" style="91" bestFit="1" customWidth="1"/>
    <col min="18" max="18" width="10.59765625" style="91" customWidth="1"/>
    <col min="19" max="19" width="11.59765625" style="91" customWidth="1"/>
    <col min="20" max="20" width="11" style="91" customWidth="1"/>
    <col min="21" max="21" width="9.1328125" style="91"/>
    <col min="22" max="22" width="10.73046875" style="91" customWidth="1"/>
    <col min="23" max="23" width="6.3984375" style="91" customWidth="1"/>
    <col min="24" max="16384" width="9.1328125" style="91"/>
  </cols>
  <sheetData>
    <row r="1" spans="1:39" ht="25.15">
      <c r="A1" s="93"/>
      <c r="B1" s="1162" t="str">
        <f>'OR PTE Summary'!B1</f>
        <v>Emissions Detail Sheets for:</v>
      </c>
      <c r="C1" s="93"/>
      <c r="D1" s="93"/>
      <c r="E1" s="93"/>
      <c r="F1" s="1162" t="str">
        <f>'OR PTE Summary'!F1</f>
        <v>Intel Corp., source no. 34-2681, application 034907 received 7/7/2023</v>
      </c>
      <c r="G1" s="93"/>
      <c r="H1" s="93"/>
      <c r="I1" s="93"/>
      <c r="J1" s="93"/>
      <c r="K1" s="93"/>
      <c r="L1" s="93"/>
      <c r="M1" s="93"/>
      <c r="N1" s="93"/>
      <c r="O1" s="93"/>
      <c r="P1" s="93"/>
      <c r="Q1" s="93"/>
      <c r="R1" s="93"/>
      <c r="S1" s="93"/>
      <c r="T1" s="88"/>
      <c r="U1" s="88"/>
      <c r="V1" s="88"/>
      <c r="W1" s="88"/>
      <c r="X1" s="88"/>
      <c r="Y1" s="88"/>
      <c r="Z1" s="88"/>
      <c r="AA1" s="88"/>
      <c r="AB1" s="88"/>
      <c r="AC1" s="88"/>
      <c r="AD1" s="88"/>
      <c r="AE1" s="88"/>
      <c r="AF1" s="88"/>
      <c r="AG1" s="88"/>
      <c r="AH1" s="88"/>
      <c r="AI1" s="88"/>
      <c r="AJ1" s="88"/>
      <c r="AK1" s="88"/>
      <c r="AL1" s="88"/>
      <c r="AM1" s="88"/>
    </row>
    <row r="2" spans="1:39" ht="13.9">
      <c r="A2" s="97" t="s">
        <v>1921</v>
      </c>
      <c r="B2" s="88"/>
      <c r="C2" s="93"/>
      <c r="D2" s="93"/>
      <c r="E2" s="93"/>
      <c r="F2" s="93"/>
      <c r="G2" s="93"/>
      <c r="H2" s="93"/>
      <c r="I2" s="93"/>
      <c r="J2" s="93"/>
      <c r="K2" s="93"/>
      <c r="L2" s="93"/>
      <c r="M2" s="93"/>
      <c r="N2" s="93"/>
      <c r="O2" s="93"/>
      <c r="P2" s="93"/>
      <c r="Q2" s="93"/>
      <c r="R2" s="93"/>
      <c r="S2" s="93"/>
      <c r="T2" s="88"/>
      <c r="U2" s="88"/>
      <c r="V2" s="88"/>
      <c r="W2" s="88"/>
      <c r="X2" s="88"/>
      <c r="Y2" s="88"/>
      <c r="Z2" s="88"/>
      <c r="AA2" s="88"/>
      <c r="AB2" s="88"/>
      <c r="AC2" s="88"/>
      <c r="AD2" s="88"/>
      <c r="AE2" s="88"/>
      <c r="AF2" s="88"/>
      <c r="AG2" s="88"/>
      <c r="AH2" s="88"/>
      <c r="AI2" s="88"/>
      <c r="AJ2" s="88"/>
      <c r="AK2" s="88"/>
      <c r="AL2" s="88"/>
      <c r="AM2" s="88"/>
    </row>
    <row r="3" spans="1:39">
      <c r="A3" s="124"/>
      <c r="B3" s="88"/>
      <c r="C3" s="93"/>
      <c r="D3" s="93"/>
      <c r="E3" s="93"/>
      <c r="F3" s="93"/>
      <c r="G3" s="93"/>
      <c r="H3" s="93"/>
      <c r="I3" s="93"/>
      <c r="J3" s="93"/>
      <c r="K3" s="93"/>
      <c r="L3" s="93"/>
      <c r="M3" s="93"/>
      <c r="N3" s="93"/>
      <c r="O3" s="93"/>
      <c r="P3" s="1142" t="s">
        <v>1748</v>
      </c>
      <c r="Q3" s="1598"/>
      <c r="R3" s="1598"/>
      <c r="S3" s="1598"/>
      <c r="T3" s="1599"/>
      <c r="U3" s="88"/>
      <c r="V3" s="88"/>
      <c r="W3" s="88"/>
      <c r="X3" s="88"/>
      <c r="Y3" s="88"/>
      <c r="Z3" s="88"/>
      <c r="AA3" s="88"/>
      <c r="AB3" s="88"/>
      <c r="AC3" s="88"/>
      <c r="AD3" s="88"/>
      <c r="AE3" s="88"/>
      <c r="AF3" s="88"/>
      <c r="AG3" s="88"/>
      <c r="AH3" s="88"/>
      <c r="AI3" s="88"/>
      <c r="AJ3" s="88"/>
      <c r="AK3" s="88"/>
      <c r="AL3" s="88"/>
      <c r="AM3" s="88"/>
    </row>
    <row r="4" spans="1:39">
      <c r="A4" s="419" t="s">
        <v>1733</v>
      </c>
      <c r="B4" s="88"/>
      <c r="C4" s="419"/>
      <c r="D4" s="419"/>
      <c r="E4" s="419"/>
      <c r="F4" s="419"/>
      <c r="G4" s="419"/>
      <c r="H4" s="419"/>
      <c r="I4" s="419"/>
      <c r="J4" s="419"/>
      <c r="K4" s="251"/>
      <c r="L4" s="125"/>
      <c r="M4" s="93"/>
      <c r="N4" s="93"/>
      <c r="O4" s="93"/>
      <c r="P4" s="83" t="s">
        <v>1925</v>
      </c>
      <c r="Q4" s="1600" t="s">
        <v>1752</v>
      </c>
      <c r="R4" s="1600"/>
      <c r="S4" s="1600"/>
      <c r="T4" s="1601"/>
      <c r="U4" s="88"/>
      <c r="V4" s="88"/>
      <c r="W4" s="88"/>
      <c r="X4" s="88"/>
      <c r="Y4" s="88"/>
      <c r="Z4" s="88"/>
      <c r="AA4" s="88"/>
      <c r="AB4" s="88"/>
      <c r="AC4" s="88"/>
      <c r="AD4" s="88"/>
      <c r="AE4" s="88"/>
      <c r="AF4" s="88"/>
      <c r="AG4" s="88"/>
      <c r="AH4" s="88"/>
      <c r="AI4" s="88"/>
      <c r="AJ4" s="88"/>
      <c r="AK4" s="88"/>
      <c r="AL4" s="88"/>
      <c r="AM4" s="88"/>
    </row>
    <row r="5" spans="1:39">
      <c r="A5" s="419" t="s">
        <v>1734</v>
      </c>
      <c r="B5" s="88"/>
      <c r="C5" s="419"/>
      <c r="D5" s="419"/>
      <c r="E5" s="419"/>
      <c r="F5" s="419"/>
      <c r="G5" s="419"/>
      <c r="H5" s="419"/>
      <c r="I5" s="419"/>
      <c r="J5" s="419"/>
      <c r="K5" s="419"/>
      <c r="L5" s="419"/>
      <c r="M5" s="93"/>
      <c r="N5" s="93"/>
      <c r="O5" s="93"/>
      <c r="P5" s="162"/>
      <c r="Q5" s="1602"/>
      <c r="R5" s="1602"/>
      <c r="S5" s="1602"/>
      <c r="T5" s="1603"/>
      <c r="U5" s="88"/>
      <c r="V5" s="88"/>
      <c r="W5" s="88"/>
      <c r="X5" s="88"/>
      <c r="Y5" s="88"/>
      <c r="Z5" s="88"/>
      <c r="AA5" s="88"/>
      <c r="AB5" s="88"/>
      <c r="AC5" s="88"/>
      <c r="AD5" s="88"/>
      <c r="AE5" s="88"/>
      <c r="AF5" s="88"/>
      <c r="AG5" s="88"/>
      <c r="AH5" s="88"/>
      <c r="AI5" s="88"/>
      <c r="AJ5" s="88"/>
      <c r="AK5" s="88"/>
      <c r="AL5" s="88"/>
      <c r="AM5" s="88"/>
    </row>
    <row r="6" spans="1:39" ht="13.9">
      <c r="A6" s="93"/>
      <c r="B6" s="88"/>
      <c r="C6" s="419"/>
      <c r="D6" s="419"/>
      <c r="E6" s="419"/>
      <c r="F6" s="419"/>
      <c r="G6" s="419"/>
      <c r="H6" s="419"/>
      <c r="I6" s="419"/>
      <c r="J6" s="419"/>
      <c r="K6" s="419"/>
      <c r="L6" s="419"/>
      <c r="M6" s="97" t="s">
        <v>1923</v>
      </c>
      <c r="N6" s="93"/>
      <c r="O6" s="93"/>
      <c r="P6" s="75" t="s">
        <v>1759</v>
      </c>
      <c r="Q6" s="75"/>
      <c r="R6" s="75"/>
      <c r="S6" s="75"/>
      <c r="T6" s="75"/>
      <c r="U6" s="88"/>
      <c r="V6" s="88"/>
      <c r="W6" s="88"/>
      <c r="X6" s="88"/>
      <c r="Y6" s="88"/>
      <c r="Z6" s="88"/>
      <c r="AA6" s="88"/>
      <c r="AB6" s="88"/>
      <c r="AC6" s="88"/>
      <c r="AD6" s="88"/>
      <c r="AE6" s="88"/>
      <c r="AF6" s="88"/>
      <c r="AG6" s="88"/>
      <c r="AH6" s="88"/>
      <c r="AI6" s="88"/>
      <c r="AJ6" s="88"/>
      <c r="AK6" s="88"/>
      <c r="AL6" s="88"/>
      <c r="AM6" s="88"/>
    </row>
    <row r="7" spans="1:39" ht="67.5">
      <c r="A7" s="775" t="s">
        <v>1735</v>
      </c>
      <c r="B7" s="786" t="s">
        <v>1092</v>
      </c>
      <c r="C7" s="787" t="s">
        <v>1737</v>
      </c>
      <c r="D7" s="787" t="s">
        <v>1738</v>
      </c>
      <c r="E7" s="787" t="s">
        <v>1739</v>
      </c>
      <c r="F7" s="787" t="s">
        <v>1740</v>
      </c>
      <c r="G7" s="787" t="s">
        <v>1741</v>
      </c>
      <c r="H7" s="787" t="s">
        <v>1854</v>
      </c>
      <c r="I7" s="787" t="s">
        <v>1743</v>
      </c>
      <c r="J7" s="787" t="s">
        <v>1744</v>
      </c>
      <c r="K7" s="787" t="s">
        <v>1745</v>
      </c>
      <c r="L7" s="88"/>
      <c r="M7" s="88"/>
      <c r="N7" s="93"/>
      <c r="O7" s="93"/>
      <c r="P7" s="74"/>
      <c r="Q7" s="74"/>
      <c r="R7" s="74"/>
      <c r="S7" s="74"/>
      <c r="V7" s="88"/>
      <c r="W7" s="88"/>
      <c r="X7" s="88"/>
      <c r="Y7" s="88"/>
      <c r="Z7" s="88"/>
      <c r="AA7" s="88"/>
      <c r="AB7" s="88"/>
      <c r="AC7" s="88"/>
      <c r="AD7" s="88"/>
      <c r="AE7" s="88"/>
      <c r="AF7" s="88"/>
      <c r="AG7" s="88"/>
      <c r="AH7" s="88"/>
      <c r="AI7" s="88"/>
      <c r="AJ7" s="88"/>
      <c r="AK7" s="88"/>
      <c r="AL7" s="88"/>
      <c r="AM7" s="88"/>
    </row>
    <row r="8" spans="1:39">
      <c r="A8" s="788" t="s">
        <v>317</v>
      </c>
      <c r="B8" s="788" t="s">
        <v>1922</v>
      </c>
      <c r="C8" s="789">
        <v>2</v>
      </c>
      <c r="D8" s="776">
        <v>4500</v>
      </c>
      <c r="E8" s="776">
        <v>25</v>
      </c>
      <c r="F8" s="789">
        <v>50</v>
      </c>
      <c r="G8" s="788">
        <v>956.5</v>
      </c>
      <c r="H8" s="790">
        <v>0.18115530303030303</v>
      </c>
      <c r="I8" s="790">
        <v>0.36231060606060606</v>
      </c>
      <c r="J8" s="790">
        <v>132.24337121212122</v>
      </c>
      <c r="K8" s="777">
        <v>3306.0842803030305</v>
      </c>
      <c r="L8" s="88"/>
      <c r="M8" s="88"/>
      <c r="N8" s="93"/>
      <c r="O8" s="93"/>
      <c r="P8" s="74"/>
      <c r="Q8" s="1560"/>
      <c r="R8" s="1560"/>
      <c r="S8" s="1560"/>
      <c r="T8" s="1560"/>
      <c r="V8" s="88"/>
      <c r="W8" s="88"/>
      <c r="Y8" s="88"/>
      <c r="Z8" s="88"/>
      <c r="AA8" s="88"/>
      <c r="AB8" s="88"/>
      <c r="AC8" s="88"/>
      <c r="AD8" s="88"/>
      <c r="AE8" s="88"/>
      <c r="AF8" s="88"/>
      <c r="AG8" s="88"/>
      <c r="AH8" s="88"/>
      <c r="AI8" s="88"/>
      <c r="AJ8" s="88"/>
      <c r="AK8" s="88"/>
      <c r="AL8" s="88"/>
      <c r="AM8" s="88"/>
    </row>
    <row r="9" spans="1:39">
      <c r="A9" s="791" t="s">
        <v>317</v>
      </c>
      <c r="B9" s="778" t="s">
        <v>1924</v>
      </c>
      <c r="C9" s="792">
        <v>2</v>
      </c>
      <c r="D9" s="792">
        <v>5300</v>
      </c>
      <c r="E9" s="792">
        <v>45</v>
      </c>
      <c r="F9" s="792">
        <v>90</v>
      </c>
      <c r="G9" s="791">
        <v>956.5</v>
      </c>
      <c r="H9" s="793">
        <v>0.18115530303030303</v>
      </c>
      <c r="I9" s="793">
        <v>0.36231060606060606</v>
      </c>
      <c r="J9" s="793">
        <v>132.24337121212122</v>
      </c>
      <c r="K9" s="779">
        <v>5950.951704545455</v>
      </c>
      <c r="L9" s="88"/>
      <c r="M9" s="88"/>
      <c r="N9" s="93"/>
      <c r="O9" s="93"/>
      <c r="P9" s="74"/>
      <c r="Q9" s="1605"/>
      <c r="R9" s="1605"/>
      <c r="S9" s="1605"/>
      <c r="T9" s="1605"/>
      <c r="V9" s="88"/>
      <c r="W9" s="88"/>
      <c r="X9" s="88"/>
      <c r="Y9" s="88"/>
      <c r="Z9" s="88"/>
      <c r="AA9" s="88"/>
      <c r="AB9" s="88"/>
      <c r="AC9" s="88"/>
      <c r="AD9" s="88"/>
      <c r="AE9" s="88"/>
      <c r="AF9" s="88"/>
      <c r="AG9" s="88"/>
      <c r="AH9" s="88"/>
      <c r="AI9" s="88"/>
      <c r="AJ9" s="88"/>
      <c r="AK9" s="88"/>
      <c r="AL9" s="88"/>
      <c r="AM9" s="88"/>
    </row>
    <row r="10" spans="1:39">
      <c r="A10" s="791" t="s">
        <v>317</v>
      </c>
      <c r="B10" s="791" t="s">
        <v>1926</v>
      </c>
      <c r="C10" s="792">
        <v>2</v>
      </c>
      <c r="D10" s="780">
        <v>4500</v>
      </c>
      <c r="E10" s="780">
        <v>25</v>
      </c>
      <c r="F10" s="792">
        <v>50</v>
      </c>
      <c r="G10" s="791">
        <v>956.5</v>
      </c>
      <c r="H10" s="793">
        <v>0.18115530303030303</v>
      </c>
      <c r="I10" s="793">
        <v>0.36231060606060606</v>
      </c>
      <c r="J10" s="793">
        <v>132.24337121212122</v>
      </c>
      <c r="K10" s="779">
        <v>3306.0842803030305</v>
      </c>
      <c r="L10" s="88"/>
      <c r="M10" s="88"/>
      <c r="N10" s="93"/>
      <c r="O10" s="93"/>
      <c r="P10" s="74"/>
      <c r="Q10" s="1605"/>
      <c r="R10" s="1605"/>
      <c r="S10" s="1605"/>
      <c r="T10" s="1605"/>
      <c r="V10" s="88"/>
      <c r="W10" s="88"/>
      <c r="X10" s="88"/>
      <c r="Y10" s="88"/>
      <c r="Z10" s="88"/>
      <c r="AA10" s="88"/>
      <c r="AB10" s="88"/>
      <c r="AC10" s="88"/>
      <c r="AD10" s="88"/>
      <c r="AE10" s="88"/>
      <c r="AF10" s="88"/>
      <c r="AG10" s="88"/>
      <c r="AH10" s="88"/>
      <c r="AI10" s="88"/>
      <c r="AJ10" s="88"/>
      <c r="AK10" s="88"/>
      <c r="AL10" s="88"/>
      <c r="AM10" s="88"/>
    </row>
    <row r="11" spans="1:39">
      <c r="A11" s="791" t="s">
        <v>317</v>
      </c>
      <c r="B11" s="778" t="s">
        <v>1927</v>
      </c>
      <c r="C11" s="792">
        <v>2</v>
      </c>
      <c r="D11" s="792">
        <v>5100</v>
      </c>
      <c r="E11" s="792">
        <v>45</v>
      </c>
      <c r="F11" s="792">
        <v>90</v>
      </c>
      <c r="G11" s="791">
        <v>956.5</v>
      </c>
      <c r="H11" s="793">
        <v>0.18115530303030303</v>
      </c>
      <c r="I11" s="793">
        <v>0.36231060606060606</v>
      </c>
      <c r="J11" s="793">
        <v>132.24337121212122</v>
      </c>
      <c r="K11" s="779">
        <v>5950.951704545455</v>
      </c>
      <c r="L11" s="88"/>
      <c r="M11" s="88"/>
      <c r="N11" s="93"/>
      <c r="O11" s="93"/>
      <c r="P11" s="74"/>
      <c r="Q11" s="74"/>
      <c r="R11" s="74"/>
      <c r="S11" s="74"/>
      <c r="T11" s="74"/>
      <c r="V11" s="88"/>
      <c r="W11" s="88"/>
      <c r="X11" s="88"/>
      <c r="Y11" s="88"/>
      <c r="Z11" s="88"/>
      <c r="AA11" s="88"/>
      <c r="AB11" s="88"/>
      <c r="AC11" s="88"/>
      <c r="AD11" s="88"/>
      <c r="AE11" s="88"/>
      <c r="AF11" s="88"/>
      <c r="AG11" s="88"/>
      <c r="AH11" s="88"/>
      <c r="AI11" s="88"/>
      <c r="AJ11" s="88"/>
      <c r="AK11" s="88"/>
      <c r="AL11" s="88"/>
      <c r="AM11" s="88"/>
    </row>
    <row r="12" spans="1:39">
      <c r="A12" s="791" t="s">
        <v>317</v>
      </c>
      <c r="B12" s="791" t="s">
        <v>1928</v>
      </c>
      <c r="C12" s="792">
        <v>2</v>
      </c>
      <c r="D12" s="780">
        <v>4500</v>
      </c>
      <c r="E12" s="780">
        <v>25</v>
      </c>
      <c r="F12" s="792">
        <v>50</v>
      </c>
      <c r="G12" s="791">
        <v>956.5</v>
      </c>
      <c r="H12" s="793">
        <v>0.18115530303030303</v>
      </c>
      <c r="I12" s="793">
        <v>0.36231060606060606</v>
      </c>
      <c r="J12" s="793">
        <v>132.24337121212122</v>
      </c>
      <c r="K12" s="779">
        <v>3306.0842803030305</v>
      </c>
      <c r="L12" s="88"/>
      <c r="M12" s="88"/>
      <c r="N12" s="93"/>
      <c r="O12" s="93"/>
      <c r="Q12" s="1604"/>
      <c r="R12" s="1604"/>
      <c r="S12" s="1604"/>
      <c r="T12" s="1604"/>
      <c r="V12" s="88"/>
      <c r="W12" s="88"/>
      <c r="X12" s="88"/>
      <c r="Y12" s="88"/>
      <c r="Z12" s="88"/>
      <c r="AA12" s="88"/>
      <c r="AB12" s="88"/>
      <c r="AC12" s="88"/>
      <c r="AD12" s="88"/>
      <c r="AE12" s="88"/>
      <c r="AF12" s="88"/>
      <c r="AG12" s="88"/>
      <c r="AH12" s="88"/>
      <c r="AI12" s="88"/>
      <c r="AJ12" s="88"/>
      <c r="AK12" s="88"/>
      <c r="AL12" s="88"/>
      <c r="AM12" s="88"/>
    </row>
    <row r="13" spans="1:39">
      <c r="A13" s="791" t="s">
        <v>317</v>
      </c>
      <c r="B13" s="791" t="s">
        <v>1929</v>
      </c>
      <c r="C13" s="792">
        <v>2</v>
      </c>
      <c r="D13" s="792">
        <v>6500</v>
      </c>
      <c r="E13" s="792">
        <v>45</v>
      </c>
      <c r="F13" s="792">
        <v>90</v>
      </c>
      <c r="G13" s="791">
        <v>956.5</v>
      </c>
      <c r="H13" s="793">
        <v>0.18115530303030303</v>
      </c>
      <c r="I13" s="793">
        <v>0.36231060606060606</v>
      </c>
      <c r="J13" s="793">
        <v>132.24337121212122</v>
      </c>
      <c r="K13" s="779">
        <v>5950.951704545455</v>
      </c>
      <c r="L13" s="88"/>
      <c r="M13" s="88"/>
      <c r="N13" s="93"/>
      <c r="O13" s="93"/>
      <c r="Q13" s="1604"/>
      <c r="R13" s="1604"/>
      <c r="S13" s="1604"/>
      <c r="T13" s="1604"/>
      <c r="V13" s="88"/>
      <c r="W13" s="88"/>
      <c r="X13" s="88"/>
      <c r="Y13" s="88"/>
      <c r="Z13" s="88"/>
      <c r="AA13" s="88"/>
      <c r="AB13" s="88"/>
      <c r="AC13" s="88"/>
      <c r="AD13" s="88"/>
      <c r="AE13" s="88"/>
      <c r="AF13" s="88"/>
      <c r="AG13" s="88"/>
      <c r="AH13" s="88"/>
      <c r="AI13" s="88"/>
      <c r="AJ13" s="88"/>
      <c r="AK13" s="88"/>
      <c r="AL13" s="88"/>
      <c r="AM13" s="88"/>
    </row>
    <row r="14" spans="1:39">
      <c r="A14" s="791" t="s">
        <v>317</v>
      </c>
      <c r="B14" s="791" t="s">
        <v>1930</v>
      </c>
      <c r="C14" s="792">
        <v>2</v>
      </c>
      <c r="D14" s="780">
        <v>4500</v>
      </c>
      <c r="E14" s="780">
        <v>25</v>
      </c>
      <c r="F14" s="792">
        <v>50</v>
      </c>
      <c r="G14" s="791">
        <v>956.5</v>
      </c>
      <c r="H14" s="793">
        <v>0.18115530303030303</v>
      </c>
      <c r="I14" s="793">
        <v>0.36231060606060606</v>
      </c>
      <c r="J14" s="793">
        <v>132.24337121212122</v>
      </c>
      <c r="K14" s="779">
        <v>3306.0842803030305</v>
      </c>
      <c r="L14" s="88"/>
      <c r="M14" s="88"/>
      <c r="N14" s="93"/>
      <c r="O14" s="93"/>
      <c r="Q14" s="1604"/>
      <c r="R14" s="1604"/>
      <c r="S14" s="1604"/>
      <c r="T14" s="1604"/>
      <c r="V14" s="88"/>
      <c r="W14" s="88"/>
      <c r="X14" s="88"/>
      <c r="Y14" s="88"/>
      <c r="Z14" s="88"/>
      <c r="AA14" s="88"/>
      <c r="AB14" s="88"/>
      <c r="AC14" s="88"/>
      <c r="AD14" s="88"/>
      <c r="AE14" s="88"/>
      <c r="AF14" s="88"/>
      <c r="AG14" s="88"/>
      <c r="AH14" s="88"/>
      <c r="AI14" s="88"/>
      <c r="AJ14" s="88"/>
      <c r="AK14" s="88"/>
      <c r="AL14" s="88"/>
      <c r="AM14" s="88"/>
    </row>
    <row r="15" spans="1:39">
      <c r="A15" s="791" t="s">
        <v>317</v>
      </c>
      <c r="B15" s="791" t="s">
        <v>1931</v>
      </c>
      <c r="C15" s="792">
        <v>2</v>
      </c>
      <c r="D15" s="792">
        <v>4900</v>
      </c>
      <c r="E15" s="792">
        <v>45</v>
      </c>
      <c r="F15" s="792">
        <v>90</v>
      </c>
      <c r="G15" s="791">
        <v>956.5</v>
      </c>
      <c r="H15" s="793">
        <v>0.18115530303030303</v>
      </c>
      <c r="I15" s="793">
        <v>0.36231060606060606</v>
      </c>
      <c r="J15" s="793">
        <v>132.24337121212122</v>
      </c>
      <c r="K15" s="779">
        <v>5950.951704545455</v>
      </c>
      <c r="L15" s="88"/>
      <c r="M15" s="88"/>
      <c r="N15" s="93"/>
      <c r="O15" s="93"/>
      <c r="Q15" s="1604"/>
      <c r="R15" s="1604"/>
      <c r="S15" s="1604"/>
      <c r="T15" s="1604"/>
      <c r="V15" s="88"/>
      <c r="W15" s="88"/>
      <c r="X15" s="88"/>
      <c r="Y15" s="88"/>
      <c r="Z15" s="88"/>
      <c r="AA15" s="88"/>
      <c r="AB15" s="88"/>
      <c r="AC15" s="88"/>
      <c r="AD15" s="88"/>
      <c r="AE15" s="88"/>
      <c r="AF15" s="88"/>
      <c r="AG15" s="88"/>
      <c r="AH15" s="88"/>
      <c r="AI15" s="88"/>
      <c r="AJ15" s="88"/>
      <c r="AK15" s="88"/>
      <c r="AL15" s="88"/>
      <c r="AM15" s="88"/>
    </row>
    <row r="16" spans="1:39">
      <c r="A16" s="791" t="s">
        <v>317</v>
      </c>
      <c r="B16" s="791" t="s">
        <v>1783</v>
      </c>
      <c r="C16" s="792">
        <v>6</v>
      </c>
      <c r="D16" s="792">
        <v>13500</v>
      </c>
      <c r="E16" s="792">
        <v>25</v>
      </c>
      <c r="F16" s="792">
        <v>150</v>
      </c>
      <c r="G16" s="791">
        <v>956.5</v>
      </c>
      <c r="H16" s="793">
        <v>0.18115530303030303</v>
      </c>
      <c r="I16" s="793">
        <v>1.0869318181818182</v>
      </c>
      <c r="J16" s="793">
        <v>396.73011363636363</v>
      </c>
      <c r="K16" s="779">
        <v>9918.2528409090901</v>
      </c>
      <c r="L16" s="88"/>
      <c r="M16" s="88"/>
      <c r="N16" s="93"/>
      <c r="O16" s="93"/>
      <c r="P16" s="88"/>
      <c r="Q16" s="88"/>
      <c r="R16" s="88"/>
      <c r="S16" s="93"/>
      <c r="T16" s="88"/>
      <c r="U16" s="88"/>
      <c r="V16" s="88"/>
      <c r="W16" s="88"/>
      <c r="X16" s="88"/>
      <c r="Y16" s="88"/>
      <c r="Z16" s="88"/>
      <c r="AA16" s="88"/>
      <c r="AB16" s="88"/>
      <c r="AC16" s="88"/>
      <c r="AD16" s="88"/>
      <c r="AE16" s="88"/>
      <c r="AF16" s="88"/>
      <c r="AG16" s="88"/>
      <c r="AH16" s="88"/>
      <c r="AI16" s="88"/>
      <c r="AJ16" s="88"/>
      <c r="AK16" s="88"/>
      <c r="AL16" s="88"/>
      <c r="AM16" s="88"/>
    </row>
    <row r="17" spans="1:39">
      <c r="A17" s="791" t="s">
        <v>317</v>
      </c>
      <c r="B17" s="791" t="s">
        <v>1780</v>
      </c>
      <c r="C17" s="792">
        <v>6</v>
      </c>
      <c r="D17" s="792">
        <v>37800</v>
      </c>
      <c r="E17" s="792">
        <v>45</v>
      </c>
      <c r="F17" s="792">
        <v>270</v>
      </c>
      <c r="G17" s="791">
        <v>956.5</v>
      </c>
      <c r="H17" s="793">
        <v>0.18115530303030303</v>
      </c>
      <c r="I17" s="793">
        <v>1.0869318181818182</v>
      </c>
      <c r="J17" s="793">
        <v>396.73011363636363</v>
      </c>
      <c r="K17" s="779">
        <v>17852.855113636364</v>
      </c>
      <c r="L17" s="88"/>
      <c r="M17" s="88"/>
      <c r="N17" s="93"/>
      <c r="O17" s="93"/>
      <c r="P17" s="88"/>
      <c r="Q17" s="88"/>
      <c r="R17" s="88"/>
      <c r="S17" s="93"/>
      <c r="T17" s="88"/>
      <c r="U17" s="88"/>
      <c r="V17" s="88"/>
      <c r="W17" s="88"/>
      <c r="X17" s="88"/>
      <c r="Y17" s="88"/>
      <c r="Z17" s="88"/>
      <c r="AA17" s="88"/>
      <c r="AB17" s="88"/>
      <c r="AC17" s="88"/>
      <c r="AD17" s="88"/>
      <c r="AE17" s="88"/>
      <c r="AF17" s="88"/>
      <c r="AG17" s="88"/>
      <c r="AH17" s="88"/>
      <c r="AI17" s="88"/>
      <c r="AJ17" s="88"/>
      <c r="AK17" s="88"/>
      <c r="AL17" s="88"/>
      <c r="AM17" s="88"/>
    </row>
    <row r="18" spans="1:39">
      <c r="A18" s="791" t="s">
        <v>317</v>
      </c>
      <c r="B18" s="791" t="s">
        <v>1788</v>
      </c>
      <c r="C18" s="792">
        <v>6</v>
      </c>
      <c r="D18" s="792">
        <v>13500</v>
      </c>
      <c r="E18" s="792">
        <v>25</v>
      </c>
      <c r="F18" s="792">
        <v>150</v>
      </c>
      <c r="G18" s="791">
        <v>956.5</v>
      </c>
      <c r="H18" s="793">
        <v>0.18115530303030303</v>
      </c>
      <c r="I18" s="793">
        <v>1.0869318181818182</v>
      </c>
      <c r="J18" s="793">
        <v>396.73011363636363</v>
      </c>
      <c r="K18" s="779">
        <v>9918.2528409090901</v>
      </c>
      <c r="L18" s="88"/>
      <c r="M18" s="88"/>
      <c r="N18" s="93"/>
      <c r="O18" s="93"/>
      <c r="P18" s="88"/>
      <c r="Q18" s="88"/>
      <c r="R18" s="88"/>
      <c r="S18" s="93"/>
      <c r="T18" s="88"/>
      <c r="U18" s="88"/>
      <c r="V18" s="88"/>
      <c r="W18" s="88"/>
      <c r="X18" s="88"/>
      <c r="Y18" s="88"/>
      <c r="Z18" s="88"/>
      <c r="AA18" s="88"/>
      <c r="AB18" s="88"/>
      <c r="AC18" s="88"/>
      <c r="AD18" s="88"/>
      <c r="AE18" s="88"/>
      <c r="AF18" s="88"/>
      <c r="AG18" s="88"/>
      <c r="AH18" s="88"/>
      <c r="AI18" s="88"/>
      <c r="AJ18" s="88"/>
      <c r="AK18" s="88"/>
      <c r="AL18" s="88"/>
      <c r="AM18" s="88"/>
    </row>
    <row r="19" spans="1:39">
      <c r="A19" s="791" t="s">
        <v>317</v>
      </c>
      <c r="B19" s="791" t="s">
        <v>1785</v>
      </c>
      <c r="C19" s="792">
        <v>6</v>
      </c>
      <c r="D19" s="792">
        <v>37800</v>
      </c>
      <c r="E19" s="792">
        <v>45</v>
      </c>
      <c r="F19" s="792">
        <v>270</v>
      </c>
      <c r="G19" s="791">
        <v>956.5</v>
      </c>
      <c r="H19" s="793">
        <v>0.18115530303030303</v>
      </c>
      <c r="I19" s="793">
        <v>1.0869318181818182</v>
      </c>
      <c r="J19" s="793">
        <v>396.73011363636363</v>
      </c>
      <c r="K19" s="779">
        <v>17852.855113636364</v>
      </c>
      <c r="L19" s="88"/>
      <c r="M19" s="88"/>
      <c r="N19" s="93"/>
      <c r="O19" s="93"/>
      <c r="P19" s="88"/>
      <c r="Q19" s="88"/>
      <c r="R19" s="88"/>
      <c r="S19" s="93"/>
      <c r="T19" s="88"/>
      <c r="U19" s="88"/>
      <c r="V19" s="88"/>
      <c r="W19" s="88"/>
      <c r="X19" s="88"/>
      <c r="Y19" s="88"/>
      <c r="Z19" s="88"/>
      <c r="AA19" s="88"/>
      <c r="AB19" s="88"/>
      <c r="AC19" s="88"/>
      <c r="AD19" s="88"/>
      <c r="AE19" s="88"/>
      <c r="AF19" s="88"/>
      <c r="AG19" s="88"/>
      <c r="AH19" s="88"/>
      <c r="AI19" s="88"/>
      <c r="AJ19" s="88"/>
      <c r="AK19" s="88"/>
      <c r="AL19" s="88"/>
      <c r="AM19" s="88"/>
    </row>
    <row r="20" spans="1:39" ht="13.9">
      <c r="A20" s="741"/>
      <c r="B20" s="814" t="s">
        <v>342</v>
      </c>
      <c r="C20" s="817">
        <v>40</v>
      </c>
      <c r="D20" s="815"/>
      <c r="E20" s="815"/>
      <c r="F20" s="815">
        <v>1400</v>
      </c>
      <c r="G20" s="816"/>
      <c r="H20" s="816"/>
      <c r="I20" s="816">
        <v>7.2462121212121211</v>
      </c>
      <c r="J20" s="816">
        <v>2644.867424242424</v>
      </c>
      <c r="K20" s="742"/>
      <c r="L20" s="88"/>
      <c r="M20" s="88"/>
      <c r="N20" s="498"/>
      <c r="O20" s="93"/>
      <c r="P20" s="93"/>
      <c r="Q20" s="93"/>
      <c r="R20" s="93"/>
      <c r="S20" s="93"/>
      <c r="T20" s="88"/>
      <c r="U20" s="88"/>
      <c r="V20" s="88"/>
      <c r="W20" s="88"/>
      <c r="X20" s="88"/>
      <c r="Y20" s="88"/>
      <c r="Z20" s="88"/>
      <c r="AA20" s="88"/>
      <c r="AB20" s="88"/>
      <c r="AC20" s="88"/>
      <c r="AD20" s="88"/>
      <c r="AE20" s="88"/>
      <c r="AF20" s="88"/>
      <c r="AG20" s="88"/>
      <c r="AH20" s="88"/>
      <c r="AI20" s="88"/>
      <c r="AJ20" s="88"/>
      <c r="AK20" s="88"/>
      <c r="AL20" s="88"/>
      <c r="AM20" s="88"/>
    </row>
    <row r="21" spans="1:39">
      <c r="A21" s="93"/>
      <c r="B21" s="419"/>
      <c r="C21" s="419"/>
      <c r="D21" s="1099"/>
      <c r="E21" s="1099"/>
      <c r="F21" s="1099"/>
      <c r="G21" s="419"/>
      <c r="H21" s="419"/>
      <c r="I21" s="419"/>
      <c r="J21" s="419"/>
      <c r="K21" s="419"/>
      <c r="L21" s="419"/>
      <c r="M21" s="93"/>
      <c r="N21" s="93"/>
      <c r="O21" s="93"/>
      <c r="P21" s="93"/>
      <c r="Q21" s="93"/>
      <c r="R21" s="93"/>
      <c r="S21" s="93"/>
      <c r="T21" s="88"/>
      <c r="U21" s="88"/>
      <c r="V21" s="88"/>
      <c r="W21" s="88"/>
      <c r="X21" s="88"/>
      <c r="Y21" s="88"/>
      <c r="Z21" s="88"/>
      <c r="AA21" s="88"/>
      <c r="AB21" s="88"/>
      <c r="AC21" s="88"/>
      <c r="AD21" s="88"/>
      <c r="AE21" s="88"/>
      <c r="AF21" s="88"/>
      <c r="AG21" s="88"/>
      <c r="AH21" s="88"/>
      <c r="AI21" s="88"/>
      <c r="AJ21" s="88"/>
      <c r="AK21" s="88"/>
      <c r="AL21" s="88"/>
      <c r="AM21" s="88"/>
    </row>
    <row r="22" spans="1:39">
      <c r="A22" s="93"/>
      <c r="B22" s="626" t="s">
        <v>1802</v>
      </c>
      <c r="C22" s="1105">
        <v>35</v>
      </c>
      <c r="D22" s="1099" t="s">
        <v>1803</v>
      </c>
      <c r="E22" s="794"/>
      <c r="F22" s="794"/>
      <c r="G22" s="89"/>
      <c r="H22" s="1099" t="s">
        <v>1932</v>
      </c>
      <c r="I22" s="795">
        <v>1913</v>
      </c>
      <c r="J22" s="1099" t="s">
        <v>1933</v>
      </c>
      <c r="K22" s="1099"/>
      <c r="L22" s="419"/>
      <c r="M22" s="93"/>
      <c r="N22" s="93"/>
      <c r="O22" s="93"/>
      <c r="P22" s="93"/>
      <c r="Q22" s="93"/>
      <c r="R22" s="93"/>
      <c r="S22" s="93"/>
      <c r="T22" s="88"/>
      <c r="U22" s="88"/>
      <c r="V22" s="88"/>
      <c r="W22" s="88"/>
      <c r="X22" s="88"/>
      <c r="Y22" s="88"/>
      <c r="Z22" s="88"/>
      <c r="AA22" s="88"/>
      <c r="AB22" s="88"/>
      <c r="AC22" s="88"/>
      <c r="AD22" s="88"/>
      <c r="AE22" s="88"/>
      <c r="AF22" s="88"/>
      <c r="AG22" s="88"/>
      <c r="AH22" s="88"/>
      <c r="AI22" s="88"/>
      <c r="AJ22" s="88"/>
      <c r="AK22" s="88"/>
      <c r="AL22" s="88"/>
      <c r="AM22" s="88"/>
    </row>
    <row r="23" spans="1:39">
      <c r="A23" s="93"/>
      <c r="B23" s="626" t="s">
        <v>1804</v>
      </c>
      <c r="C23" s="1105">
        <v>0.18115530303030303</v>
      </c>
      <c r="D23" s="419" t="s">
        <v>1805</v>
      </c>
      <c r="E23" s="796"/>
      <c r="F23" s="796"/>
      <c r="G23" s="88"/>
      <c r="H23" s="419" t="s">
        <v>1934</v>
      </c>
      <c r="I23" s="419"/>
      <c r="J23" s="419"/>
      <c r="K23" s="419"/>
      <c r="L23" s="419"/>
      <c r="M23" s="93"/>
      <c r="N23" s="93"/>
      <c r="O23" s="93"/>
      <c r="P23" s="93"/>
      <c r="Q23" s="93"/>
      <c r="R23" s="93"/>
      <c r="S23" s="93"/>
      <c r="T23" s="88"/>
      <c r="U23" s="88"/>
      <c r="V23" s="88"/>
      <c r="W23" s="88"/>
      <c r="X23" s="88"/>
      <c r="Y23" s="88"/>
      <c r="Z23" s="88"/>
      <c r="AA23" s="88"/>
      <c r="AB23" s="88"/>
      <c r="AC23" s="88"/>
      <c r="AD23" s="88"/>
      <c r="AE23" s="88"/>
      <c r="AF23" s="88"/>
      <c r="AG23" s="88"/>
      <c r="AH23" s="88"/>
      <c r="AI23" s="88"/>
      <c r="AJ23" s="88"/>
      <c r="AK23" s="88"/>
      <c r="AL23" s="88"/>
      <c r="AM23" s="88"/>
    </row>
    <row r="24" spans="1:39">
      <c r="A24" s="93"/>
      <c r="B24" s="626"/>
      <c r="C24" s="419"/>
      <c r="D24" s="419"/>
      <c r="E24" s="419"/>
      <c r="F24" s="419"/>
      <c r="G24" s="419"/>
      <c r="H24" s="419"/>
      <c r="I24" s="419"/>
      <c r="J24" s="419"/>
      <c r="K24" s="419"/>
      <c r="L24" s="419"/>
      <c r="M24" s="93"/>
      <c r="N24" s="93"/>
      <c r="O24" s="93"/>
      <c r="P24" s="93"/>
      <c r="Q24" s="93"/>
      <c r="R24" s="93"/>
      <c r="S24" s="93"/>
      <c r="T24" s="88"/>
      <c r="U24" s="88"/>
      <c r="V24" s="88"/>
      <c r="W24" s="88"/>
      <c r="X24" s="88"/>
      <c r="Y24" s="88"/>
      <c r="Z24" s="88"/>
      <c r="AA24" s="88"/>
      <c r="AB24" s="88"/>
      <c r="AC24" s="88"/>
      <c r="AD24" s="88"/>
      <c r="AE24" s="88"/>
      <c r="AF24" s="88"/>
      <c r="AG24" s="88"/>
      <c r="AH24" s="88"/>
      <c r="AI24" s="88"/>
      <c r="AJ24" s="88"/>
      <c r="AK24" s="88"/>
      <c r="AL24" s="88"/>
      <c r="AM24" s="88"/>
    </row>
    <row r="25" spans="1:39">
      <c r="A25" s="93"/>
      <c r="B25" s="626" t="s">
        <v>1806</v>
      </c>
      <c r="C25" s="419" t="s">
        <v>1807</v>
      </c>
      <c r="D25" s="419"/>
      <c r="E25" s="419"/>
      <c r="F25" s="419"/>
      <c r="G25" s="419"/>
      <c r="H25" s="419"/>
      <c r="I25" s="419"/>
      <c r="J25" s="419"/>
      <c r="K25" s="419"/>
      <c r="L25" s="419"/>
      <c r="M25" s="93"/>
      <c r="N25" s="93"/>
      <c r="O25" s="93"/>
      <c r="P25" s="93"/>
      <c r="Q25" s="93"/>
      <c r="R25" s="93"/>
      <c r="S25" s="93"/>
      <c r="T25" s="88"/>
      <c r="U25" s="88"/>
      <c r="V25" s="88"/>
      <c r="W25" s="88"/>
      <c r="X25" s="88"/>
      <c r="Y25" s="88"/>
      <c r="Z25" s="88"/>
      <c r="AA25" s="88"/>
      <c r="AB25" s="88"/>
      <c r="AC25" s="88"/>
      <c r="AD25" s="88"/>
      <c r="AE25" s="88"/>
      <c r="AF25" s="88"/>
      <c r="AG25" s="88"/>
      <c r="AH25" s="88"/>
      <c r="AI25" s="88"/>
      <c r="AJ25" s="88"/>
      <c r="AK25" s="88"/>
      <c r="AL25" s="88"/>
      <c r="AM25" s="88"/>
    </row>
    <row r="26" spans="1:39">
      <c r="A26" s="93"/>
      <c r="B26" s="626"/>
      <c r="C26" s="419"/>
      <c r="D26" s="419"/>
      <c r="E26" s="419"/>
      <c r="F26" s="419"/>
      <c r="G26" s="419"/>
      <c r="H26" s="419"/>
      <c r="I26" s="419"/>
      <c r="J26" s="419"/>
      <c r="K26" s="419"/>
      <c r="L26" s="419"/>
      <c r="M26" s="93"/>
      <c r="N26" s="93"/>
      <c r="O26" s="93"/>
      <c r="P26" s="93"/>
      <c r="Q26" s="93"/>
      <c r="R26" s="93"/>
      <c r="S26" s="93"/>
      <c r="T26" s="88"/>
      <c r="U26" s="88"/>
      <c r="V26" s="88"/>
      <c r="W26" s="88"/>
      <c r="X26" s="88"/>
      <c r="Y26" s="88"/>
      <c r="Z26" s="88"/>
      <c r="AA26" s="88"/>
      <c r="AB26" s="88"/>
      <c r="AC26" s="88"/>
      <c r="AD26" s="88"/>
      <c r="AE26" s="88"/>
      <c r="AF26" s="88"/>
      <c r="AG26" s="88"/>
      <c r="AH26" s="88"/>
      <c r="AI26" s="88"/>
      <c r="AJ26" s="88"/>
      <c r="AK26" s="88"/>
      <c r="AL26" s="88"/>
      <c r="AM26" s="88"/>
    </row>
    <row r="27" spans="1:39" ht="15.75">
      <c r="A27" s="93"/>
      <c r="B27" s="626"/>
      <c r="C27" s="1107" t="s">
        <v>5</v>
      </c>
      <c r="D27" s="1106" t="s">
        <v>1935</v>
      </c>
      <c r="E27" s="1106" t="s">
        <v>1936</v>
      </c>
      <c r="F27" s="93"/>
      <c r="G27" s="88"/>
      <c r="H27" s="419"/>
      <c r="I27" s="419"/>
      <c r="J27" s="419"/>
      <c r="K27" s="88"/>
      <c r="L27" s="419"/>
      <c r="M27" s="419"/>
      <c r="N27" s="419"/>
      <c r="O27" s="88"/>
      <c r="P27" s="93"/>
      <c r="Q27" s="93"/>
      <c r="R27" s="93"/>
      <c r="S27" s="93"/>
      <c r="T27" s="88"/>
      <c r="U27" s="88"/>
      <c r="V27" s="88"/>
      <c r="W27" s="88"/>
      <c r="X27" s="88"/>
      <c r="Y27" s="88"/>
      <c r="Z27" s="88"/>
      <c r="AA27" s="88"/>
      <c r="AB27" s="88"/>
      <c r="AC27" s="88"/>
      <c r="AD27" s="88"/>
      <c r="AE27" s="88"/>
      <c r="AF27" s="88"/>
      <c r="AG27" s="88"/>
      <c r="AH27" s="88"/>
      <c r="AI27" s="88"/>
      <c r="AJ27" s="88"/>
      <c r="AK27" s="88"/>
      <c r="AL27" s="88"/>
      <c r="AM27" s="88"/>
    </row>
    <row r="28" spans="1:39">
      <c r="A28" s="93"/>
      <c r="B28" s="626" t="s">
        <v>1810</v>
      </c>
      <c r="C28" s="1107">
        <v>1.0999999999999999E-2</v>
      </c>
      <c r="D28" s="1106">
        <v>2.2000000000000001E-3</v>
      </c>
      <c r="E28" s="1108">
        <v>5.4000000000000001E-4</v>
      </c>
      <c r="F28" s="375" t="s">
        <v>1811</v>
      </c>
      <c r="G28" s="88"/>
      <c r="H28" s="419"/>
      <c r="I28" s="419"/>
      <c r="J28" s="419"/>
      <c r="K28" s="88"/>
      <c r="L28" s="125"/>
      <c r="M28" s="125"/>
      <c r="N28" s="125"/>
      <c r="O28" s="88"/>
      <c r="P28" s="93"/>
      <c r="Q28" s="93"/>
      <c r="R28" s="93"/>
      <c r="S28" s="93"/>
      <c r="T28" s="88"/>
      <c r="U28" s="88"/>
      <c r="V28" s="88"/>
      <c r="W28" s="88"/>
      <c r="X28" s="88"/>
      <c r="Y28" s="88"/>
      <c r="Z28" s="88"/>
      <c r="AA28" s="88"/>
      <c r="AB28" s="88"/>
      <c r="AC28" s="88"/>
      <c r="AD28" s="88"/>
      <c r="AE28" s="88"/>
      <c r="AF28" s="88"/>
      <c r="AG28" s="88"/>
      <c r="AH28" s="88"/>
      <c r="AI28" s="88"/>
      <c r="AJ28" s="88"/>
      <c r="AK28" s="88"/>
      <c r="AL28" s="88"/>
      <c r="AM28" s="88"/>
    </row>
    <row r="29" spans="1:39">
      <c r="A29" s="93"/>
      <c r="B29" s="626" t="s">
        <v>1812</v>
      </c>
      <c r="C29" s="1105">
        <v>35</v>
      </c>
      <c r="D29" s="1105">
        <v>35</v>
      </c>
      <c r="E29" s="797">
        <v>35</v>
      </c>
      <c r="F29" s="375" t="s">
        <v>1813</v>
      </c>
      <c r="G29" s="88"/>
      <c r="H29" s="210"/>
      <c r="I29" s="210"/>
      <c r="J29" s="90"/>
      <c r="K29" s="88"/>
      <c r="L29" s="210"/>
      <c r="M29" s="210"/>
      <c r="N29" s="90"/>
      <c r="O29" s="88"/>
      <c r="P29" s="93"/>
      <c r="Q29" s="93"/>
      <c r="R29" s="93"/>
      <c r="S29" s="93"/>
      <c r="T29" s="88"/>
      <c r="U29" s="88"/>
      <c r="V29" s="88"/>
      <c r="W29" s="88"/>
      <c r="X29" s="88"/>
      <c r="Y29" s="88"/>
      <c r="Z29" s="88"/>
      <c r="AA29" s="88"/>
      <c r="AB29" s="88"/>
      <c r="AC29" s="88"/>
      <c r="AD29" s="88"/>
      <c r="AE29" s="88"/>
      <c r="AF29" s="88"/>
      <c r="AG29" s="88"/>
      <c r="AH29" s="88"/>
      <c r="AI29" s="88"/>
      <c r="AJ29" s="88"/>
      <c r="AK29" s="88"/>
      <c r="AL29" s="88"/>
      <c r="AM29" s="88"/>
    </row>
    <row r="30" spans="1:39">
      <c r="A30" s="93"/>
      <c r="B30" s="626" t="s">
        <v>1814</v>
      </c>
      <c r="C30" s="798">
        <v>0.6</v>
      </c>
      <c r="D30" s="798">
        <v>0.6</v>
      </c>
      <c r="E30" s="799">
        <v>0.6</v>
      </c>
      <c r="F30" s="375" t="s">
        <v>1815</v>
      </c>
      <c r="G30" s="88"/>
      <c r="H30" s="800"/>
      <c r="I30" s="800"/>
      <c r="J30" s="800"/>
      <c r="K30" s="88"/>
      <c r="L30" s="800"/>
      <c r="M30" s="800"/>
      <c r="N30" s="800"/>
      <c r="O30" s="88"/>
      <c r="P30" s="93"/>
      <c r="Q30" s="93"/>
      <c r="R30" s="93"/>
      <c r="S30" s="93"/>
      <c r="T30" s="88"/>
      <c r="U30" s="88"/>
      <c r="V30" s="88"/>
      <c r="W30" s="88"/>
      <c r="X30" s="88"/>
      <c r="Y30" s="88"/>
      <c r="Z30" s="88"/>
      <c r="AA30" s="88"/>
      <c r="AB30" s="88"/>
      <c r="AC30" s="88"/>
      <c r="AD30" s="88"/>
      <c r="AE30" s="88"/>
      <c r="AF30" s="88"/>
      <c r="AG30" s="88"/>
      <c r="AH30" s="88"/>
      <c r="AI30" s="88"/>
      <c r="AJ30" s="88"/>
      <c r="AK30" s="88"/>
      <c r="AL30" s="88"/>
      <c r="AM30" s="88"/>
    </row>
    <row r="31" spans="1:39" ht="13.9">
      <c r="A31" s="93"/>
      <c r="B31" s="503"/>
      <c r="C31" s="1099"/>
      <c r="D31" s="1099"/>
      <c r="E31" s="626"/>
      <c r="F31" s="626"/>
      <c r="G31" s="417"/>
      <c r="H31" s="1084"/>
      <c r="I31" s="1084"/>
      <c r="J31" s="1084"/>
      <c r="K31" s="1084"/>
      <c r="L31" s="1084"/>
      <c r="M31" s="93"/>
      <c r="N31" s="93"/>
      <c r="O31" s="93"/>
      <c r="P31" s="124"/>
      <c r="Q31" s="93"/>
      <c r="R31" s="93"/>
      <c r="S31" s="93"/>
      <c r="T31" s="88"/>
      <c r="U31" s="88"/>
      <c r="V31" s="88"/>
      <c r="W31" s="88"/>
      <c r="X31" s="88"/>
      <c r="Y31" s="88"/>
      <c r="Z31" s="88"/>
      <c r="AA31" s="88"/>
      <c r="AB31" s="88"/>
      <c r="AC31" s="88"/>
      <c r="AD31" s="88"/>
      <c r="AE31" s="88"/>
      <c r="AF31" s="88"/>
      <c r="AG31" s="88"/>
      <c r="AH31" s="88"/>
      <c r="AI31" s="88"/>
      <c r="AJ31" s="88"/>
      <c r="AK31" s="88"/>
      <c r="AL31" s="88"/>
      <c r="AM31" s="88"/>
    </row>
    <row r="32" spans="1:39">
      <c r="A32" s="93"/>
      <c r="B32" s="375" t="s">
        <v>1816</v>
      </c>
      <c r="C32" s="1099"/>
      <c r="D32" s="1099"/>
      <c r="E32" s="419"/>
      <c r="F32" s="419"/>
      <c r="G32" s="419"/>
      <c r="H32" s="419"/>
      <c r="I32" s="419"/>
      <c r="J32" s="419"/>
      <c r="K32" s="419"/>
      <c r="L32" s="419"/>
      <c r="M32" s="93"/>
      <c r="N32" s="93"/>
      <c r="O32" s="93"/>
      <c r="P32" s="93"/>
      <c r="Q32" s="93"/>
      <c r="R32" s="93"/>
      <c r="S32" s="93"/>
      <c r="T32" s="88"/>
      <c r="U32" s="88"/>
      <c r="V32" s="88"/>
      <c r="W32" s="88"/>
      <c r="X32" s="88"/>
      <c r="Y32" s="88"/>
      <c r="Z32" s="88"/>
      <c r="AA32" s="88"/>
      <c r="AB32" s="88"/>
      <c r="AC32" s="88"/>
      <c r="AD32" s="88"/>
      <c r="AE32" s="88"/>
      <c r="AF32" s="88"/>
      <c r="AG32" s="88"/>
      <c r="AH32" s="88"/>
      <c r="AI32" s="88"/>
      <c r="AJ32" s="88"/>
      <c r="AK32" s="88"/>
      <c r="AL32" s="88"/>
      <c r="AM32" s="88"/>
    </row>
    <row r="33" spans="1:39" ht="20.25" customHeight="1">
      <c r="A33" s="93"/>
      <c r="B33" s="626" t="s">
        <v>1817</v>
      </c>
      <c r="C33" s="375" t="s">
        <v>1818</v>
      </c>
      <c r="D33" s="1099"/>
      <c r="E33" s="419"/>
      <c r="F33" s="419"/>
      <c r="G33" s="419"/>
      <c r="H33" s="419"/>
      <c r="I33" s="419"/>
      <c r="J33" s="419"/>
      <c r="K33" s="419"/>
      <c r="L33" s="419"/>
      <c r="M33" s="93"/>
      <c r="N33" s="93"/>
      <c r="O33" s="93"/>
      <c r="P33" s="93"/>
      <c r="Q33" s="93"/>
      <c r="R33" s="93"/>
      <c r="S33" s="93"/>
      <c r="T33" s="88"/>
      <c r="U33" s="88"/>
      <c r="V33" s="88"/>
      <c r="W33" s="88"/>
      <c r="X33" s="88"/>
      <c r="Y33" s="88"/>
      <c r="Z33" s="88"/>
      <c r="AA33" s="88"/>
      <c r="AB33" s="88"/>
      <c r="AC33" s="88"/>
      <c r="AD33" s="88"/>
      <c r="AE33" s="88"/>
      <c r="AF33" s="88"/>
      <c r="AG33" s="88"/>
      <c r="AH33" s="88"/>
      <c r="AI33" s="88"/>
      <c r="AJ33" s="88"/>
      <c r="AK33" s="88"/>
      <c r="AL33" s="88"/>
      <c r="AM33" s="88"/>
    </row>
    <row r="34" spans="1:39">
      <c r="A34" s="93"/>
      <c r="B34" s="626" t="s">
        <v>1819</v>
      </c>
      <c r="C34" s="788">
        <v>180</v>
      </c>
      <c r="D34" s="375" t="s">
        <v>1820</v>
      </c>
      <c r="E34" s="419"/>
      <c r="F34" s="419"/>
      <c r="G34" s="419"/>
      <c r="H34" s="419"/>
      <c r="I34" s="419"/>
      <c r="J34" s="419"/>
      <c r="K34" s="419"/>
      <c r="L34" s="419"/>
      <c r="M34" s="93"/>
      <c r="N34" s="93"/>
      <c r="O34" s="93"/>
      <c r="P34" s="93"/>
      <c r="Q34" s="93"/>
      <c r="R34" s="93"/>
      <c r="S34" s="93"/>
      <c r="T34" s="88"/>
      <c r="U34" s="88"/>
      <c r="V34" s="88"/>
      <c r="W34" s="88"/>
      <c r="X34" s="88"/>
      <c r="Y34" s="88"/>
      <c r="Z34" s="88"/>
      <c r="AA34" s="88"/>
      <c r="AB34" s="88"/>
      <c r="AC34" s="88"/>
      <c r="AD34" s="88"/>
      <c r="AE34" s="88"/>
      <c r="AF34" s="88"/>
      <c r="AG34" s="88"/>
      <c r="AH34" s="88"/>
      <c r="AI34" s="88"/>
      <c r="AJ34" s="88"/>
      <c r="AK34" s="88"/>
      <c r="AL34" s="88"/>
      <c r="AM34" s="88"/>
    </row>
    <row r="35" spans="1:39">
      <c r="A35" s="93"/>
      <c r="B35" s="626" t="s">
        <v>1821</v>
      </c>
      <c r="C35" s="1106">
        <v>365</v>
      </c>
      <c r="D35" s="375" t="s">
        <v>1822</v>
      </c>
      <c r="E35" s="419"/>
      <c r="F35" s="419"/>
      <c r="G35" s="419"/>
      <c r="H35" s="419"/>
      <c r="I35" s="419"/>
      <c r="J35" s="419"/>
      <c r="K35" s="419"/>
      <c r="L35" s="419"/>
      <c r="M35" s="93"/>
      <c r="N35" s="93"/>
      <c r="O35" s="93"/>
      <c r="P35" s="93"/>
      <c r="Q35" s="93"/>
      <c r="R35" s="93"/>
      <c r="S35" s="93"/>
      <c r="T35" s="88"/>
      <c r="U35" s="88"/>
      <c r="V35" s="88"/>
      <c r="W35" s="88"/>
      <c r="X35" s="88"/>
      <c r="Y35" s="88"/>
      <c r="Z35" s="88"/>
      <c r="AA35" s="88"/>
      <c r="AB35" s="88"/>
      <c r="AC35" s="88"/>
      <c r="AD35" s="88"/>
      <c r="AE35" s="88"/>
      <c r="AF35" s="88"/>
      <c r="AG35" s="88"/>
      <c r="AH35" s="88"/>
      <c r="AI35" s="88"/>
      <c r="AJ35" s="88"/>
      <c r="AK35" s="88"/>
      <c r="AL35" s="88"/>
      <c r="AM35" s="88"/>
    </row>
    <row r="36" spans="1:39">
      <c r="A36" s="93"/>
      <c r="B36" s="626"/>
      <c r="C36" s="1099"/>
      <c r="D36" s="1099"/>
      <c r="E36" s="626"/>
      <c r="F36" s="626"/>
      <c r="G36" s="419"/>
      <c r="H36" s="419"/>
      <c r="I36" s="419"/>
      <c r="J36" s="419"/>
      <c r="K36" s="419"/>
      <c r="L36" s="419"/>
      <c r="M36" s="93"/>
      <c r="N36" s="93"/>
      <c r="O36" s="93"/>
      <c r="P36" s="93"/>
      <c r="Q36" s="93"/>
      <c r="R36" s="93"/>
      <c r="S36" s="93"/>
      <c r="T36" s="88"/>
      <c r="U36" s="88"/>
      <c r="V36" s="88"/>
      <c r="W36" s="88"/>
      <c r="X36" s="88"/>
      <c r="Y36" s="88"/>
      <c r="Z36" s="88"/>
      <c r="AA36" s="88"/>
      <c r="AB36" s="88"/>
      <c r="AC36" s="88"/>
      <c r="AD36" s="88"/>
      <c r="AE36" s="88"/>
      <c r="AF36" s="88"/>
      <c r="AG36" s="88"/>
      <c r="AH36" s="88"/>
      <c r="AI36" s="88"/>
      <c r="AJ36" s="88"/>
      <c r="AK36" s="88"/>
      <c r="AL36" s="88"/>
      <c r="AM36" s="88"/>
    </row>
    <row r="37" spans="1:39" ht="15.75">
      <c r="A37" s="93"/>
      <c r="B37" s="626"/>
      <c r="C37" s="1107" t="s">
        <v>5</v>
      </c>
      <c r="D37" s="1106" t="s">
        <v>1935</v>
      </c>
      <c r="E37" s="1106" t="s">
        <v>1936</v>
      </c>
      <c r="F37" s="93"/>
      <c r="G37" s="88"/>
      <c r="H37" s="419"/>
      <c r="I37" s="419"/>
      <c r="J37" s="419"/>
      <c r="K37" s="88"/>
      <c r="L37" s="419"/>
      <c r="M37" s="419"/>
      <c r="N37" s="419"/>
      <c r="O37" s="88"/>
      <c r="P37" s="93"/>
      <c r="Q37" s="93"/>
      <c r="R37" s="93"/>
      <c r="S37" s="93"/>
      <c r="T37" s="88"/>
      <c r="U37" s="88"/>
      <c r="V37" s="88"/>
      <c r="W37" s="88"/>
      <c r="X37" s="88"/>
      <c r="Y37" s="88"/>
      <c r="Z37" s="88"/>
      <c r="AA37" s="88"/>
      <c r="AB37" s="88"/>
      <c r="AC37" s="88"/>
      <c r="AD37" s="88"/>
      <c r="AE37" s="88"/>
      <c r="AF37" s="88"/>
      <c r="AG37" s="88"/>
      <c r="AH37" s="88"/>
      <c r="AI37" s="88"/>
      <c r="AJ37" s="88"/>
      <c r="AK37" s="88"/>
      <c r="AL37" s="88"/>
      <c r="AM37" s="88"/>
    </row>
    <row r="38" spans="1:39">
      <c r="A38" s="93"/>
      <c r="B38" s="626" t="s">
        <v>1806</v>
      </c>
      <c r="C38" s="801">
        <v>0.25969269194273387</v>
      </c>
      <c r="D38" s="801">
        <v>5.1938538388546777E-2</v>
      </c>
      <c r="E38" s="801">
        <v>1.274855033173421E-2</v>
      </c>
      <c r="F38" s="419" t="s">
        <v>1823</v>
      </c>
      <c r="G38" s="88"/>
      <c r="H38" s="802"/>
      <c r="I38" s="802"/>
      <c r="J38" s="802"/>
      <c r="K38" s="88"/>
      <c r="L38" s="802"/>
      <c r="M38" s="802"/>
      <c r="N38" s="802"/>
      <c r="O38" s="88"/>
      <c r="P38" s="93"/>
      <c r="Q38" s="93"/>
      <c r="R38" s="93"/>
      <c r="S38" s="93"/>
      <c r="T38" s="88"/>
      <c r="U38" s="88"/>
      <c r="V38" s="88"/>
      <c r="W38" s="88"/>
      <c r="X38" s="88"/>
      <c r="Y38" s="88"/>
      <c r="Z38" s="88"/>
      <c r="AA38" s="88"/>
      <c r="AB38" s="88"/>
      <c r="AC38" s="88"/>
      <c r="AD38" s="88"/>
      <c r="AE38" s="88"/>
      <c r="AF38" s="88"/>
      <c r="AG38" s="88"/>
      <c r="AH38" s="88"/>
      <c r="AI38" s="88"/>
      <c r="AJ38" s="88"/>
      <c r="AK38" s="88"/>
      <c r="AL38" s="88"/>
      <c r="AM38" s="88"/>
    </row>
    <row r="39" spans="1:39">
      <c r="A39" s="93"/>
      <c r="B39" s="626" t="s">
        <v>1817</v>
      </c>
      <c r="C39" s="801">
        <v>0.22767578471691735</v>
      </c>
      <c r="D39" s="801">
        <v>4.5535156943383476E-2</v>
      </c>
      <c r="E39" s="801">
        <v>1.1176811249739581E-2</v>
      </c>
      <c r="F39" s="419" t="s">
        <v>1823</v>
      </c>
      <c r="G39" s="88"/>
      <c r="H39" s="802"/>
      <c r="I39" s="802"/>
      <c r="J39" s="802"/>
      <c r="K39" s="88"/>
      <c r="L39" s="802"/>
      <c r="M39" s="802"/>
      <c r="N39" s="802"/>
      <c r="O39" s="88"/>
      <c r="P39" s="93"/>
      <c r="Q39" s="93"/>
      <c r="R39" s="93"/>
      <c r="S39" s="93"/>
      <c r="T39" s="88"/>
      <c r="U39" s="88"/>
      <c r="V39" s="88"/>
      <c r="W39" s="88"/>
      <c r="X39" s="88"/>
      <c r="Y39" s="88"/>
      <c r="Z39" s="88"/>
      <c r="AA39" s="88"/>
      <c r="AB39" s="88"/>
      <c r="AC39" s="88"/>
      <c r="AD39" s="88"/>
      <c r="AE39" s="88"/>
      <c r="AF39" s="88"/>
      <c r="AG39" s="88"/>
      <c r="AH39" s="88"/>
      <c r="AI39" s="88"/>
      <c r="AJ39" s="88"/>
      <c r="AK39" s="88"/>
      <c r="AL39" s="88"/>
      <c r="AM39" s="88"/>
    </row>
    <row r="40" spans="1:39">
      <c r="A40" s="93"/>
      <c r="B40" s="626" t="s">
        <v>1824</v>
      </c>
      <c r="C40" s="803">
        <v>0.9</v>
      </c>
      <c r="D40" s="803">
        <v>0.9</v>
      </c>
      <c r="E40" s="803">
        <v>0.9</v>
      </c>
      <c r="F40" s="419"/>
      <c r="G40" s="88"/>
      <c r="H40" s="804"/>
      <c r="I40" s="804"/>
      <c r="J40" s="804"/>
      <c r="K40" s="88"/>
      <c r="L40" s="804"/>
      <c r="M40" s="804"/>
      <c r="N40" s="804"/>
      <c r="O40" s="88"/>
      <c r="P40" s="93"/>
      <c r="Q40" s="93"/>
      <c r="R40" s="93"/>
      <c r="S40" s="93"/>
      <c r="T40" s="88"/>
      <c r="U40" s="88"/>
      <c r="V40" s="88"/>
      <c r="W40" s="88"/>
      <c r="X40" s="88"/>
      <c r="Y40" s="88"/>
      <c r="Z40" s="88"/>
      <c r="AA40" s="88"/>
      <c r="AB40" s="88"/>
      <c r="AC40" s="88"/>
      <c r="AD40" s="88"/>
      <c r="AE40" s="88"/>
      <c r="AF40" s="88"/>
      <c r="AG40" s="88"/>
      <c r="AH40" s="88"/>
      <c r="AI40" s="88"/>
      <c r="AJ40" s="88"/>
      <c r="AK40" s="88"/>
      <c r="AL40" s="88"/>
      <c r="AM40" s="88"/>
    </row>
    <row r="41" spans="1:39">
      <c r="A41" s="93"/>
      <c r="B41" s="375"/>
      <c r="C41" s="805"/>
      <c r="D41" s="805"/>
      <c r="E41" s="805"/>
      <c r="F41" s="419"/>
      <c r="G41" s="88"/>
      <c r="H41" s="804"/>
      <c r="I41" s="804"/>
      <c r="J41" s="804"/>
      <c r="K41" s="88"/>
      <c r="L41" s="804"/>
      <c r="M41" s="804"/>
      <c r="N41" s="804"/>
      <c r="O41" s="88"/>
      <c r="P41" s="93"/>
      <c r="Q41" s="93"/>
      <c r="R41" s="93"/>
      <c r="S41" s="93"/>
      <c r="T41" s="88"/>
      <c r="U41" s="88"/>
      <c r="V41" s="88"/>
      <c r="W41" s="88"/>
      <c r="X41" s="88"/>
      <c r="Y41" s="88"/>
      <c r="Z41" s="88"/>
      <c r="AA41" s="88"/>
      <c r="AB41" s="88"/>
      <c r="AC41" s="88"/>
      <c r="AD41" s="88"/>
      <c r="AE41" s="88"/>
      <c r="AF41" s="88"/>
      <c r="AG41" s="88"/>
      <c r="AH41" s="88"/>
      <c r="AI41" s="88"/>
      <c r="AJ41" s="88"/>
      <c r="AK41" s="88"/>
      <c r="AL41" s="88"/>
      <c r="AM41" s="88"/>
    </row>
    <row r="42" spans="1:39" ht="13.9">
      <c r="B42" s="93"/>
      <c r="C42" s="1386" t="s">
        <v>1826</v>
      </c>
      <c r="D42" s="1439"/>
      <c r="E42" s="1387"/>
      <c r="F42" s="1386" t="s">
        <v>1827</v>
      </c>
      <c r="G42" s="1439"/>
      <c r="H42" s="1387"/>
      <c r="J42" s="1084"/>
      <c r="K42" s="367"/>
      <c r="L42" s="367"/>
      <c r="M42" s="88"/>
      <c r="N42" s="93"/>
      <c r="O42" s="88"/>
      <c r="P42" s="93"/>
      <c r="Q42" s="93"/>
      <c r="R42" s="93"/>
      <c r="S42" s="93"/>
      <c r="T42" s="88"/>
      <c r="U42" s="88"/>
      <c r="V42" s="88"/>
      <c r="W42" s="88"/>
      <c r="X42" s="88"/>
      <c r="Y42" s="88"/>
      <c r="Z42" s="88"/>
      <c r="AA42" s="88"/>
      <c r="AB42" s="88"/>
      <c r="AC42" s="88"/>
      <c r="AD42" s="88"/>
      <c r="AE42" s="88"/>
      <c r="AF42" s="88"/>
      <c r="AG42" s="88"/>
      <c r="AH42" s="88"/>
      <c r="AI42" s="88"/>
      <c r="AJ42" s="88"/>
      <c r="AK42" s="88"/>
      <c r="AL42" s="88"/>
      <c r="AM42" s="88"/>
    </row>
    <row r="43" spans="1:39" s="208" customFormat="1" ht="85.5" customHeight="1">
      <c r="A43" s="818" t="s">
        <v>1829</v>
      </c>
      <c r="B43" s="1102" t="s">
        <v>1092</v>
      </c>
      <c r="C43" s="806" t="s">
        <v>1830</v>
      </c>
      <c r="D43" s="807" t="s">
        <v>1831</v>
      </c>
      <c r="E43" s="808" t="s">
        <v>1832</v>
      </c>
      <c r="F43" s="806" t="s">
        <v>1830</v>
      </c>
      <c r="G43" s="807" t="s">
        <v>1831</v>
      </c>
      <c r="H43" s="808" t="s">
        <v>1832</v>
      </c>
      <c r="I43" s="419"/>
      <c r="J43" s="1609" t="s">
        <v>1937</v>
      </c>
      <c r="K43" s="1606" t="s">
        <v>1938</v>
      </c>
      <c r="L43" s="1606" t="s">
        <v>1939</v>
      </c>
      <c r="M43" s="1606" t="s">
        <v>1938</v>
      </c>
      <c r="N43" s="1606" t="s">
        <v>1939</v>
      </c>
      <c r="O43" s="1606" t="s">
        <v>1940</v>
      </c>
      <c r="P43" s="1606" t="s">
        <v>1941</v>
      </c>
      <c r="Q43" s="1606" t="s">
        <v>1942</v>
      </c>
      <c r="R43" s="1606" t="s">
        <v>1847</v>
      </c>
      <c r="S43" s="1596" t="s">
        <v>1832</v>
      </c>
      <c r="T43" s="781"/>
      <c r="U43" s="1606" t="s">
        <v>1943</v>
      </c>
      <c r="V43" s="1607" t="s">
        <v>1944</v>
      </c>
      <c r="W43" s="203"/>
      <c r="X43" s="203"/>
      <c r="Y43" s="203"/>
      <c r="Z43" s="203"/>
      <c r="AA43" s="203"/>
      <c r="AB43" s="203"/>
      <c r="AC43" s="203"/>
      <c r="AD43" s="203"/>
      <c r="AE43" s="203"/>
      <c r="AF43" s="203"/>
      <c r="AG43" s="203"/>
      <c r="AH43" s="203"/>
      <c r="AI43" s="203"/>
      <c r="AJ43" s="203"/>
      <c r="AK43" s="203"/>
      <c r="AL43" s="203"/>
      <c r="AM43" s="203"/>
    </row>
    <row r="44" spans="1:39">
      <c r="A44" s="809" t="s">
        <v>317</v>
      </c>
      <c r="B44" s="824" t="s">
        <v>1922</v>
      </c>
      <c r="C44" s="347">
        <v>1.5054306657165147E-2</v>
      </c>
      <c r="D44" s="810">
        <v>3.01086133143303E-3</v>
      </c>
      <c r="E44" s="348">
        <v>7.39029599533562E-4</v>
      </c>
      <c r="F44" s="347">
        <v>1.5054306657165143E-3</v>
      </c>
      <c r="G44" s="810">
        <v>3.0108613314330291E-4</v>
      </c>
      <c r="H44" s="348">
        <v>7.3902959953356184E-5</v>
      </c>
      <c r="I44" s="419"/>
      <c r="J44" s="1527"/>
      <c r="K44" s="1528"/>
      <c r="L44" s="1528"/>
      <c r="M44" s="1528"/>
      <c r="N44" s="1528"/>
      <c r="O44" s="1528"/>
      <c r="P44" s="1528"/>
      <c r="Q44" s="1528"/>
      <c r="R44" s="1528"/>
      <c r="S44" s="1597"/>
      <c r="T44" s="782"/>
      <c r="U44" s="1528"/>
      <c r="V44" s="1608"/>
      <c r="W44" s="88"/>
      <c r="X44" s="88"/>
      <c r="Y44" s="88"/>
      <c r="Z44" s="88"/>
      <c r="AA44" s="88"/>
      <c r="AB44" s="88"/>
      <c r="AC44" s="88"/>
      <c r="AD44" s="88"/>
      <c r="AE44" s="88"/>
      <c r="AF44" s="88"/>
      <c r="AG44" s="88"/>
      <c r="AH44" s="88"/>
      <c r="AI44" s="88"/>
      <c r="AJ44" s="88"/>
      <c r="AK44" s="88"/>
      <c r="AL44" s="88"/>
      <c r="AM44" s="88"/>
    </row>
    <row r="45" spans="1:39">
      <c r="A45" s="811" t="s">
        <v>317</v>
      </c>
      <c r="B45" s="825" t="s">
        <v>1924</v>
      </c>
      <c r="C45" s="314">
        <v>1.5054306657165147E-2</v>
      </c>
      <c r="D45" s="346">
        <v>3.01086133143303E-3</v>
      </c>
      <c r="E45" s="315">
        <v>7.39029599533562E-4</v>
      </c>
      <c r="F45" s="314">
        <v>1.5054306657165143E-3</v>
      </c>
      <c r="G45" s="346">
        <v>3.0108613314330291E-4</v>
      </c>
      <c r="H45" s="315">
        <v>7.3902959953356184E-5</v>
      </c>
      <c r="I45" s="419"/>
      <c r="J45" s="620" t="s">
        <v>1945</v>
      </c>
      <c r="K45" s="146">
        <v>508842.18759999902</v>
      </c>
      <c r="L45" s="146">
        <v>5038014.72519999</v>
      </c>
      <c r="M45" s="146">
        <v>508839.13530000002</v>
      </c>
      <c r="N45" s="146">
        <v>5037868.9877000004</v>
      </c>
      <c r="O45" s="146">
        <v>0</v>
      </c>
      <c r="P45" s="138">
        <v>145.76945989641837</v>
      </c>
      <c r="Q45" s="138">
        <v>0.48286377355381388</v>
      </c>
      <c r="R45" s="138">
        <v>2.9076717282860258E-3</v>
      </c>
      <c r="S45" s="138">
        <v>7.1370124239747922E-4</v>
      </c>
      <c r="T45" s="146" t="s">
        <v>317</v>
      </c>
      <c r="U45" s="138">
        <v>6.638519927593666E-4</v>
      </c>
      <c r="V45" s="139">
        <v>1.6294548913184457E-4</v>
      </c>
      <c r="W45" s="88"/>
      <c r="X45" s="88"/>
      <c r="Y45" s="88"/>
      <c r="Z45" s="88"/>
      <c r="AA45" s="88"/>
      <c r="AB45" s="88"/>
      <c r="AC45" s="88"/>
      <c r="AD45" s="88"/>
      <c r="AE45" s="88"/>
      <c r="AF45" s="88"/>
      <c r="AG45" s="88"/>
      <c r="AH45" s="88"/>
      <c r="AI45" s="88"/>
      <c r="AJ45" s="88"/>
      <c r="AK45" s="88"/>
      <c r="AL45" s="88"/>
      <c r="AM45" s="88"/>
    </row>
    <row r="46" spans="1:39">
      <c r="A46" s="811" t="s">
        <v>317</v>
      </c>
      <c r="B46" s="825" t="s">
        <v>1926</v>
      </c>
      <c r="C46" s="314">
        <v>1.5054306657165147E-2</v>
      </c>
      <c r="D46" s="346">
        <v>3.01086133143303E-3</v>
      </c>
      <c r="E46" s="315">
        <v>7.39029599533562E-4</v>
      </c>
      <c r="F46" s="314">
        <v>1.5054306657165143E-3</v>
      </c>
      <c r="G46" s="346">
        <v>3.0108613314330291E-4</v>
      </c>
      <c r="H46" s="315">
        <v>7.3902959953356184E-5</v>
      </c>
      <c r="I46" s="419"/>
      <c r="J46" s="279" t="s">
        <v>1946</v>
      </c>
      <c r="K46" s="89">
        <v>508825.76260000002</v>
      </c>
      <c r="L46" s="89">
        <v>5037868.1771999998</v>
      </c>
      <c r="M46" s="89">
        <v>508902.351499999</v>
      </c>
      <c r="N46" s="89">
        <v>5037870.2034</v>
      </c>
      <c r="O46" s="89">
        <v>0</v>
      </c>
      <c r="P46" s="134">
        <v>76.615697409180726</v>
      </c>
      <c r="Q46" s="134">
        <v>0.12689538944145856</v>
      </c>
      <c r="R46" s="134">
        <v>7.6412884241284541E-4</v>
      </c>
      <c r="S46" s="134">
        <v>1.8755889768315301E-4</v>
      </c>
      <c r="T46" s="89" t="s">
        <v>317</v>
      </c>
      <c r="U46" s="134">
        <v>1.7445863982028435E-4</v>
      </c>
      <c r="V46" s="135">
        <v>4.2821666137706169E-5</v>
      </c>
      <c r="W46" s="88"/>
      <c r="X46" s="88"/>
      <c r="Y46" s="88"/>
      <c r="Z46" s="88"/>
      <c r="AA46" s="88"/>
      <c r="AB46" s="88"/>
      <c r="AC46" s="88"/>
      <c r="AD46" s="88"/>
      <c r="AE46" s="88"/>
      <c r="AF46" s="88"/>
      <c r="AG46" s="88"/>
      <c r="AH46" s="88"/>
      <c r="AI46" s="88"/>
      <c r="AJ46" s="88"/>
      <c r="AK46" s="88"/>
      <c r="AL46" s="88"/>
      <c r="AM46" s="88"/>
    </row>
    <row r="47" spans="1:39">
      <c r="A47" s="811" t="s">
        <v>317</v>
      </c>
      <c r="B47" s="825" t="s">
        <v>1927</v>
      </c>
      <c r="C47" s="314">
        <v>1.5054306657165147E-2</v>
      </c>
      <c r="D47" s="346">
        <v>3.01086133143303E-3</v>
      </c>
      <c r="E47" s="315">
        <v>7.39029599533562E-4</v>
      </c>
      <c r="F47" s="314">
        <v>1.5054306657165143E-3</v>
      </c>
      <c r="G47" s="346">
        <v>3.0108613314330291E-4</v>
      </c>
      <c r="H47" s="315">
        <v>7.3902959953356184E-5</v>
      </c>
      <c r="I47" s="419"/>
      <c r="J47" s="279" t="s">
        <v>1947</v>
      </c>
      <c r="K47" s="89">
        <v>508902.351499999</v>
      </c>
      <c r="L47" s="89">
        <v>5037870.2034</v>
      </c>
      <c r="M47" s="89">
        <v>508845.21380000003</v>
      </c>
      <c r="N47" s="89">
        <v>5037774.1633000001</v>
      </c>
      <c r="O47" s="89">
        <v>0</v>
      </c>
      <c r="P47" s="134">
        <v>111.75158866502619</v>
      </c>
      <c r="Q47" s="134">
        <v>0.18508950311598846</v>
      </c>
      <c r="R47" s="134">
        <v>1.1145576555721657E-3</v>
      </c>
      <c r="S47" s="134">
        <v>2.7357324273134988E-4</v>
      </c>
      <c r="T47" s="89" t="s">
        <v>317</v>
      </c>
      <c r="U47" s="134">
        <v>2.5446521816716109E-4</v>
      </c>
      <c r="V47" s="135">
        <v>6.2459644459212293E-5</v>
      </c>
      <c r="W47" s="88"/>
      <c r="X47" s="88"/>
      <c r="Y47" s="88"/>
      <c r="Z47" s="88"/>
      <c r="AA47" s="88"/>
      <c r="AB47" s="88"/>
      <c r="AC47" s="88"/>
      <c r="AD47" s="88"/>
      <c r="AE47" s="88"/>
      <c r="AF47" s="88"/>
      <c r="AG47" s="88"/>
      <c r="AH47" s="88"/>
      <c r="AI47" s="88"/>
      <c r="AJ47" s="88"/>
      <c r="AK47" s="88"/>
      <c r="AL47" s="88"/>
      <c r="AM47" s="88"/>
    </row>
    <row r="48" spans="1:39">
      <c r="A48" s="811" t="s">
        <v>317</v>
      </c>
      <c r="B48" s="825" t="s">
        <v>1928</v>
      </c>
      <c r="C48" s="314">
        <v>1.5054306657165147E-2</v>
      </c>
      <c r="D48" s="346">
        <v>3.01086133143303E-3</v>
      </c>
      <c r="E48" s="315">
        <v>7.39029599533562E-4</v>
      </c>
      <c r="F48" s="314">
        <v>1.5054306657165143E-3</v>
      </c>
      <c r="G48" s="346">
        <v>3.0108613314330291E-4</v>
      </c>
      <c r="H48" s="315">
        <v>7.3902959953356184E-5</v>
      </c>
      <c r="I48" s="419"/>
      <c r="J48" s="279" t="s">
        <v>1948</v>
      </c>
      <c r="K48" s="89">
        <v>508845.21380000003</v>
      </c>
      <c r="L48" s="89">
        <v>5037774.1633000001</v>
      </c>
      <c r="M48" s="89">
        <v>508821.304999999</v>
      </c>
      <c r="N48" s="89">
        <v>5037768.8951999899</v>
      </c>
      <c r="O48" s="89">
        <v>0</v>
      </c>
      <c r="P48" s="134">
        <v>24.482311884434665</v>
      </c>
      <c r="Q48" s="134">
        <v>4.0549033762764086E-2</v>
      </c>
      <c r="R48" s="134">
        <v>2.4417503556655747E-4</v>
      </c>
      <c r="S48" s="134">
        <v>5.9933872366336853E-5</v>
      </c>
      <c r="T48" s="89" t="s">
        <v>317</v>
      </c>
      <c r="U48" s="134">
        <v>5.5747725015195774E-5</v>
      </c>
      <c r="V48" s="135">
        <v>1.3683532503729875E-5</v>
      </c>
      <c r="W48" s="88"/>
      <c r="X48" s="88"/>
      <c r="Y48" s="88"/>
      <c r="Z48" s="88"/>
      <c r="AA48" s="88"/>
      <c r="AB48" s="88"/>
      <c r="AC48" s="88"/>
      <c r="AD48" s="88"/>
      <c r="AE48" s="88"/>
      <c r="AF48" s="88"/>
      <c r="AG48" s="88"/>
      <c r="AH48" s="88"/>
      <c r="AI48" s="88"/>
      <c r="AJ48" s="88"/>
      <c r="AK48" s="88"/>
      <c r="AL48" s="88"/>
      <c r="AM48" s="88"/>
    </row>
    <row r="49" spans="1:39">
      <c r="A49" s="811" t="s">
        <v>317</v>
      </c>
      <c r="B49" s="729" t="s">
        <v>1929</v>
      </c>
      <c r="C49" s="314">
        <v>1.5054306657165147E-2</v>
      </c>
      <c r="D49" s="346">
        <v>3.01086133143303E-3</v>
      </c>
      <c r="E49" s="315">
        <v>7.39029599533562E-4</v>
      </c>
      <c r="F49" s="314">
        <v>1.5054306657165143E-3</v>
      </c>
      <c r="G49" s="346">
        <v>3.0108613314330291E-4</v>
      </c>
      <c r="H49" s="315">
        <v>7.3902959953356184E-5</v>
      </c>
      <c r="I49" s="1099"/>
      <c r="J49" s="748" t="s">
        <v>1949</v>
      </c>
      <c r="K49" s="149">
        <v>508821.304999999</v>
      </c>
      <c r="L49" s="149">
        <v>5037768.8951999899</v>
      </c>
      <c r="M49" s="149">
        <v>508825.76260000002</v>
      </c>
      <c r="N49" s="149">
        <v>5037868.1771999998</v>
      </c>
      <c r="O49" s="89">
        <v>0</v>
      </c>
      <c r="P49" s="275">
        <v>99.382019116815982</v>
      </c>
      <c r="Q49" s="275">
        <v>0.1646023001259749</v>
      </c>
      <c r="R49" s="275">
        <v>9.9118940102846387E-4</v>
      </c>
      <c r="S49" s="275">
        <v>2.4329194388880484E-4</v>
      </c>
      <c r="T49" s="149" t="s">
        <v>317</v>
      </c>
      <c r="U49" s="275">
        <v>2.2629895000649859E-4</v>
      </c>
      <c r="V49" s="276">
        <v>5.5546105910686037E-5</v>
      </c>
      <c r="W49" s="88"/>
      <c r="X49" s="88"/>
      <c r="Y49" s="88"/>
      <c r="Z49" s="88"/>
      <c r="AA49" s="88"/>
      <c r="AB49" s="88"/>
      <c r="AC49" s="88"/>
      <c r="AD49" s="88"/>
      <c r="AE49" s="88"/>
      <c r="AF49" s="88"/>
      <c r="AG49" s="88"/>
      <c r="AH49" s="88"/>
      <c r="AI49" s="88"/>
      <c r="AJ49" s="88"/>
      <c r="AK49" s="88"/>
      <c r="AL49" s="88"/>
      <c r="AM49" s="88"/>
    </row>
    <row r="50" spans="1:39" ht="13.9">
      <c r="A50" s="811" t="s">
        <v>317</v>
      </c>
      <c r="B50" s="825" t="s">
        <v>1930</v>
      </c>
      <c r="C50" s="314">
        <v>1.5054306657165147E-2</v>
      </c>
      <c r="D50" s="346">
        <v>3.01086133143303E-3</v>
      </c>
      <c r="E50" s="315">
        <v>7.39029599533562E-4</v>
      </c>
      <c r="F50" s="314">
        <v>1.5054306657165143E-3</v>
      </c>
      <c r="G50" s="346">
        <v>3.0108613314330291E-4</v>
      </c>
      <c r="H50" s="315">
        <v>7.3902959953356184E-5</v>
      </c>
      <c r="I50" s="419"/>
      <c r="J50" s="680"/>
      <c r="K50" s="681"/>
      <c r="L50" s="681"/>
      <c r="M50" s="681"/>
      <c r="N50" s="681"/>
      <c r="O50" s="783" t="s">
        <v>342</v>
      </c>
      <c r="P50" s="784">
        <v>603.77053686829436</v>
      </c>
      <c r="Q50" s="783">
        <v>0.99999999999999989</v>
      </c>
      <c r="R50" s="874">
        <v>6.0217226628660582E-3</v>
      </c>
      <c r="S50" s="874">
        <v>1.4780591990671238E-3</v>
      </c>
      <c r="T50" s="914"/>
      <c r="U50" s="681"/>
      <c r="V50" s="785"/>
      <c r="W50" s="88"/>
      <c r="X50" s="88"/>
      <c r="Y50" s="88"/>
      <c r="Z50" s="88"/>
      <c r="AA50" s="88"/>
      <c r="AB50" s="88"/>
      <c r="AC50" s="88"/>
      <c r="AD50" s="88"/>
      <c r="AE50" s="88"/>
      <c r="AF50" s="88"/>
      <c r="AG50" s="88"/>
      <c r="AH50" s="88"/>
      <c r="AI50" s="88"/>
      <c r="AJ50" s="88"/>
      <c r="AK50" s="88"/>
      <c r="AL50" s="88"/>
      <c r="AM50" s="88"/>
    </row>
    <row r="51" spans="1:39">
      <c r="A51" s="811" t="s">
        <v>317</v>
      </c>
      <c r="B51" s="826" t="s">
        <v>1931</v>
      </c>
      <c r="C51" s="314">
        <v>1.5054306657165147E-2</v>
      </c>
      <c r="D51" s="346">
        <v>3.01086133143303E-3</v>
      </c>
      <c r="E51" s="315">
        <v>7.39029599533562E-4</v>
      </c>
      <c r="F51" s="314">
        <v>1.5054306657165143E-3</v>
      </c>
      <c r="G51" s="346">
        <v>3.0108613314330291E-4</v>
      </c>
      <c r="H51" s="315">
        <v>7.3902959953356184E-5</v>
      </c>
      <c r="I51" s="419"/>
      <c r="J51" s="88"/>
      <c r="K51" s="88"/>
      <c r="L51" s="88"/>
      <c r="M51" s="88"/>
      <c r="N51" s="88"/>
      <c r="O51" s="88"/>
      <c r="P51" s="572">
        <v>1980.9711314648739</v>
      </c>
      <c r="Q51" s="88"/>
      <c r="R51" s="88"/>
      <c r="S51" s="88"/>
      <c r="T51" s="88"/>
      <c r="U51" s="88"/>
      <c r="V51" s="88"/>
      <c r="W51" s="88"/>
      <c r="X51" s="88"/>
      <c r="Y51" s="88"/>
      <c r="Z51" s="88"/>
      <c r="AA51" s="88"/>
      <c r="AB51" s="88"/>
      <c r="AC51" s="88"/>
      <c r="AD51" s="88"/>
      <c r="AE51" s="88"/>
      <c r="AF51" s="88"/>
      <c r="AG51" s="88"/>
      <c r="AH51" s="88"/>
      <c r="AI51" s="88"/>
      <c r="AJ51" s="88"/>
      <c r="AK51" s="88"/>
      <c r="AL51" s="88"/>
      <c r="AM51" s="88"/>
    </row>
    <row r="52" spans="1:39">
      <c r="A52" s="811" t="s">
        <v>317</v>
      </c>
      <c r="B52" s="825" t="s">
        <v>1783</v>
      </c>
      <c r="C52" s="314">
        <v>4.5162919971495442E-2</v>
      </c>
      <c r="D52" s="346">
        <v>9.0325839942990895E-3</v>
      </c>
      <c r="E52" s="315">
        <v>2.2170887986006859E-3</v>
      </c>
      <c r="F52" s="314">
        <v>4.516291997149543E-3</v>
      </c>
      <c r="G52" s="346">
        <v>9.0325839942990874E-4</v>
      </c>
      <c r="H52" s="315">
        <v>2.2170887986006855E-4</v>
      </c>
      <c r="I52" s="419"/>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row>
    <row r="53" spans="1:39">
      <c r="A53" s="811" t="s">
        <v>317</v>
      </c>
      <c r="B53" s="825" t="s">
        <v>1780</v>
      </c>
      <c r="C53" s="314">
        <v>4.5162919971495442E-2</v>
      </c>
      <c r="D53" s="346">
        <v>9.0325839942990895E-3</v>
      </c>
      <c r="E53" s="315">
        <v>2.2170887986006859E-3</v>
      </c>
      <c r="F53" s="314">
        <v>4.516291997149543E-3</v>
      </c>
      <c r="G53" s="346">
        <v>9.0325839942990874E-4</v>
      </c>
      <c r="H53" s="315">
        <v>2.2170887986006855E-4</v>
      </c>
      <c r="I53" s="419"/>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row>
    <row r="54" spans="1:39">
      <c r="A54" s="811" t="s">
        <v>317</v>
      </c>
      <c r="B54" s="825" t="s">
        <v>1788</v>
      </c>
      <c r="C54" s="314">
        <v>4.5162919971495442E-2</v>
      </c>
      <c r="D54" s="346">
        <v>9.0325839942990895E-3</v>
      </c>
      <c r="E54" s="315">
        <v>2.2170887986006859E-3</v>
      </c>
      <c r="F54" s="314">
        <v>4.516291997149543E-3</v>
      </c>
      <c r="G54" s="346">
        <v>9.0325839942990874E-4</v>
      </c>
      <c r="H54" s="315">
        <v>2.2170887986006855E-4</v>
      </c>
      <c r="I54" s="419"/>
      <c r="J54" s="125"/>
      <c r="K54" s="125"/>
      <c r="L54" s="93"/>
      <c r="M54" s="93"/>
      <c r="N54" s="93"/>
      <c r="O54" s="93"/>
      <c r="P54" s="93"/>
      <c r="Q54" s="93"/>
      <c r="R54" s="93"/>
      <c r="S54" s="88"/>
      <c r="T54" s="88"/>
      <c r="U54" s="88"/>
      <c r="V54" s="88"/>
      <c r="W54" s="88"/>
      <c r="X54" s="88"/>
      <c r="Y54" s="88"/>
      <c r="Z54" s="88"/>
      <c r="AA54" s="88"/>
      <c r="AB54" s="88"/>
      <c r="AC54" s="88"/>
      <c r="AD54" s="88"/>
      <c r="AE54" s="88"/>
      <c r="AF54" s="88"/>
      <c r="AG54" s="88"/>
      <c r="AH54" s="88"/>
      <c r="AI54" s="88"/>
      <c r="AJ54" s="88"/>
      <c r="AK54" s="88"/>
      <c r="AL54" s="88"/>
      <c r="AM54" s="88"/>
    </row>
    <row r="55" spans="1:39">
      <c r="A55" s="811" t="s">
        <v>317</v>
      </c>
      <c r="B55" s="730" t="s">
        <v>1785</v>
      </c>
      <c r="C55" s="314">
        <v>4.5162919971495442E-2</v>
      </c>
      <c r="D55" s="346">
        <v>9.0325839942990895E-3</v>
      </c>
      <c r="E55" s="315">
        <v>2.2170887986006859E-3</v>
      </c>
      <c r="F55" s="314">
        <v>4.516291997149543E-3</v>
      </c>
      <c r="G55" s="346">
        <v>9.0325839942990874E-4</v>
      </c>
      <c r="H55" s="315">
        <v>2.2170887986006855E-4</v>
      </c>
      <c r="I55" s="419"/>
      <c r="J55" s="125"/>
      <c r="K55" s="125"/>
      <c r="L55" s="93"/>
      <c r="M55" s="93"/>
      <c r="N55" s="93"/>
      <c r="O55" s="93"/>
      <c r="P55" s="93"/>
      <c r="Q55" s="93"/>
      <c r="R55" s="93"/>
      <c r="S55" s="88"/>
      <c r="T55" s="88"/>
      <c r="U55" s="88"/>
      <c r="V55" s="88"/>
      <c r="W55" s="88"/>
      <c r="X55" s="88"/>
      <c r="Y55" s="88"/>
      <c r="Z55" s="88"/>
      <c r="AA55" s="88"/>
      <c r="AB55" s="88"/>
      <c r="AC55" s="88"/>
      <c r="AD55" s="88"/>
      <c r="AE55" s="88"/>
      <c r="AF55" s="88"/>
      <c r="AG55" s="88"/>
      <c r="AH55" s="88"/>
      <c r="AI55" s="88"/>
      <c r="AJ55" s="88"/>
      <c r="AK55" s="88"/>
      <c r="AL55" s="88"/>
      <c r="AM55" s="88"/>
    </row>
    <row r="56" spans="1:39" ht="13.9">
      <c r="A56" s="822"/>
      <c r="B56" s="823" t="s">
        <v>342</v>
      </c>
      <c r="C56" s="819">
        <v>0.30108613314330296</v>
      </c>
      <c r="D56" s="820">
        <v>6.0217226628660601E-2</v>
      </c>
      <c r="E56" s="821">
        <v>1.478059199067124E-2</v>
      </c>
      <c r="F56" s="819">
        <v>3.0108613314330283E-2</v>
      </c>
      <c r="G56" s="820">
        <v>6.0217226628660591E-3</v>
      </c>
      <c r="H56" s="821">
        <v>1.478059199067124E-3</v>
      </c>
      <c r="I56" s="419"/>
      <c r="J56" s="125"/>
      <c r="K56" s="125"/>
      <c r="L56" s="93"/>
      <c r="M56" s="93"/>
      <c r="N56" s="93"/>
      <c r="O56" s="93"/>
      <c r="P56" s="93"/>
      <c r="Q56" s="93"/>
      <c r="R56" s="93"/>
      <c r="S56" s="88"/>
      <c r="T56" s="88"/>
      <c r="U56" s="88"/>
      <c r="V56" s="88"/>
      <c r="W56" s="88"/>
      <c r="X56" s="88"/>
      <c r="Y56" s="88"/>
      <c r="Z56" s="88"/>
      <c r="AA56" s="88"/>
      <c r="AB56" s="88"/>
      <c r="AC56" s="88"/>
      <c r="AD56" s="88"/>
      <c r="AE56" s="88"/>
      <c r="AF56" s="88"/>
      <c r="AG56" s="88"/>
      <c r="AH56" s="88"/>
      <c r="AI56" s="88"/>
      <c r="AJ56" s="88"/>
      <c r="AK56" s="88"/>
      <c r="AL56" s="88"/>
      <c r="AM56" s="88"/>
    </row>
    <row r="57" spans="1:39">
      <c r="A57" s="1099"/>
      <c r="B57" s="88"/>
      <c r="C57" s="626"/>
      <c r="D57" s="626"/>
      <c r="E57" s="626"/>
      <c r="F57" s="626"/>
      <c r="G57" s="419"/>
      <c r="H57" s="626"/>
      <c r="I57" s="419"/>
      <c r="J57" s="125"/>
      <c r="K57" s="125"/>
      <c r="L57" s="93"/>
      <c r="M57" s="93"/>
      <c r="N57" s="93"/>
      <c r="O57" s="93"/>
      <c r="P57" s="93"/>
      <c r="Q57" s="93"/>
      <c r="R57" s="93"/>
      <c r="S57" s="88"/>
      <c r="T57" s="88"/>
      <c r="U57" s="88"/>
      <c r="V57" s="88"/>
      <c r="W57" s="88"/>
      <c r="X57" s="88"/>
      <c r="Y57" s="88"/>
      <c r="Z57" s="88"/>
      <c r="AA57" s="88"/>
      <c r="AB57" s="88"/>
      <c r="AC57" s="88"/>
      <c r="AD57" s="88"/>
      <c r="AE57" s="88"/>
      <c r="AF57" s="88"/>
      <c r="AG57" s="88"/>
      <c r="AH57" s="88"/>
      <c r="AI57" s="88"/>
      <c r="AJ57" s="88"/>
      <c r="AK57" s="88"/>
      <c r="AL57" s="88"/>
      <c r="AM57" s="88"/>
    </row>
    <row r="58" spans="1:39">
      <c r="B58" s="88"/>
      <c r="C58" s="626"/>
      <c r="D58" s="419"/>
      <c r="E58" s="375"/>
      <c r="F58" s="375"/>
      <c r="G58" s="419"/>
      <c r="H58" s="419"/>
      <c r="J58" s="419"/>
      <c r="K58" s="93"/>
      <c r="L58" s="93"/>
      <c r="M58" s="751"/>
      <c r="N58" s="751"/>
      <c r="O58" s="751"/>
      <c r="P58" s="751"/>
      <c r="Q58" s="751"/>
      <c r="R58" s="751"/>
      <c r="S58" s="93"/>
      <c r="T58" s="88"/>
      <c r="U58" s="88"/>
      <c r="V58" s="88"/>
      <c r="W58" s="88"/>
      <c r="X58" s="88"/>
      <c r="Y58" s="88"/>
      <c r="Z58" s="88"/>
      <c r="AA58" s="88"/>
      <c r="AB58" s="88"/>
      <c r="AC58" s="88"/>
      <c r="AD58" s="88"/>
      <c r="AE58" s="88"/>
      <c r="AF58" s="88"/>
      <c r="AG58" s="88"/>
      <c r="AH58" s="88"/>
      <c r="AI58" s="88"/>
      <c r="AJ58" s="88"/>
      <c r="AK58" s="88"/>
      <c r="AL58" s="88"/>
      <c r="AM58" s="88"/>
    </row>
    <row r="59" spans="1:39">
      <c r="A59" s="93"/>
      <c r="B59" s="419"/>
      <c r="C59" s="626"/>
      <c r="D59" s="419"/>
      <c r="E59" s="375"/>
      <c r="F59" s="375"/>
      <c r="G59" s="419"/>
      <c r="H59" s="419"/>
      <c r="I59" s="626"/>
      <c r="J59" s="419"/>
      <c r="K59" s="125"/>
      <c r="L59" s="125"/>
      <c r="M59" s="751"/>
      <c r="N59" s="751"/>
      <c r="O59" s="751"/>
      <c r="P59" s="751"/>
      <c r="Q59" s="751"/>
      <c r="R59" s="751"/>
      <c r="S59" s="93"/>
      <c r="T59" s="88"/>
      <c r="U59" s="88"/>
      <c r="V59" s="88"/>
      <c r="W59" s="88"/>
      <c r="X59" s="88"/>
      <c r="Y59" s="88"/>
      <c r="Z59" s="88"/>
      <c r="AA59" s="88"/>
      <c r="AB59" s="88"/>
      <c r="AC59" s="88"/>
      <c r="AD59" s="88"/>
      <c r="AE59" s="88"/>
      <c r="AF59" s="88"/>
      <c r="AG59" s="88"/>
      <c r="AH59" s="88"/>
      <c r="AI59" s="88"/>
      <c r="AJ59" s="88"/>
      <c r="AK59" s="88"/>
      <c r="AL59" s="88"/>
      <c r="AM59" s="88"/>
    </row>
    <row r="60" spans="1:39">
      <c r="A60" s="93"/>
      <c r="B60" s="419"/>
      <c r="C60" s="626"/>
      <c r="D60" s="419"/>
      <c r="E60" s="375"/>
      <c r="F60" s="375"/>
      <c r="G60" s="419"/>
      <c r="H60" s="419"/>
      <c r="I60" s="419"/>
      <c r="J60" s="419"/>
      <c r="K60" s="125"/>
      <c r="L60" s="93"/>
      <c r="M60" s="93"/>
      <c r="N60" s="93"/>
      <c r="O60" s="93"/>
      <c r="P60" s="93"/>
      <c r="Q60" s="93"/>
      <c r="R60" s="93"/>
      <c r="S60" s="93"/>
      <c r="T60" s="88"/>
      <c r="U60" s="88"/>
      <c r="V60" s="88"/>
      <c r="W60" s="88"/>
      <c r="X60" s="88"/>
      <c r="Y60" s="88"/>
      <c r="Z60" s="88"/>
      <c r="AA60" s="88"/>
      <c r="AB60" s="88"/>
      <c r="AC60" s="88"/>
      <c r="AD60" s="88"/>
      <c r="AE60" s="88"/>
      <c r="AF60" s="88"/>
      <c r="AG60" s="88"/>
      <c r="AH60" s="88"/>
      <c r="AI60" s="88"/>
      <c r="AJ60" s="88"/>
      <c r="AK60" s="88"/>
      <c r="AL60" s="88"/>
      <c r="AM60" s="88"/>
    </row>
    <row r="61" spans="1:39" ht="13.9">
      <c r="A61" s="93"/>
      <c r="B61" s="419"/>
      <c r="C61" s="626"/>
      <c r="D61" s="419"/>
      <c r="E61" s="375"/>
      <c r="F61" s="375"/>
      <c r="G61" s="419"/>
      <c r="H61" s="419"/>
      <c r="I61" s="419"/>
      <c r="J61" s="419"/>
      <c r="K61" s="367" t="s">
        <v>1851</v>
      </c>
      <c r="L61" s="419"/>
      <c r="M61" s="93"/>
      <c r="N61" s="93"/>
      <c r="O61" s="751"/>
      <c r="P61" s="751"/>
      <c r="Q61" s="751"/>
      <c r="R61" s="751"/>
      <c r="S61" s="93"/>
      <c r="T61" s="88"/>
      <c r="U61" s="88"/>
      <c r="V61" s="88"/>
      <c r="W61" s="88"/>
      <c r="X61" s="88"/>
      <c r="Y61" s="88"/>
      <c r="Z61" s="88"/>
      <c r="AA61" s="88"/>
      <c r="AB61" s="88"/>
      <c r="AC61" s="88"/>
      <c r="AD61" s="88"/>
      <c r="AE61" s="88"/>
      <c r="AF61" s="88"/>
      <c r="AG61" s="88"/>
      <c r="AH61" s="88"/>
      <c r="AI61" s="88"/>
      <c r="AJ61" s="88"/>
      <c r="AK61" s="88"/>
      <c r="AL61" s="88"/>
      <c r="AM61" s="88"/>
    </row>
    <row r="62" spans="1:39" ht="13.9">
      <c r="A62" s="93"/>
      <c r="B62" s="1087" t="s">
        <v>1850</v>
      </c>
      <c r="C62" s="419"/>
      <c r="D62" s="419"/>
      <c r="E62" s="419"/>
      <c r="F62" s="419"/>
      <c r="G62" s="419"/>
      <c r="H62" s="419"/>
      <c r="I62" s="419"/>
      <c r="J62" s="419"/>
      <c r="K62" s="125" t="s">
        <v>1853</v>
      </c>
      <c r="L62" s="419"/>
      <c r="M62" s="93"/>
      <c r="N62" s="93"/>
      <c r="O62" s="751"/>
      <c r="P62" s="751"/>
      <c r="Q62" s="751"/>
      <c r="R62" s="751"/>
      <c r="S62" s="93"/>
      <c r="T62" s="88"/>
      <c r="U62" s="88"/>
      <c r="V62" s="88"/>
      <c r="W62" s="88"/>
      <c r="X62" s="88"/>
      <c r="Y62" s="88"/>
      <c r="Z62" s="88"/>
      <c r="AA62" s="88"/>
      <c r="AB62" s="88"/>
      <c r="AC62" s="88"/>
      <c r="AD62" s="88"/>
      <c r="AE62" s="88"/>
      <c r="AF62" s="88"/>
      <c r="AG62" s="88"/>
      <c r="AH62" s="88"/>
      <c r="AI62" s="88"/>
      <c r="AJ62" s="88"/>
      <c r="AK62" s="88"/>
      <c r="AL62" s="88"/>
      <c r="AM62" s="88"/>
    </row>
    <row r="63" spans="1:39">
      <c r="A63" s="93"/>
      <c r="B63" s="251" t="s">
        <v>1740</v>
      </c>
      <c r="C63" s="419" t="s">
        <v>1852</v>
      </c>
      <c r="D63" s="419"/>
      <c r="E63" s="419"/>
      <c r="F63" s="419"/>
      <c r="G63" s="419"/>
      <c r="H63" s="419"/>
      <c r="I63" s="419"/>
      <c r="J63" s="419"/>
      <c r="K63" s="1045" t="s">
        <v>1950</v>
      </c>
      <c r="L63" s="419"/>
      <c r="M63" s="93"/>
      <c r="N63" s="93"/>
      <c r="O63" s="93"/>
      <c r="P63" s="93"/>
      <c r="Q63" s="93"/>
      <c r="R63" s="93"/>
      <c r="S63" s="93"/>
      <c r="T63" s="88"/>
      <c r="U63" s="88"/>
      <c r="V63" s="88"/>
      <c r="W63" s="88"/>
      <c r="X63" s="88"/>
      <c r="Y63" s="88"/>
      <c r="Z63" s="88"/>
      <c r="AA63" s="88"/>
      <c r="AB63" s="88"/>
      <c r="AC63" s="88"/>
      <c r="AD63" s="88"/>
      <c r="AE63" s="88"/>
      <c r="AF63" s="88"/>
      <c r="AG63" s="88"/>
      <c r="AH63" s="88"/>
      <c r="AI63" s="88"/>
      <c r="AJ63" s="88"/>
      <c r="AK63" s="88"/>
      <c r="AL63" s="88"/>
      <c r="AM63" s="88"/>
    </row>
    <row r="64" spans="1:39">
      <c r="A64" s="93"/>
      <c r="B64" s="251" t="s">
        <v>1854</v>
      </c>
      <c r="C64" s="1045" t="s">
        <v>1855</v>
      </c>
      <c r="D64" s="419"/>
      <c r="E64" s="419"/>
      <c r="F64" s="419"/>
      <c r="G64" s="419"/>
      <c r="H64" s="419"/>
      <c r="I64" s="419"/>
      <c r="J64" s="93"/>
      <c r="K64" s="1045" t="s">
        <v>1951</v>
      </c>
      <c r="L64" s="419"/>
      <c r="M64" s="93"/>
      <c r="N64" s="93"/>
      <c r="O64" s="93"/>
      <c r="P64" s="93"/>
      <c r="Q64" s="93"/>
      <c r="R64" s="93"/>
      <c r="S64" s="93"/>
      <c r="T64" s="88"/>
      <c r="U64" s="88"/>
      <c r="V64" s="88"/>
      <c r="W64" s="88"/>
      <c r="X64" s="88"/>
      <c r="Y64" s="88"/>
      <c r="Z64" s="88"/>
      <c r="AA64" s="88"/>
      <c r="AB64" s="88"/>
      <c r="AC64" s="88"/>
      <c r="AD64" s="88"/>
      <c r="AE64" s="88"/>
      <c r="AF64" s="88"/>
      <c r="AG64" s="88"/>
      <c r="AH64" s="88"/>
      <c r="AI64" s="88"/>
      <c r="AJ64" s="88"/>
      <c r="AK64" s="88"/>
      <c r="AL64" s="88"/>
      <c r="AM64" s="88"/>
    </row>
    <row r="65" spans="1:39">
      <c r="A65" s="93"/>
      <c r="B65" s="251" t="s">
        <v>1743</v>
      </c>
      <c r="C65" s="1045" t="s">
        <v>1857</v>
      </c>
      <c r="D65" s="419"/>
      <c r="E65" s="419"/>
      <c r="F65" s="419"/>
      <c r="G65" s="419"/>
      <c r="H65" s="419"/>
      <c r="I65" s="419"/>
      <c r="J65" s="93"/>
      <c r="K65" s="1045" t="s">
        <v>1861</v>
      </c>
      <c r="L65" s="419"/>
      <c r="M65" s="93"/>
      <c r="N65" s="813"/>
      <c r="O65" s="93"/>
      <c r="P65" s="93"/>
      <c r="Q65" s="93"/>
      <c r="R65" s="93"/>
      <c r="S65" s="93"/>
      <c r="T65" s="88"/>
      <c r="U65" s="88"/>
      <c r="V65" s="88"/>
      <c r="W65" s="88"/>
      <c r="X65" s="88"/>
      <c r="Y65" s="88"/>
      <c r="Z65" s="88"/>
      <c r="AA65" s="88"/>
      <c r="AB65" s="88"/>
      <c r="AC65" s="88"/>
      <c r="AD65" s="88"/>
      <c r="AE65" s="88"/>
      <c r="AF65" s="88"/>
      <c r="AG65" s="88"/>
      <c r="AH65" s="88"/>
      <c r="AI65" s="88"/>
      <c r="AJ65" s="88"/>
      <c r="AK65" s="88"/>
      <c r="AL65" s="88"/>
      <c r="AM65" s="88"/>
    </row>
    <row r="66" spans="1:39">
      <c r="A66" s="93"/>
      <c r="B66" s="251" t="s">
        <v>1859</v>
      </c>
      <c r="C66" s="1045" t="s">
        <v>1860</v>
      </c>
      <c r="D66" s="419"/>
      <c r="E66" s="419"/>
      <c r="F66" s="419"/>
      <c r="G66" s="419"/>
      <c r="H66" s="419"/>
      <c r="I66" s="419"/>
      <c r="J66" s="93"/>
      <c r="K66" s="88"/>
      <c r="L66" s="88"/>
      <c r="M66" s="88"/>
      <c r="N66" s="88"/>
      <c r="O66" s="93"/>
      <c r="P66" s="93"/>
      <c r="Q66" s="93"/>
      <c r="R66" s="93"/>
      <c r="S66" s="93"/>
      <c r="T66" s="88"/>
      <c r="U66" s="88"/>
      <c r="V66" s="88"/>
      <c r="W66" s="88"/>
      <c r="X66" s="88"/>
      <c r="Y66" s="88"/>
      <c r="Z66" s="88"/>
      <c r="AA66" s="88"/>
      <c r="AB66" s="88"/>
      <c r="AC66" s="88"/>
      <c r="AD66" s="88"/>
      <c r="AE66" s="88"/>
      <c r="AF66" s="88"/>
      <c r="AG66" s="88"/>
      <c r="AH66" s="88"/>
      <c r="AI66" s="88"/>
      <c r="AJ66" s="88"/>
      <c r="AK66" s="88"/>
      <c r="AL66" s="88"/>
      <c r="AM66" s="88"/>
    </row>
    <row r="67" spans="1:39">
      <c r="A67" s="93"/>
      <c r="B67" s="251" t="s">
        <v>1862</v>
      </c>
      <c r="C67" s="1045" t="s">
        <v>1863</v>
      </c>
      <c r="D67" s="419"/>
      <c r="E67" s="419"/>
      <c r="F67" s="419"/>
      <c r="G67" s="419"/>
      <c r="H67" s="419"/>
      <c r="I67" s="419"/>
      <c r="J67" s="93"/>
      <c r="K67" s="88"/>
      <c r="L67" s="88"/>
      <c r="M67" s="88"/>
      <c r="N67" s="88"/>
      <c r="O67" s="93"/>
      <c r="P67" s="93"/>
      <c r="Q67" s="93"/>
      <c r="R67" s="93"/>
      <c r="S67" s="93"/>
      <c r="T67" s="88"/>
      <c r="U67" s="88"/>
      <c r="V67" s="88"/>
      <c r="W67" s="88"/>
      <c r="X67" s="88"/>
      <c r="Y67" s="88"/>
      <c r="Z67" s="88"/>
      <c r="AA67" s="88"/>
      <c r="AB67" s="88"/>
      <c r="AC67" s="88"/>
      <c r="AD67" s="88"/>
      <c r="AE67" s="88"/>
      <c r="AF67" s="88"/>
      <c r="AG67" s="88"/>
      <c r="AH67" s="88"/>
      <c r="AI67" s="88"/>
      <c r="AJ67" s="88"/>
      <c r="AK67" s="88"/>
      <c r="AL67" s="88"/>
      <c r="AM67" s="88"/>
    </row>
    <row r="68" spans="1:39">
      <c r="A68" s="93"/>
      <c r="B68" s="251" t="s">
        <v>1864</v>
      </c>
      <c r="C68" s="1045" t="s">
        <v>1865</v>
      </c>
      <c r="D68" s="419"/>
      <c r="E68" s="419"/>
      <c r="F68" s="419"/>
      <c r="G68" s="419"/>
      <c r="H68" s="419"/>
      <c r="I68" s="419"/>
      <c r="J68" s="93"/>
      <c r="K68" s="88"/>
      <c r="L68" s="88"/>
      <c r="M68" s="88"/>
      <c r="N68" s="88"/>
      <c r="O68" s="419"/>
      <c r="P68" s="93"/>
      <c r="Q68" s="93"/>
      <c r="R68" s="93"/>
      <c r="S68" s="93"/>
      <c r="T68" s="88"/>
      <c r="U68" s="88"/>
      <c r="V68" s="88"/>
      <c r="W68" s="88"/>
      <c r="X68" s="88"/>
      <c r="Y68" s="88"/>
      <c r="Z68" s="88"/>
      <c r="AA68" s="88"/>
      <c r="AB68" s="88"/>
      <c r="AC68" s="88"/>
      <c r="AD68" s="88"/>
      <c r="AE68" s="88"/>
      <c r="AF68" s="88"/>
      <c r="AG68" s="88"/>
      <c r="AH68" s="88"/>
      <c r="AI68" s="88"/>
      <c r="AJ68" s="88"/>
      <c r="AK68" s="88"/>
      <c r="AL68" s="88"/>
      <c r="AM68" s="88"/>
    </row>
    <row r="69" spans="1:39">
      <c r="A69" s="93"/>
      <c r="B69" s="251" t="s">
        <v>1866</v>
      </c>
      <c r="C69" s="1045" t="s">
        <v>1867</v>
      </c>
      <c r="D69" s="419"/>
      <c r="E69" s="419"/>
      <c r="F69" s="419"/>
      <c r="G69" s="419"/>
      <c r="H69" s="419"/>
      <c r="I69" s="419"/>
      <c r="J69" s="419"/>
      <c r="K69" s="419"/>
      <c r="L69" s="419"/>
      <c r="M69" s="93"/>
      <c r="N69" s="800"/>
      <c r="O69" s="419"/>
      <c r="P69" s="93"/>
      <c r="Q69" s="93"/>
      <c r="R69" s="93"/>
      <c r="S69" s="93"/>
      <c r="T69" s="88"/>
      <c r="U69" s="88"/>
      <c r="V69" s="88"/>
      <c r="W69" s="88"/>
      <c r="X69" s="88"/>
      <c r="Y69" s="88"/>
      <c r="Z69" s="88"/>
      <c r="AA69" s="88"/>
      <c r="AB69" s="88"/>
      <c r="AC69" s="88"/>
      <c r="AD69" s="88"/>
      <c r="AE69" s="88"/>
      <c r="AF69" s="88"/>
      <c r="AG69" s="88"/>
      <c r="AH69" s="88"/>
      <c r="AI69" s="88"/>
      <c r="AJ69" s="88"/>
      <c r="AK69" s="88"/>
      <c r="AL69" s="88"/>
      <c r="AM69" s="88"/>
    </row>
    <row r="70" spans="1:39">
      <c r="A70" s="93"/>
      <c r="B70" s="251" t="s">
        <v>1868</v>
      </c>
      <c r="C70" s="1045" t="s">
        <v>1869</v>
      </c>
      <c r="D70" s="419"/>
      <c r="E70" s="419"/>
      <c r="F70" s="419"/>
      <c r="G70" s="419"/>
      <c r="H70" s="419"/>
      <c r="I70" s="419"/>
      <c r="J70" s="419"/>
      <c r="K70" s="419"/>
      <c r="L70" s="419"/>
      <c r="M70" s="93"/>
      <c r="N70" s="800"/>
      <c r="O70" s="419"/>
      <c r="P70" s="93"/>
      <c r="Q70" s="93"/>
      <c r="R70" s="93"/>
      <c r="S70" s="93"/>
      <c r="T70" s="88"/>
      <c r="U70" s="88"/>
      <c r="V70" s="88"/>
      <c r="W70" s="88"/>
      <c r="X70" s="88"/>
      <c r="Y70" s="88"/>
      <c r="Z70" s="88"/>
      <c r="AA70" s="88"/>
      <c r="AB70" s="88"/>
      <c r="AC70" s="88"/>
      <c r="AD70" s="88"/>
      <c r="AE70" s="88"/>
      <c r="AF70" s="88"/>
      <c r="AG70" s="88"/>
      <c r="AH70" s="88"/>
      <c r="AI70" s="88"/>
      <c r="AJ70" s="88"/>
      <c r="AK70" s="88"/>
      <c r="AL70" s="88"/>
      <c r="AM70" s="88"/>
    </row>
    <row r="71" spans="1:39">
      <c r="A71" s="93"/>
      <c r="B71" s="88"/>
      <c r="C71" s="93"/>
      <c r="D71" s="93"/>
      <c r="E71" s="93"/>
      <c r="F71" s="93"/>
      <c r="G71" s="93"/>
      <c r="H71" s="93"/>
      <c r="I71" s="419"/>
      <c r="J71" s="419"/>
      <c r="K71" s="419"/>
      <c r="L71" s="419"/>
      <c r="M71" s="93"/>
      <c r="N71" s="93"/>
      <c r="O71" s="93"/>
      <c r="P71" s="93"/>
      <c r="Q71" s="93"/>
      <c r="R71" s="93"/>
      <c r="S71" s="93"/>
      <c r="T71" s="88"/>
      <c r="U71" s="88"/>
      <c r="V71" s="88"/>
      <c r="W71" s="88"/>
      <c r="X71" s="88"/>
      <c r="Y71" s="88"/>
      <c r="Z71" s="88"/>
      <c r="AA71" s="88"/>
      <c r="AB71" s="88"/>
      <c r="AC71" s="88"/>
      <c r="AD71" s="88"/>
      <c r="AE71" s="88"/>
      <c r="AF71" s="88"/>
      <c r="AG71" s="88"/>
      <c r="AH71" s="88"/>
      <c r="AI71" s="88"/>
      <c r="AJ71" s="88"/>
      <c r="AK71" s="88"/>
    </row>
    <row r="72" spans="1:39">
      <c r="A72" s="93"/>
      <c r="I72" s="419"/>
      <c r="J72" s="419"/>
      <c r="K72" s="419"/>
      <c r="L72" s="419"/>
      <c r="M72" s="93"/>
      <c r="N72" s="93"/>
      <c r="O72" s="93"/>
      <c r="P72" s="93"/>
      <c r="Q72" s="93"/>
      <c r="R72" s="93"/>
      <c r="S72" s="93"/>
      <c r="T72" s="88"/>
      <c r="U72" s="88"/>
      <c r="V72" s="88"/>
      <c r="W72" s="88"/>
      <c r="X72" s="88"/>
      <c r="Y72" s="88"/>
      <c r="Z72" s="88"/>
      <c r="AA72" s="88"/>
      <c r="AB72" s="88"/>
      <c r="AC72" s="88"/>
      <c r="AD72" s="88"/>
      <c r="AE72" s="88"/>
      <c r="AF72" s="88"/>
      <c r="AG72" s="88"/>
      <c r="AH72" s="88"/>
      <c r="AI72" s="88"/>
      <c r="AJ72" s="88"/>
      <c r="AK72" s="88"/>
    </row>
    <row r="73" spans="1:39">
      <c r="A73" s="74"/>
      <c r="B73" s="74"/>
      <c r="I73" s="74"/>
      <c r="J73" s="74"/>
      <c r="K73" s="74"/>
      <c r="L73" s="74"/>
      <c r="M73" s="74"/>
      <c r="N73" s="74"/>
      <c r="O73" s="74"/>
      <c r="P73" s="74"/>
      <c r="Q73" s="74"/>
      <c r="R73" s="74"/>
      <c r="S73" s="74"/>
    </row>
    <row r="74" spans="1:39">
      <c r="B74" s="271"/>
    </row>
  </sheetData>
  <mergeCells count="22">
    <mergeCell ref="U43:U44"/>
    <mergeCell ref="V43:V44"/>
    <mergeCell ref="F42:H42"/>
    <mergeCell ref="C42:E42"/>
    <mergeCell ref="Q13:T13"/>
    <mergeCell ref="Q14:T14"/>
    <mergeCell ref="Q15:T15"/>
    <mergeCell ref="J43:J44"/>
    <mergeCell ref="K43:K44"/>
    <mergeCell ref="L43:L44"/>
    <mergeCell ref="M43:M44"/>
    <mergeCell ref="N43:N44"/>
    <mergeCell ref="O43:O44"/>
    <mergeCell ref="P43:P44"/>
    <mergeCell ref="Q43:Q44"/>
    <mergeCell ref="R43:R44"/>
    <mergeCell ref="S43:S44"/>
    <mergeCell ref="Q3:T3"/>
    <mergeCell ref="Q4:T5"/>
    <mergeCell ref="Q8:T8"/>
    <mergeCell ref="Q12:T12"/>
    <mergeCell ref="Q9:T10"/>
  </mergeCells>
  <pageMargins left="0.25" right="0.25" top="0.75" bottom="0.75" header="0.3" footer="0.3"/>
  <pageSetup paperSize="3" scale="37" orientation="landscape" r:id="rId1"/>
  <customProperties>
    <customPr name="_pios_id" r:id="rId2"/>
  </customProperties>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8DB58-4A96-40E6-B60F-8C8993FC4565}">
  <sheetPr>
    <tabColor theme="8" tint="0.39997558519241921"/>
    <pageSetUpPr fitToPage="1"/>
  </sheetPr>
  <dimension ref="A1:AE565"/>
  <sheetViews>
    <sheetView showOutlineSymbols="0" topLeftCell="A98" zoomScale="23" zoomScaleNormal="23" workbookViewId="0">
      <selection activeCell="AE414" sqref="A1:AE414"/>
    </sheetView>
  </sheetViews>
  <sheetFormatPr defaultColWidth="9.1328125" defaultRowHeight="13.5"/>
  <cols>
    <col min="1" max="1" width="2.86328125" style="88" customWidth="1"/>
    <col min="2" max="2" width="15.59765625" style="89" bestFit="1" customWidth="1"/>
    <col min="3" max="3" width="15.59765625" style="89" customWidth="1"/>
    <col min="4" max="4" width="43.1328125" style="89" bestFit="1" customWidth="1"/>
    <col min="5" max="5" width="11.265625" style="1020" bestFit="1" customWidth="1"/>
    <col min="6" max="8" width="11.265625" style="1020" customWidth="1"/>
    <col min="9" max="9" width="12" style="439" bestFit="1" customWidth="1"/>
    <col min="10" max="10" width="7.3984375" style="439" bestFit="1" customWidth="1"/>
    <col min="11" max="11" width="14.59765625" style="439" bestFit="1" customWidth="1"/>
    <col min="12" max="12" width="7.3984375" style="439" bestFit="1" customWidth="1"/>
    <col min="13" max="13" width="26.59765625" style="439" customWidth="1"/>
    <col min="14" max="14" width="15" style="439" bestFit="1" customWidth="1"/>
    <col min="15" max="16" width="15.73046875" style="439" customWidth="1"/>
    <col min="17" max="17" width="12" style="439" customWidth="1"/>
    <col min="18" max="18" width="18" style="439" bestFit="1" customWidth="1"/>
    <col min="19" max="19" width="10.86328125" style="439" customWidth="1"/>
    <col min="20" max="30" width="10.265625" style="153" bestFit="1" customWidth="1"/>
    <col min="31" max="31" width="10.265625" style="249" bestFit="1" customWidth="1"/>
    <col min="32" max="16384" width="9.1328125" style="91"/>
  </cols>
  <sheetData>
    <row r="1" spans="1:31" ht="30.75" customHeight="1">
      <c r="B1" s="1161" t="str">
        <f>'OR PTE Summary'!B1</f>
        <v>Emissions Detail Sheets for:</v>
      </c>
      <c r="F1" s="1161" t="str">
        <f>'OR PTE Summary'!F1</f>
        <v>Intel Corp., source no. 34-2681, application 034907 received 7/7/2023</v>
      </c>
      <c r="AE1" s="153"/>
    </row>
    <row r="2" spans="1:31" ht="24" customHeight="1">
      <c r="B2" s="256" t="s">
        <v>2148</v>
      </c>
      <c r="AE2" s="153"/>
    </row>
    <row r="3" spans="1:31" ht="15.75">
      <c r="A3" s="403"/>
      <c r="B3" s="1112"/>
      <c r="C3" s="1112"/>
      <c r="D3" s="1113"/>
      <c r="E3" s="721"/>
      <c r="F3" s="722"/>
      <c r="G3" s="722"/>
      <c r="H3" s="722"/>
      <c r="I3" s="1610" t="s">
        <v>1952</v>
      </c>
      <c r="J3" s="1610"/>
      <c r="K3" s="1610" t="s">
        <v>1953</v>
      </c>
      <c r="L3" s="1610"/>
      <c r="M3" s="1610" t="s">
        <v>1954</v>
      </c>
      <c r="N3" s="1610"/>
      <c r="O3" s="1610" t="s">
        <v>1955</v>
      </c>
      <c r="P3" s="1610"/>
      <c r="Q3" s="1610"/>
      <c r="R3" s="1610" t="s">
        <v>1956</v>
      </c>
      <c r="S3" s="1613"/>
      <c r="T3" s="1611" t="s">
        <v>1009</v>
      </c>
      <c r="U3" s="1612"/>
      <c r="V3" s="1612" t="s">
        <v>3</v>
      </c>
      <c r="W3" s="1612"/>
      <c r="X3" s="1612" t="s">
        <v>5</v>
      </c>
      <c r="Y3" s="1612"/>
      <c r="Z3" s="1612" t="s">
        <v>170</v>
      </c>
      <c r="AA3" s="1612"/>
      <c r="AB3" s="1612" t="s">
        <v>171</v>
      </c>
      <c r="AC3" s="1612"/>
      <c r="AD3" s="1612" t="s">
        <v>172</v>
      </c>
      <c r="AE3" s="1614"/>
    </row>
    <row r="4" spans="1:31" s="129" customFormat="1" ht="30.75" customHeight="1">
      <c r="A4" s="1069"/>
      <c r="B4" s="261" t="s">
        <v>194</v>
      </c>
      <c r="C4" s="261" t="s">
        <v>193</v>
      </c>
      <c r="D4" s="202" t="s">
        <v>1957</v>
      </c>
      <c r="E4" s="201" t="s">
        <v>1708</v>
      </c>
      <c r="F4" s="261" t="s">
        <v>1958</v>
      </c>
      <c r="G4" s="261" t="s">
        <v>1959</v>
      </c>
      <c r="H4" s="261" t="s">
        <v>1960</v>
      </c>
      <c r="I4" s="723" t="s">
        <v>1961</v>
      </c>
      <c r="J4" s="723" t="s">
        <v>1962</v>
      </c>
      <c r="K4" s="723" t="s">
        <v>1961</v>
      </c>
      <c r="L4" s="723" t="s">
        <v>1962</v>
      </c>
      <c r="M4" s="723" t="s">
        <v>1963</v>
      </c>
      <c r="N4" s="723" t="s">
        <v>1964</v>
      </c>
      <c r="O4" s="723" t="s">
        <v>1965</v>
      </c>
      <c r="P4" s="723" t="s">
        <v>1966</v>
      </c>
      <c r="Q4" s="723" t="s">
        <v>1967</v>
      </c>
      <c r="R4" s="723" t="s">
        <v>1968</v>
      </c>
      <c r="S4" s="724" t="s">
        <v>1969</v>
      </c>
      <c r="T4" s="460" t="s">
        <v>1970</v>
      </c>
      <c r="U4" s="295" t="s">
        <v>14</v>
      </c>
      <c r="V4" s="295" t="s">
        <v>1970</v>
      </c>
      <c r="W4" s="295" t="s">
        <v>14</v>
      </c>
      <c r="X4" s="295" t="s">
        <v>1970</v>
      </c>
      <c r="Y4" s="295" t="s">
        <v>14</v>
      </c>
      <c r="Z4" s="295" t="s">
        <v>1970</v>
      </c>
      <c r="AA4" s="295" t="s">
        <v>14</v>
      </c>
      <c r="AB4" s="295" t="s">
        <v>1970</v>
      </c>
      <c r="AC4" s="295" t="s">
        <v>14</v>
      </c>
      <c r="AD4" s="295" t="s">
        <v>1970</v>
      </c>
      <c r="AE4" s="461" t="s">
        <v>14</v>
      </c>
    </row>
    <row r="5" spans="1:31">
      <c r="A5" s="110"/>
      <c r="B5" s="89" t="s">
        <v>208</v>
      </c>
      <c r="C5" s="89" t="s">
        <v>207</v>
      </c>
      <c r="D5" s="1082" t="s">
        <v>209</v>
      </c>
      <c r="E5" s="1090" t="s">
        <v>210</v>
      </c>
      <c r="F5" s="1020">
        <v>506743.17</v>
      </c>
      <c r="G5" s="1020">
        <v>5043806.67</v>
      </c>
      <c r="H5" s="986">
        <v>62.7</v>
      </c>
      <c r="I5" s="986">
        <v>99</v>
      </c>
      <c r="J5" s="986">
        <v>30.1752</v>
      </c>
      <c r="K5" s="986">
        <v>2.6666666666666665</v>
      </c>
      <c r="L5" s="986">
        <v>0.81279999999999997</v>
      </c>
      <c r="M5" s="986">
        <v>6266.7603395270326</v>
      </c>
      <c r="N5" s="986">
        <v>2.9575766530386511</v>
      </c>
      <c r="O5" s="986">
        <v>1122.0591208589681</v>
      </c>
      <c r="P5" s="986">
        <v>18.700985347649468</v>
      </c>
      <c r="Q5" s="986">
        <v>5.7000603339635587</v>
      </c>
      <c r="R5" s="986">
        <v>210.00000020000002</v>
      </c>
      <c r="S5" s="987">
        <v>372.03888899999998</v>
      </c>
      <c r="T5" s="720">
        <v>0.34033613445378152</v>
      </c>
      <c r="U5" s="153">
        <v>0.44720168067226884</v>
      </c>
      <c r="V5" s="153">
        <v>1.1513157894736841</v>
      </c>
      <c r="W5" s="153">
        <v>1.5128289473684211</v>
      </c>
      <c r="X5" s="153">
        <v>7.720588235294118E-2</v>
      </c>
      <c r="Y5" s="153">
        <v>0.10144852941176472</v>
      </c>
      <c r="Z5" s="153">
        <v>7.720588235294118E-2</v>
      </c>
      <c r="AA5" s="153">
        <v>0.10144852941176472</v>
      </c>
      <c r="AB5" s="153">
        <v>7.720588235294118E-2</v>
      </c>
      <c r="AC5" s="153">
        <v>0.10144852941176472</v>
      </c>
      <c r="AD5" s="153">
        <v>8.0294117647058821E-2</v>
      </c>
      <c r="AE5" s="719">
        <v>0.10550647058823528</v>
      </c>
    </row>
    <row r="6" spans="1:31">
      <c r="A6" s="110"/>
      <c r="B6" s="89" t="s">
        <v>208</v>
      </c>
      <c r="C6" s="89" t="s">
        <v>207</v>
      </c>
      <c r="D6" s="1082" t="s">
        <v>211</v>
      </c>
      <c r="E6" s="1090" t="s">
        <v>212</v>
      </c>
      <c r="F6" s="1020">
        <v>506745.67</v>
      </c>
      <c r="G6" s="1020">
        <v>5043806.67</v>
      </c>
      <c r="H6" s="986">
        <v>62.7</v>
      </c>
      <c r="I6" s="986">
        <v>99</v>
      </c>
      <c r="J6" s="986">
        <v>30.1752</v>
      </c>
      <c r="K6" s="986">
        <v>2.6666666666666665</v>
      </c>
      <c r="L6" s="986">
        <v>0.81279999999999997</v>
      </c>
      <c r="M6" s="986">
        <v>6266.7603395270326</v>
      </c>
      <c r="N6" s="986">
        <v>2.9575766530386511</v>
      </c>
      <c r="O6" s="986">
        <v>1122.0591208589681</v>
      </c>
      <c r="P6" s="986">
        <v>18.700985347649468</v>
      </c>
      <c r="Q6" s="986">
        <v>5.7000603339635587</v>
      </c>
      <c r="R6" s="986">
        <v>210.00000020000002</v>
      </c>
      <c r="S6" s="987">
        <v>372.03888899999998</v>
      </c>
      <c r="T6" s="720">
        <v>0.34033613445378152</v>
      </c>
      <c r="U6" s="153">
        <v>0.44720168067226884</v>
      </c>
      <c r="V6" s="153">
        <v>1.1513157894736841</v>
      </c>
      <c r="W6" s="153">
        <v>1.5128289473684211</v>
      </c>
      <c r="X6" s="153">
        <v>7.720588235294118E-2</v>
      </c>
      <c r="Y6" s="153">
        <v>0.10144852941176472</v>
      </c>
      <c r="Z6" s="153">
        <v>7.720588235294118E-2</v>
      </c>
      <c r="AA6" s="153">
        <v>0.10144852941176472</v>
      </c>
      <c r="AB6" s="153">
        <v>7.720588235294118E-2</v>
      </c>
      <c r="AC6" s="153">
        <v>0.10144852941176472</v>
      </c>
      <c r="AD6" s="153">
        <v>8.0294117647058821E-2</v>
      </c>
      <c r="AE6" s="719">
        <v>0.10550647058823528</v>
      </c>
    </row>
    <row r="7" spans="1:31">
      <c r="A7" s="110"/>
      <c r="B7" s="89" t="s">
        <v>208</v>
      </c>
      <c r="C7" s="89" t="s">
        <v>207</v>
      </c>
      <c r="D7" s="1082" t="s">
        <v>213</v>
      </c>
      <c r="E7" s="1090" t="s">
        <v>214</v>
      </c>
      <c r="F7" s="1020">
        <v>506748.17</v>
      </c>
      <c r="G7" s="1020">
        <v>5043806.67</v>
      </c>
      <c r="H7" s="986">
        <v>62.7</v>
      </c>
      <c r="I7" s="986">
        <v>99</v>
      </c>
      <c r="J7" s="986">
        <v>30.1752</v>
      </c>
      <c r="K7" s="986">
        <v>2.6666666666666665</v>
      </c>
      <c r="L7" s="986">
        <v>0.81279999999999997</v>
      </c>
      <c r="M7" s="986">
        <v>6266.7603395270326</v>
      </c>
      <c r="N7" s="986">
        <v>2.9575766530386511</v>
      </c>
      <c r="O7" s="986">
        <v>1122.0591208589681</v>
      </c>
      <c r="P7" s="986">
        <v>18.700985347649468</v>
      </c>
      <c r="Q7" s="986">
        <v>5.7000603339635587</v>
      </c>
      <c r="R7" s="986">
        <v>210.00000020000002</v>
      </c>
      <c r="S7" s="987">
        <v>372.03888899999998</v>
      </c>
      <c r="T7" s="720">
        <v>0.34033613445378152</v>
      </c>
      <c r="U7" s="153">
        <v>0.44720168067226884</v>
      </c>
      <c r="V7" s="153">
        <v>1.1513157894736841</v>
      </c>
      <c r="W7" s="153">
        <v>1.5128289473684211</v>
      </c>
      <c r="X7" s="153">
        <v>7.720588235294118E-2</v>
      </c>
      <c r="Y7" s="153">
        <v>0.10144852941176472</v>
      </c>
      <c r="Z7" s="153">
        <v>7.720588235294118E-2</v>
      </c>
      <c r="AA7" s="153">
        <v>0.10144852941176472</v>
      </c>
      <c r="AB7" s="153">
        <v>7.720588235294118E-2</v>
      </c>
      <c r="AC7" s="153">
        <v>0.10144852941176472</v>
      </c>
      <c r="AD7" s="153">
        <v>8.0294117647058821E-2</v>
      </c>
      <c r="AE7" s="719">
        <v>0.10550647058823528</v>
      </c>
    </row>
    <row r="8" spans="1:31">
      <c r="A8" s="110"/>
      <c r="B8" s="89" t="s">
        <v>208</v>
      </c>
      <c r="C8" s="89" t="s">
        <v>207</v>
      </c>
      <c r="D8" s="1082" t="s">
        <v>215</v>
      </c>
      <c r="E8" s="1090" t="s">
        <v>216</v>
      </c>
      <c r="F8" s="1020">
        <v>506750.67</v>
      </c>
      <c r="G8" s="1020">
        <v>5043806.67</v>
      </c>
      <c r="H8" s="986">
        <v>62.7</v>
      </c>
      <c r="I8" s="986">
        <v>99</v>
      </c>
      <c r="J8" s="986">
        <v>30.1752</v>
      </c>
      <c r="K8" s="986">
        <v>2</v>
      </c>
      <c r="L8" s="986">
        <v>0.60960000000000003</v>
      </c>
      <c r="M8" s="988">
        <v>6241</v>
      </c>
      <c r="N8" s="986">
        <v>2.9454191466666666</v>
      </c>
      <c r="O8" s="986">
        <v>1986.5719996730377</v>
      </c>
      <c r="P8" s="986">
        <v>33.109533327883959</v>
      </c>
      <c r="Q8" s="986">
        <v>10.091785758339032</v>
      </c>
      <c r="R8" s="986">
        <v>210.00000020000002</v>
      </c>
      <c r="S8" s="987">
        <v>372.03888899999998</v>
      </c>
      <c r="T8" s="720">
        <v>0.33077430972388955</v>
      </c>
      <c r="U8" s="153">
        <v>0.43463744297719087</v>
      </c>
      <c r="V8" s="153">
        <v>1.1189692982456139</v>
      </c>
      <c r="W8" s="153">
        <v>1.4703256578947366</v>
      </c>
      <c r="X8" s="153">
        <v>7.5036764705882344E-2</v>
      </c>
      <c r="Y8" s="153">
        <v>9.8598308823529393E-2</v>
      </c>
      <c r="Z8" s="153">
        <v>7.5036764705882344E-2</v>
      </c>
      <c r="AA8" s="153">
        <v>9.8598308823529393E-2</v>
      </c>
      <c r="AB8" s="153">
        <v>7.5036764705882344E-2</v>
      </c>
      <c r="AC8" s="153">
        <v>9.8598308823529393E-2</v>
      </c>
      <c r="AD8" s="153">
        <v>7.8038235294117644E-2</v>
      </c>
      <c r="AE8" s="719">
        <v>0.10254224117647058</v>
      </c>
    </row>
    <row r="9" spans="1:31">
      <c r="A9" s="110"/>
      <c r="B9" s="89" t="s">
        <v>208</v>
      </c>
      <c r="C9" s="89" t="s">
        <v>207</v>
      </c>
      <c r="D9" s="1082" t="s">
        <v>217</v>
      </c>
      <c r="E9" s="1090" t="s">
        <v>219</v>
      </c>
      <c r="F9" s="1020">
        <v>506753.17</v>
      </c>
      <c r="G9" s="1020">
        <v>5043806.67</v>
      </c>
      <c r="H9" s="986">
        <v>62.7</v>
      </c>
      <c r="I9" s="986">
        <v>99</v>
      </c>
      <c r="J9" s="986">
        <v>30.1752</v>
      </c>
      <c r="K9" s="986">
        <v>2</v>
      </c>
      <c r="L9" s="986">
        <v>0.60960000000000003</v>
      </c>
      <c r="M9" s="988">
        <v>6241</v>
      </c>
      <c r="N9" s="986">
        <v>2.9454191466666666</v>
      </c>
      <c r="O9" s="986">
        <v>1986.5719996730377</v>
      </c>
      <c r="P9" s="986">
        <v>33.109533327883959</v>
      </c>
      <c r="Q9" s="986">
        <v>10.091785758339032</v>
      </c>
      <c r="R9" s="986">
        <v>350.00000060000002</v>
      </c>
      <c r="S9" s="987">
        <v>449.816667</v>
      </c>
      <c r="T9" s="720">
        <v>0.31757142857142862</v>
      </c>
      <c r="U9" s="153">
        <v>0.41728885714285713</v>
      </c>
      <c r="V9" s="153">
        <v>1.0743055555555556</v>
      </c>
      <c r="W9" s="153">
        <v>1.4116375000000001</v>
      </c>
      <c r="X9" s="153">
        <v>7.2041666666666671E-2</v>
      </c>
      <c r="Y9" s="153">
        <v>9.4662750000000004E-2</v>
      </c>
      <c r="Z9" s="153">
        <v>7.2041666666666671E-2</v>
      </c>
      <c r="AA9" s="153">
        <v>9.4662750000000004E-2</v>
      </c>
      <c r="AB9" s="153">
        <v>7.2041666666666671E-2</v>
      </c>
      <c r="AC9" s="153">
        <v>9.4662750000000004E-2</v>
      </c>
      <c r="AD9" s="153">
        <v>7.4923333333333342E-2</v>
      </c>
      <c r="AE9" s="719">
        <v>9.8449260000000025E-2</v>
      </c>
    </row>
    <row r="10" spans="1:31">
      <c r="A10" s="110"/>
      <c r="B10" s="89" t="s">
        <v>208</v>
      </c>
      <c r="C10" s="89" t="s">
        <v>220</v>
      </c>
      <c r="D10" s="1082" t="s">
        <v>221</v>
      </c>
      <c r="E10" s="1090" t="s">
        <v>222</v>
      </c>
      <c r="F10" s="1020">
        <v>506843.5</v>
      </c>
      <c r="G10" s="1020">
        <v>5043630.5</v>
      </c>
      <c r="H10" s="986">
        <v>62.7</v>
      </c>
      <c r="I10" s="986">
        <v>95</v>
      </c>
      <c r="J10" s="986">
        <v>28.956</v>
      </c>
      <c r="K10" s="986">
        <v>0.66666666666666663</v>
      </c>
      <c r="L10" s="986">
        <v>0.20319999999999999</v>
      </c>
      <c r="M10" s="986">
        <v>223.81286936698322</v>
      </c>
      <c r="N10" s="986">
        <v>0.10562773765484984</v>
      </c>
      <c r="O10" s="986">
        <v>641.17664077204836</v>
      </c>
      <c r="P10" s="986">
        <v>10.686277346200805</v>
      </c>
      <c r="Q10" s="986">
        <v>3.2571773351220061</v>
      </c>
      <c r="R10" s="986">
        <v>210.00000020000002</v>
      </c>
      <c r="S10" s="987">
        <v>372.03888899999998</v>
      </c>
      <c r="T10" s="720">
        <v>7.0588235294117646E-2</v>
      </c>
      <c r="U10" s="153">
        <v>9.2752941176470594E-2</v>
      </c>
      <c r="V10" s="153">
        <v>5.9294117647058824E-2</v>
      </c>
      <c r="W10" s="153">
        <v>7.7912470588235277E-2</v>
      </c>
      <c r="X10" s="153">
        <v>1.764705882352941E-3</v>
      </c>
      <c r="Y10" s="153">
        <v>2.3188235294117642E-3</v>
      </c>
      <c r="Z10" s="153">
        <v>1.764705882352941E-3</v>
      </c>
      <c r="AA10" s="153">
        <v>2.3188235294117642E-3</v>
      </c>
      <c r="AB10" s="153">
        <v>1.764705882352941E-3</v>
      </c>
      <c r="AC10" s="153">
        <v>2.3188235294117642E-3</v>
      </c>
      <c r="AD10" s="153">
        <v>1.8352941176470589E-3</v>
      </c>
      <c r="AE10" s="719">
        <v>2.411576470588235E-3</v>
      </c>
    </row>
    <row r="11" spans="1:31">
      <c r="A11" s="110"/>
      <c r="B11" s="89" t="s">
        <v>208</v>
      </c>
      <c r="C11" s="89" t="s">
        <v>220</v>
      </c>
      <c r="D11" s="1082" t="s">
        <v>223</v>
      </c>
      <c r="E11" s="1090" t="s">
        <v>224</v>
      </c>
      <c r="F11" s="1020">
        <v>506804.47999999998</v>
      </c>
      <c r="G11" s="1020">
        <v>5043762.8600000003</v>
      </c>
      <c r="H11" s="986">
        <v>62.7</v>
      </c>
      <c r="I11" s="986">
        <v>95</v>
      </c>
      <c r="J11" s="986">
        <v>28.956</v>
      </c>
      <c r="K11" s="986">
        <v>0.5</v>
      </c>
      <c r="L11" s="986">
        <v>0.15240000000000001</v>
      </c>
      <c r="M11" s="988">
        <v>223.81286940992857</v>
      </c>
      <c r="N11" s="986">
        <v>0.10562773767511775</v>
      </c>
      <c r="O11" s="986">
        <v>1139.8695838134715</v>
      </c>
      <c r="P11" s="986">
        <v>18.997826396891192</v>
      </c>
      <c r="Q11" s="986">
        <v>5.7905374857724352</v>
      </c>
      <c r="R11" s="986">
        <v>210.00000020000002</v>
      </c>
      <c r="S11" s="987">
        <v>372.03888899999998</v>
      </c>
      <c r="T11" s="720">
        <v>9.8039215686274508E-2</v>
      </c>
      <c r="U11" s="153">
        <v>0.1288235294117647</v>
      </c>
      <c r="V11" s="153">
        <v>8.2352941176470587E-2</v>
      </c>
      <c r="W11" s="153">
        <v>0.10821176470588234</v>
      </c>
      <c r="X11" s="153">
        <v>2.4509803921568627E-3</v>
      </c>
      <c r="Y11" s="153">
        <v>3.2205882352941174E-3</v>
      </c>
      <c r="Z11" s="153">
        <v>2.4509803921568627E-3</v>
      </c>
      <c r="AA11" s="153">
        <v>3.2205882352941174E-3</v>
      </c>
      <c r="AB11" s="153">
        <v>2.4509803921568627E-3</v>
      </c>
      <c r="AC11" s="153">
        <v>3.2205882352941174E-3</v>
      </c>
      <c r="AD11" s="153">
        <v>2.5490196078431374E-3</v>
      </c>
      <c r="AE11" s="719">
        <v>3.3494117647058829E-3</v>
      </c>
    </row>
    <row r="12" spans="1:31">
      <c r="A12" s="110"/>
      <c r="B12" s="89" t="s">
        <v>208</v>
      </c>
      <c r="C12" s="89" t="s">
        <v>225</v>
      </c>
      <c r="D12" s="1082" t="s">
        <v>226</v>
      </c>
      <c r="E12" s="1090" t="s">
        <v>227</v>
      </c>
      <c r="F12" s="1020">
        <v>506579.98</v>
      </c>
      <c r="G12" s="1020">
        <v>5043557.0599999996</v>
      </c>
      <c r="H12" s="986">
        <v>62.7</v>
      </c>
      <c r="I12" s="986">
        <v>45</v>
      </c>
      <c r="J12" s="986">
        <v>13.715999999999999</v>
      </c>
      <c r="K12" s="986">
        <v>2.6666666666666665</v>
      </c>
      <c r="L12" s="986">
        <v>0.81279999999999997</v>
      </c>
      <c r="M12" s="986">
        <v>2557.8613594823832</v>
      </c>
      <c r="N12" s="986">
        <v>1.2071741424031792</v>
      </c>
      <c r="O12" s="986">
        <v>457.98331399354885</v>
      </c>
      <c r="P12" s="986">
        <v>7.6330552332258144</v>
      </c>
      <c r="Q12" s="986">
        <v>2.3265552350872283</v>
      </c>
      <c r="R12" s="986">
        <v>210.00000020000002</v>
      </c>
      <c r="S12" s="987">
        <v>372.03888899999998</v>
      </c>
      <c r="T12" s="720">
        <v>0.34694837935174072</v>
      </c>
      <c r="U12" s="153">
        <v>0.45589017046818731</v>
      </c>
      <c r="V12" s="153">
        <v>1.1736842105263159</v>
      </c>
      <c r="W12" s="153">
        <v>1.5422210526315789</v>
      </c>
      <c r="X12" s="153">
        <v>7.8705882352941181E-2</v>
      </c>
      <c r="Y12" s="153">
        <v>0.1034195294117647</v>
      </c>
      <c r="Z12" s="153">
        <v>7.8705882352941181E-2</v>
      </c>
      <c r="AA12" s="153">
        <v>0.1034195294117647</v>
      </c>
      <c r="AB12" s="153">
        <v>7.8705882352941181E-2</v>
      </c>
      <c r="AC12" s="153">
        <v>0.1034195294117647</v>
      </c>
      <c r="AD12" s="153">
        <v>8.1854117647058827E-2</v>
      </c>
      <c r="AE12" s="719">
        <v>0.1075563105882353</v>
      </c>
    </row>
    <row r="13" spans="1:31">
      <c r="A13" s="110"/>
      <c r="B13" s="89" t="s">
        <v>208</v>
      </c>
      <c r="C13" s="89" t="s">
        <v>225</v>
      </c>
      <c r="D13" s="1082" t="s">
        <v>228</v>
      </c>
      <c r="E13" s="1090" t="s">
        <v>229</v>
      </c>
      <c r="F13" s="1020">
        <v>506579.22</v>
      </c>
      <c r="G13" s="1020">
        <v>5043582.68</v>
      </c>
      <c r="H13" s="986">
        <v>62.7</v>
      </c>
      <c r="I13" s="986">
        <v>45</v>
      </c>
      <c r="J13" s="986">
        <v>13.715999999999999</v>
      </c>
      <c r="K13" s="986">
        <v>2.6666666666666665</v>
      </c>
      <c r="L13" s="986">
        <v>0.81279999999999997</v>
      </c>
      <c r="M13" s="986">
        <v>2557.8613594823832</v>
      </c>
      <c r="N13" s="986">
        <v>1.2071741424031792</v>
      </c>
      <c r="O13" s="986">
        <v>457.98331399354885</v>
      </c>
      <c r="P13" s="986">
        <v>7.6330552332258144</v>
      </c>
      <c r="Q13" s="986">
        <v>2.3265552350872283</v>
      </c>
      <c r="R13" s="986">
        <v>210.00000020000002</v>
      </c>
      <c r="S13" s="987">
        <v>372.03888899999998</v>
      </c>
      <c r="T13" s="720">
        <v>0.34694837935174072</v>
      </c>
      <c r="U13" s="153">
        <v>0.45589017046818731</v>
      </c>
      <c r="V13" s="153">
        <v>1.1736842105263159</v>
      </c>
      <c r="W13" s="153">
        <v>1.5422210526315789</v>
      </c>
      <c r="X13" s="153">
        <v>7.8705882352941181E-2</v>
      </c>
      <c r="Y13" s="153">
        <v>0.1034195294117647</v>
      </c>
      <c r="Z13" s="153">
        <v>7.8705882352941181E-2</v>
      </c>
      <c r="AA13" s="153">
        <v>0.1034195294117647</v>
      </c>
      <c r="AB13" s="153">
        <v>7.8705882352941181E-2</v>
      </c>
      <c r="AC13" s="153">
        <v>0.1034195294117647</v>
      </c>
      <c r="AD13" s="153">
        <v>8.1854117647058827E-2</v>
      </c>
      <c r="AE13" s="719">
        <v>0.1075563105882353</v>
      </c>
    </row>
    <row r="14" spans="1:31">
      <c r="A14" s="110"/>
      <c r="B14" s="89" t="s">
        <v>208</v>
      </c>
      <c r="C14" s="89" t="s">
        <v>225</v>
      </c>
      <c r="D14" s="1082" t="s">
        <v>230</v>
      </c>
      <c r="E14" s="1090" t="s">
        <v>231</v>
      </c>
      <c r="F14" s="1020">
        <v>506574.1</v>
      </c>
      <c r="G14" s="1020">
        <v>5043556.79</v>
      </c>
      <c r="H14" s="986">
        <v>62.7</v>
      </c>
      <c r="I14" s="986">
        <v>45</v>
      </c>
      <c r="J14" s="986">
        <v>13.715999999999999</v>
      </c>
      <c r="K14" s="986">
        <v>2.6666666666666665</v>
      </c>
      <c r="L14" s="986">
        <v>0.81279999999999997</v>
      </c>
      <c r="M14" s="986">
        <v>2557.8613594823832</v>
      </c>
      <c r="N14" s="986">
        <v>1.2071741424031792</v>
      </c>
      <c r="O14" s="986">
        <v>457.98331399354885</v>
      </c>
      <c r="P14" s="986">
        <v>7.6330552332258144</v>
      </c>
      <c r="Q14" s="986">
        <v>2.3265552350872283</v>
      </c>
      <c r="R14" s="986">
        <v>210.00000020000002</v>
      </c>
      <c r="S14" s="987">
        <v>372.03888899999998</v>
      </c>
      <c r="T14" s="720">
        <v>0.34694837935174072</v>
      </c>
      <c r="U14" s="153">
        <v>0.45589017046818731</v>
      </c>
      <c r="V14" s="153">
        <v>1.1736842105263159</v>
      </c>
      <c r="W14" s="153">
        <v>1.5422210526315789</v>
      </c>
      <c r="X14" s="153">
        <v>7.8705882352941181E-2</v>
      </c>
      <c r="Y14" s="153">
        <v>0.1034195294117647</v>
      </c>
      <c r="Z14" s="153">
        <v>7.8705882352941181E-2</v>
      </c>
      <c r="AA14" s="153">
        <v>0.1034195294117647</v>
      </c>
      <c r="AB14" s="153">
        <v>7.8705882352941181E-2</v>
      </c>
      <c r="AC14" s="153">
        <v>0.1034195294117647</v>
      </c>
      <c r="AD14" s="153">
        <v>8.1854117647058827E-2</v>
      </c>
      <c r="AE14" s="719">
        <v>0.1075563105882353</v>
      </c>
    </row>
    <row r="15" spans="1:31">
      <c r="A15" s="110"/>
      <c r="B15" s="89" t="s">
        <v>208</v>
      </c>
      <c r="C15" s="89" t="s">
        <v>225</v>
      </c>
      <c r="D15" s="1082" t="s">
        <v>232</v>
      </c>
      <c r="E15" s="1090" t="s">
        <v>233</v>
      </c>
      <c r="F15" s="1020">
        <v>506575</v>
      </c>
      <c r="G15" s="1020">
        <v>5043575.87</v>
      </c>
      <c r="H15" s="986">
        <v>62.7</v>
      </c>
      <c r="I15" s="986">
        <v>45</v>
      </c>
      <c r="J15" s="986">
        <v>13.715999999999999</v>
      </c>
      <c r="K15" s="986">
        <v>2.6666666666666665</v>
      </c>
      <c r="L15" s="986">
        <v>0.81279999999999997</v>
      </c>
      <c r="M15" s="986">
        <v>2557.8613594823832</v>
      </c>
      <c r="N15" s="986">
        <v>1.2071741424031792</v>
      </c>
      <c r="O15" s="986">
        <v>457.98331399354885</v>
      </c>
      <c r="P15" s="986">
        <v>7.6330552332258144</v>
      </c>
      <c r="Q15" s="986">
        <v>2.3265552350872283</v>
      </c>
      <c r="R15" s="986">
        <v>210.00000020000002</v>
      </c>
      <c r="S15" s="987">
        <v>372.03888899999998</v>
      </c>
      <c r="T15" s="720">
        <v>0.35285294117647059</v>
      </c>
      <c r="U15" s="153">
        <v>0.46364876470588234</v>
      </c>
      <c r="V15" s="153">
        <v>1.193658625730994</v>
      </c>
      <c r="W15" s="153">
        <v>1.568467434210526</v>
      </c>
      <c r="X15" s="153">
        <v>8.0045343137254893E-2</v>
      </c>
      <c r="Y15" s="153">
        <v>0.10517958088235292</v>
      </c>
      <c r="Z15" s="153">
        <v>8.0045343137254893E-2</v>
      </c>
      <c r="AA15" s="153">
        <v>0.10517958088235292</v>
      </c>
      <c r="AB15" s="153">
        <v>8.0045343137254893E-2</v>
      </c>
      <c r="AC15" s="153">
        <v>0.10517958088235292</v>
      </c>
      <c r="AD15" s="153">
        <v>8.32471568627451E-2</v>
      </c>
      <c r="AE15" s="719">
        <v>0.10938676411764707</v>
      </c>
    </row>
    <row r="16" spans="1:31">
      <c r="A16" s="110"/>
      <c r="B16" s="89" t="s">
        <v>208</v>
      </c>
      <c r="C16" s="89" t="s">
        <v>225</v>
      </c>
      <c r="D16" s="1082" t="s">
        <v>234</v>
      </c>
      <c r="E16" s="1090" t="s">
        <v>235</v>
      </c>
      <c r="F16" s="1020">
        <v>506536.08</v>
      </c>
      <c r="G16" s="1020">
        <v>5043603.1500000004</v>
      </c>
      <c r="H16" s="986">
        <v>62.7</v>
      </c>
      <c r="I16" s="986">
        <v>45</v>
      </c>
      <c r="J16" s="986">
        <v>13.715999999999999</v>
      </c>
      <c r="K16" s="986">
        <v>2</v>
      </c>
      <c r="L16" s="986">
        <v>0.60960000000000003</v>
      </c>
      <c r="M16" s="988">
        <v>6241</v>
      </c>
      <c r="N16" s="986">
        <v>2.9454191466666666</v>
      </c>
      <c r="O16" s="986">
        <v>1986.5719996730377</v>
      </c>
      <c r="P16" s="986">
        <v>33.109533327883959</v>
      </c>
      <c r="Q16" s="986">
        <v>10.091785758339032</v>
      </c>
      <c r="R16" s="986">
        <v>210.00000020000002</v>
      </c>
      <c r="S16" s="987">
        <v>372.03888899999998</v>
      </c>
      <c r="T16" s="720">
        <v>0.31756062424969989</v>
      </c>
      <c r="U16" s="153">
        <v>0.4172746602641057</v>
      </c>
      <c r="V16" s="153">
        <v>1.0742690058479532</v>
      </c>
      <c r="W16" s="153">
        <v>1.4115894736842103</v>
      </c>
      <c r="X16" s="153">
        <v>7.2039215686274513E-2</v>
      </c>
      <c r="Y16" s="153">
        <v>9.4659529411764712E-2</v>
      </c>
      <c r="Z16" s="153">
        <v>7.2039215686274513E-2</v>
      </c>
      <c r="AA16" s="153">
        <v>9.4659529411764712E-2</v>
      </c>
      <c r="AB16" s="153">
        <v>7.2039215686274513E-2</v>
      </c>
      <c r="AC16" s="153">
        <v>9.4659529411764712E-2</v>
      </c>
      <c r="AD16" s="153">
        <v>7.4920784313725494E-2</v>
      </c>
      <c r="AE16" s="719">
        <v>9.8445910588235291E-2</v>
      </c>
    </row>
    <row r="17" spans="1:31">
      <c r="A17" s="110"/>
      <c r="B17" s="89" t="s">
        <v>208</v>
      </c>
      <c r="C17" s="89" t="s">
        <v>225</v>
      </c>
      <c r="D17" s="1082" t="s">
        <v>236</v>
      </c>
      <c r="E17" s="1090" t="s">
        <v>237</v>
      </c>
      <c r="F17" s="1020">
        <v>506556.51</v>
      </c>
      <c r="G17" s="1020">
        <v>5043600.4400000004</v>
      </c>
      <c r="H17" s="986">
        <v>62.7</v>
      </c>
      <c r="I17" s="986">
        <v>45</v>
      </c>
      <c r="J17" s="986">
        <v>13.715999999999999</v>
      </c>
      <c r="K17" s="986">
        <v>2</v>
      </c>
      <c r="L17" s="986">
        <v>0.60960000000000003</v>
      </c>
      <c r="M17" s="988">
        <v>6241</v>
      </c>
      <c r="N17" s="986">
        <v>2.9454191466666666</v>
      </c>
      <c r="O17" s="986">
        <v>1986.5719996730377</v>
      </c>
      <c r="P17" s="986">
        <v>33.109533327883959</v>
      </c>
      <c r="Q17" s="986">
        <v>10.091785758339032</v>
      </c>
      <c r="R17" s="986">
        <v>210.00000020000002</v>
      </c>
      <c r="S17" s="987">
        <v>372.03888899999998</v>
      </c>
      <c r="T17" s="720">
        <v>0.33080672268907563</v>
      </c>
      <c r="U17" s="153">
        <v>0.43468003361344537</v>
      </c>
      <c r="V17" s="153">
        <v>1.1190789473684208</v>
      </c>
      <c r="W17" s="153">
        <v>1.4704697368421049</v>
      </c>
      <c r="X17" s="153">
        <v>7.5044117647058817E-2</v>
      </c>
      <c r="Y17" s="153">
        <v>9.8607970588235297E-2</v>
      </c>
      <c r="Z17" s="153">
        <v>7.5044117647058817E-2</v>
      </c>
      <c r="AA17" s="153">
        <v>9.8607970588235297E-2</v>
      </c>
      <c r="AB17" s="153">
        <v>7.5044117647058817E-2</v>
      </c>
      <c r="AC17" s="153">
        <v>9.8607970588235297E-2</v>
      </c>
      <c r="AD17" s="153">
        <v>7.8045882352941173E-2</v>
      </c>
      <c r="AE17" s="719">
        <v>0.10255228941176471</v>
      </c>
    </row>
    <row r="18" spans="1:31">
      <c r="A18" s="110"/>
      <c r="B18" s="89" t="s">
        <v>208</v>
      </c>
      <c r="C18" s="89" t="s">
        <v>238</v>
      </c>
      <c r="D18" s="1082" t="s">
        <v>239</v>
      </c>
      <c r="E18" s="1090" t="s">
        <v>240</v>
      </c>
      <c r="F18" s="1020">
        <v>506497.72</v>
      </c>
      <c r="G18" s="1020">
        <v>5043102.2300000004</v>
      </c>
      <c r="H18" s="986">
        <v>62.7</v>
      </c>
      <c r="I18" s="986">
        <v>121.06299212598425</v>
      </c>
      <c r="J18" s="986">
        <v>36.9</v>
      </c>
      <c r="K18" s="986">
        <v>0.66666666666666663</v>
      </c>
      <c r="L18" s="986">
        <v>0.20319999999999999</v>
      </c>
      <c r="M18" s="986">
        <v>270.57973766470917</v>
      </c>
      <c r="N18" s="986">
        <v>0.12769920525840062</v>
      </c>
      <c r="O18" s="986">
        <v>775.15384949724171</v>
      </c>
      <c r="P18" s="986">
        <v>12.919230824954029</v>
      </c>
      <c r="Q18" s="986">
        <v>3.9377815554459881</v>
      </c>
      <c r="R18" s="986">
        <v>350.00000060000002</v>
      </c>
      <c r="S18" s="987">
        <v>449.816667</v>
      </c>
      <c r="T18" s="720">
        <v>0.19598039215686275</v>
      </c>
      <c r="U18" s="153">
        <v>0.2575182352941176</v>
      </c>
      <c r="V18" s="153">
        <v>0.16462352941176472</v>
      </c>
      <c r="W18" s="153">
        <v>0.21631531764705883</v>
      </c>
      <c r="X18" s="153">
        <v>4.8995098039215689E-3</v>
      </c>
      <c r="Y18" s="153">
        <v>6.4379558823529411E-3</v>
      </c>
      <c r="Z18" s="153">
        <v>4.8995098039215689E-3</v>
      </c>
      <c r="AA18" s="153">
        <v>6.4379558823529411E-3</v>
      </c>
      <c r="AB18" s="153">
        <v>4.8995098039215689E-3</v>
      </c>
      <c r="AC18" s="153">
        <v>6.4379558823529411E-3</v>
      </c>
      <c r="AD18" s="153">
        <v>5.0954901960784315E-3</v>
      </c>
      <c r="AE18" s="719">
        <v>6.6954741176470586E-3</v>
      </c>
    </row>
    <row r="19" spans="1:31">
      <c r="A19" s="110"/>
      <c r="B19" s="89" t="s">
        <v>208</v>
      </c>
      <c r="C19" s="89" t="s">
        <v>238</v>
      </c>
      <c r="D19" s="1082" t="s">
        <v>241</v>
      </c>
      <c r="E19" s="1090" t="s">
        <v>242</v>
      </c>
      <c r="F19" s="1020">
        <v>506500.12</v>
      </c>
      <c r="G19" s="1020">
        <v>5043102.99</v>
      </c>
      <c r="H19" s="986">
        <v>62.7</v>
      </c>
      <c r="I19" s="986">
        <v>121.06299212598425</v>
      </c>
      <c r="J19" s="986">
        <v>36.9</v>
      </c>
      <c r="K19" s="986">
        <v>0.66666666666666663</v>
      </c>
      <c r="L19" s="986">
        <v>0.20319999999999999</v>
      </c>
      <c r="M19" s="986">
        <v>270.57973766470917</v>
      </c>
      <c r="N19" s="986">
        <v>0.12769920525840062</v>
      </c>
      <c r="O19" s="986">
        <v>775.15384949724171</v>
      </c>
      <c r="P19" s="986">
        <v>12.919230824954029</v>
      </c>
      <c r="Q19" s="986">
        <v>3.9377815554459881</v>
      </c>
      <c r="R19" s="986">
        <v>350.00000060000002</v>
      </c>
      <c r="S19" s="987">
        <v>449.816667</v>
      </c>
      <c r="T19" s="720">
        <v>0.19598039215686275</v>
      </c>
      <c r="U19" s="153">
        <v>0.2575182352941176</v>
      </c>
      <c r="V19" s="153">
        <v>0.16462352941176472</v>
      </c>
      <c r="W19" s="153">
        <v>0.21631531764705883</v>
      </c>
      <c r="X19" s="153">
        <v>4.8995098039215689E-3</v>
      </c>
      <c r="Y19" s="153">
        <v>6.4379558823529411E-3</v>
      </c>
      <c r="Z19" s="153">
        <v>4.8995098039215689E-3</v>
      </c>
      <c r="AA19" s="153">
        <v>6.4379558823529411E-3</v>
      </c>
      <c r="AB19" s="153">
        <v>4.8995098039215689E-3</v>
      </c>
      <c r="AC19" s="153">
        <v>6.4379558823529411E-3</v>
      </c>
      <c r="AD19" s="153">
        <v>5.0954901960784315E-3</v>
      </c>
      <c r="AE19" s="719">
        <v>6.6954741176470586E-3</v>
      </c>
    </row>
    <row r="20" spans="1:31">
      <c r="A20" s="110"/>
      <c r="B20" s="89" t="s">
        <v>208</v>
      </c>
      <c r="C20" s="89" t="s">
        <v>238</v>
      </c>
      <c r="D20" s="1082" t="s">
        <v>243</v>
      </c>
      <c r="E20" s="1090" t="s">
        <v>244</v>
      </c>
      <c r="F20" s="1020">
        <v>506524.09</v>
      </c>
      <c r="G20" s="1020">
        <v>5043114.6500000004</v>
      </c>
      <c r="H20" s="986">
        <v>62.7</v>
      </c>
      <c r="I20" s="986">
        <v>131.99951202381331</v>
      </c>
      <c r="J20" s="986">
        <v>40.233451264858303</v>
      </c>
      <c r="K20" s="986">
        <v>1</v>
      </c>
      <c r="L20" s="986">
        <v>0.30480000000000002</v>
      </c>
      <c r="M20" s="986">
        <v>1771.9107332729318</v>
      </c>
      <c r="N20" s="986">
        <v>0.83624736419904933</v>
      </c>
      <c r="O20" s="986">
        <v>2256.0668153437759</v>
      </c>
      <c r="P20" s="986">
        <v>37.601113589062933</v>
      </c>
      <c r="Q20" s="986">
        <v>11.460819421946383</v>
      </c>
      <c r="R20" s="986">
        <v>350.00000060000002</v>
      </c>
      <c r="S20" s="987">
        <v>449.816667</v>
      </c>
      <c r="T20" s="720">
        <v>0.19598039215686275</v>
      </c>
      <c r="U20" s="153">
        <v>0.2575182352941176</v>
      </c>
      <c r="V20" s="153">
        <v>0.16462352941176472</v>
      </c>
      <c r="W20" s="153">
        <v>0.21631531764705883</v>
      </c>
      <c r="X20" s="153">
        <v>4.8995098039215689E-3</v>
      </c>
      <c r="Y20" s="153">
        <v>6.4379558823529411E-3</v>
      </c>
      <c r="Z20" s="153">
        <v>4.8995098039215689E-3</v>
      </c>
      <c r="AA20" s="153">
        <v>6.4379558823529411E-3</v>
      </c>
      <c r="AB20" s="153">
        <v>4.8995098039215689E-3</v>
      </c>
      <c r="AC20" s="153">
        <v>6.4379558823529411E-3</v>
      </c>
      <c r="AD20" s="153">
        <v>5.0954901960784315E-3</v>
      </c>
      <c r="AE20" s="719">
        <v>6.6954741176470586E-3</v>
      </c>
    </row>
    <row r="21" spans="1:31">
      <c r="A21" s="110"/>
      <c r="B21" s="89" t="s">
        <v>208</v>
      </c>
      <c r="C21" s="89" t="s">
        <v>238</v>
      </c>
      <c r="D21" s="1082" t="s">
        <v>245</v>
      </c>
      <c r="E21" s="1090" t="s">
        <v>246</v>
      </c>
      <c r="F21" s="1020">
        <v>506526.12</v>
      </c>
      <c r="G21" s="1020">
        <v>5043116.12</v>
      </c>
      <c r="H21" s="986">
        <v>62.7</v>
      </c>
      <c r="I21" s="986">
        <v>131.99951202381331</v>
      </c>
      <c r="J21" s="986">
        <v>40.233451264858303</v>
      </c>
      <c r="K21" s="986">
        <v>1</v>
      </c>
      <c r="L21" s="986">
        <v>0.30480000000000002</v>
      </c>
      <c r="M21" s="986">
        <v>1771.9107332729318</v>
      </c>
      <c r="N21" s="986">
        <v>0.83624736419904933</v>
      </c>
      <c r="O21" s="986">
        <v>2256.0668153437759</v>
      </c>
      <c r="P21" s="986">
        <v>37.601113589062933</v>
      </c>
      <c r="Q21" s="986">
        <v>11.460819421946383</v>
      </c>
      <c r="R21" s="986">
        <v>350.00000060000002</v>
      </c>
      <c r="S21" s="987">
        <v>449.816667</v>
      </c>
      <c r="T21" s="720">
        <v>0.19598039215686275</v>
      </c>
      <c r="U21" s="153">
        <v>0.2575182352941176</v>
      </c>
      <c r="V21" s="153">
        <v>0.16462352941176472</v>
      </c>
      <c r="W21" s="153">
        <v>0.21631531764705883</v>
      </c>
      <c r="X21" s="153">
        <v>4.8995098039215689E-3</v>
      </c>
      <c r="Y21" s="153">
        <v>6.4379558823529411E-3</v>
      </c>
      <c r="Z21" s="153">
        <v>4.8995098039215689E-3</v>
      </c>
      <c r="AA21" s="153">
        <v>6.4379558823529411E-3</v>
      </c>
      <c r="AB21" s="153">
        <v>4.8995098039215689E-3</v>
      </c>
      <c r="AC21" s="153">
        <v>6.4379558823529411E-3</v>
      </c>
      <c r="AD21" s="153">
        <v>5.0954901960784315E-3</v>
      </c>
      <c r="AE21" s="719">
        <v>6.6954741176470586E-3</v>
      </c>
    </row>
    <row r="22" spans="1:31">
      <c r="A22" s="110"/>
      <c r="B22" s="89" t="s">
        <v>208</v>
      </c>
      <c r="C22" s="89" t="s">
        <v>238</v>
      </c>
      <c r="D22" s="1082" t="s">
        <v>247</v>
      </c>
      <c r="E22" s="1090" t="s">
        <v>248</v>
      </c>
      <c r="F22" s="1020">
        <v>506460.1</v>
      </c>
      <c r="G22" s="1020">
        <v>5043063.71</v>
      </c>
      <c r="H22" s="986">
        <v>62.7</v>
      </c>
      <c r="I22" s="986">
        <v>131.99951202381331</v>
      </c>
      <c r="J22" s="986">
        <v>40.233451264858303</v>
      </c>
      <c r="K22" s="986">
        <v>2</v>
      </c>
      <c r="L22" s="986">
        <v>0.60960000000000003</v>
      </c>
      <c r="M22" s="986">
        <v>6594.4147774452867</v>
      </c>
      <c r="N22" s="986">
        <v>3.1122120728327114</v>
      </c>
      <c r="O22" s="986">
        <v>2099.0674172573167</v>
      </c>
      <c r="P22" s="986">
        <v>34.984456954288611</v>
      </c>
      <c r="Q22" s="986">
        <v>10.66326247966717</v>
      </c>
      <c r="R22" s="986">
        <v>350.00000060000002</v>
      </c>
      <c r="S22" s="987">
        <v>449.816667</v>
      </c>
      <c r="T22" s="720">
        <v>0.31757142857142862</v>
      </c>
      <c r="U22" s="153">
        <v>0.41728885714285713</v>
      </c>
      <c r="V22" s="153">
        <v>1.0743055555555556</v>
      </c>
      <c r="W22" s="153">
        <v>1.4116375000000001</v>
      </c>
      <c r="X22" s="153">
        <v>7.2041666666666671E-2</v>
      </c>
      <c r="Y22" s="153">
        <v>9.4662750000000004E-2</v>
      </c>
      <c r="Z22" s="153">
        <v>7.2041666666666671E-2</v>
      </c>
      <c r="AA22" s="153">
        <v>9.4662750000000004E-2</v>
      </c>
      <c r="AB22" s="153">
        <v>7.2041666666666671E-2</v>
      </c>
      <c r="AC22" s="153">
        <v>9.4662750000000004E-2</v>
      </c>
      <c r="AD22" s="153">
        <v>7.4923333333333342E-2</v>
      </c>
      <c r="AE22" s="719">
        <v>9.8449260000000025E-2</v>
      </c>
    </row>
    <row r="23" spans="1:31">
      <c r="A23" s="110"/>
      <c r="B23" s="89" t="s">
        <v>208</v>
      </c>
      <c r="C23" s="89" t="s">
        <v>238</v>
      </c>
      <c r="D23" s="1082" t="s">
        <v>249</v>
      </c>
      <c r="E23" s="1090" t="s">
        <v>250</v>
      </c>
      <c r="F23" s="1020">
        <v>506460.94</v>
      </c>
      <c r="G23" s="1020">
        <v>5043063.71</v>
      </c>
      <c r="H23" s="986">
        <v>62.7</v>
      </c>
      <c r="I23" s="986">
        <v>131.99951202381331</v>
      </c>
      <c r="J23" s="986">
        <v>40.233451264858303</v>
      </c>
      <c r="K23" s="986">
        <v>2</v>
      </c>
      <c r="L23" s="986">
        <v>0.60960000000000003</v>
      </c>
      <c r="M23" s="986">
        <v>6594.4147774452867</v>
      </c>
      <c r="N23" s="986">
        <v>3.1122120728327114</v>
      </c>
      <c r="O23" s="986">
        <v>2099.0674172573167</v>
      </c>
      <c r="P23" s="986">
        <v>34.984456954288611</v>
      </c>
      <c r="Q23" s="986">
        <v>10.66326247966717</v>
      </c>
      <c r="R23" s="986">
        <v>350.00000060000002</v>
      </c>
      <c r="S23" s="987">
        <v>449.816667</v>
      </c>
      <c r="T23" s="720">
        <v>0.31757142857142862</v>
      </c>
      <c r="U23" s="153">
        <v>0.41728885714285713</v>
      </c>
      <c r="V23" s="153">
        <v>1.0743055555555556</v>
      </c>
      <c r="W23" s="153">
        <v>1.4116375000000001</v>
      </c>
      <c r="X23" s="153">
        <v>7.2041666666666671E-2</v>
      </c>
      <c r="Y23" s="153">
        <v>9.4662750000000004E-2</v>
      </c>
      <c r="Z23" s="153">
        <v>7.2041666666666671E-2</v>
      </c>
      <c r="AA23" s="153">
        <v>9.4662750000000004E-2</v>
      </c>
      <c r="AB23" s="153">
        <v>7.2041666666666671E-2</v>
      </c>
      <c r="AC23" s="153">
        <v>9.4662750000000004E-2</v>
      </c>
      <c r="AD23" s="153">
        <v>7.4923333333333342E-2</v>
      </c>
      <c r="AE23" s="719">
        <v>9.8449260000000025E-2</v>
      </c>
    </row>
    <row r="24" spans="1:31">
      <c r="A24" s="110"/>
      <c r="B24" s="89" t="s">
        <v>208</v>
      </c>
      <c r="C24" s="89" t="s">
        <v>251</v>
      </c>
      <c r="D24" s="1082" t="s">
        <v>252</v>
      </c>
      <c r="E24" s="1090" t="s">
        <v>253</v>
      </c>
      <c r="F24" s="1020">
        <v>506360.1</v>
      </c>
      <c r="G24" s="1020">
        <v>5043421.3</v>
      </c>
      <c r="H24" s="986">
        <v>62.7</v>
      </c>
      <c r="I24" s="986">
        <v>51</v>
      </c>
      <c r="J24" s="986">
        <v>15.5448</v>
      </c>
      <c r="K24" s="986">
        <v>1.5</v>
      </c>
      <c r="L24" s="986">
        <v>0.4572</v>
      </c>
      <c r="M24" s="986">
        <v>870.43640566542228</v>
      </c>
      <c r="N24" s="986">
        <v>0.41079956019911046</v>
      </c>
      <c r="O24" s="986">
        <v>492.56624572015721</v>
      </c>
      <c r="P24" s="986">
        <v>8.2094374286692862</v>
      </c>
      <c r="Q24" s="986">
        <v>2.5022365282583987</v>
      </c>
      <c r="R24" s="986">
        <v>300.00000020000004</v>
      </c>
      <c r="S24" s="987">
        <v>422.03888899999998</v>
      </c>
      <c r="T24" s="720">
        <v>0.49009603841536609</v>
      </c>
      <c r="U24" s="153">
        <v>0.64398619447779104</v>
      </c>
      <c r="V24" s="153">
        <v>0.29842836257309935</v>
      </c>
      <c r="W24" s="153">
        <v>0.39213486842105255</v>
      </c>
      <c r="X24" s="153">
        <v>2.0012254901960781E-2</v>
      </c>
      <c r="Y24" s="153">
        <v>2.6296102941176465E-2</v>
      </c>
      <c r="Z24" s="153">
        <v>2.0012254901960781E-2</v>
      </c>
      <c r="AA24" s="153">
        <v>2.6296102941176465E-2</v>
      </c>
      <c r="AB24" s="153">
        <v>2.0012254901960781E-2</v>
      </c>
      <c r="AC24" s="153">
        <v>2.6296102941176465E-2</v>
      </c>
      <c r="AD24" s="153">
        <v>2.0812745098039216E-2</v>
      </c>
      <c r="AE24" s="719">
        <v>2.734794705882353E-2</v>
      </c>
    </row>
    <row r="25" spans="1:31">
      <c r="A25" s="110"/>
      <c r="B25" s="89" t="s">
        <v>208</v>
      </c>
      <c r="C25" s="89" t="s">
        <v>251</v>
      </c>
      <c r="D25" s="1082" t="s">
        <v>254</v>
      </c>
      <c r="E25" s="1090" t="s">
        <v>255</v>
      </c>
      <c r="F25" s="1020">
        <v>506360.1</v>
      </c>
      <c r="G25" s="1020">
        <v>5043423.2</v>
      </c>
      <c r="H25" s="986">
        <v>62.7</v>
      </c>
      <c r="I25" s="986">
        <v>51</v>
      </c>
      <c r="J25" s="986">
        <v>15.5448</v>
      </c>
      <c r="K25" s="986">
        <v>2.6666666666666665</v>
      </c>
      <c r="L25" s="986">
        <v>0.81279999999999997</v>
      </c>
      <c r="M25" s="986">
        <v>3481.7456156186622</v>
      </c>
      <c r="N25" s="986">
        <v>1.6431982374725087</v>
      </c>
      <c r="O25" s="986">
        <v>623.40415347852479</v>
      </c>
      <c r="P25" s="986">
        <v>10.39006922464208</v>
      </c>
      <c r="Q25" s="986">
        <v>3.1668930996709062</v>
      </c>
      <c r="R25" s="986">
        <v>300.00000020000004</v>
      </c>
      <c r="S25" s="987">
        <v>422.03888899999998</v>
      </c>
      <c r="T25" s="720">
        <v>0.31757142857142862</v>
      </c>
      <c r="U25" s="153">
        <v>0.41728885714285713</v>
      </c>
      <c r="V25" s="153">
        <v>1.0743055555555556</v>
      </c>
      <c r="W25" s="153">
        <v>1.4116375000000001</v>
      </c>
      <c r="X25" s="153">
        <v>7.2041666666666671E-2</v>
      </c>
      <c r="Y25" s="153">
        <v>9.4662750000000004E-2</v>
      </c>
      <c r="Z25" s="153">
        <v>7.2041666666666671E-2</v>
      </c>
      <c r="AA25" s="153">
        <v>9.4662750000000004E-2</v>
      </c>
      <c r="AB25" s="153">
        <v>7.2041666666666671E-2</v>
      </c>
      <c r="AC25" s="153">
        <v>9.4662750000000004E-2</v>
      </c>
      <c r="AD25" s="153">
        <v>7.4923333333333342E-2</v>
      </c>
      <c r="AE25" s="719">
        <v>9.8449260000000025E-2</v>
      </c>
    </row>
    <row r="26" spans="1:31">
      <c r="A26" s="110"/>
      <c r="B26" s="89" t="s">
        <v>208</v>
      </c>
      <c r="C26" s="89" t="s">
        <v>251</v>
      </c>
      <c r="D26" s="1082" t="s">
        <v>256</v>
      </c>
      <c r="E26" s="1090" t="s">
        <v>257</v>
      </c>
      <c r="F26" s="1020">
        <v>506360.3</v>
      </c>
      <c r="G26" s="1020">
        <v>5043432.0999999996</v>
      </c>
      <c r="H26" s="986">
        <v>62.7</v>
      </c>
      <c r="I26" s="986">
        <v>51</v>
      </c>
      <c r="J26" s="986">
        <v>15.5448</v>
      </c>
      <c r="K26" s="986">
        <v>2.6666666666666665</v>
      </c>
      <c r="L26" s="986">
        <v>0.81279999999999997</v>
      </c>
      <c r="M26" s="986">
        <v>3481.7456156186622</v>
      </c>
      <c r="N26" s="986">
        <v>1.6431982374725087</v>
      </c>
      <c r="O26" s="986">
        <v>623.40415347852479</v>
      </c>
      <c r="P26" s="986">
        <v>10.39006922464208</v>
      </c>
      <c r="Q26" s="986">
        <v>3.1668930996709062</v>
      </c>
      <c r="R26" s="986">
        <v>300.00000020000004</v>
      </c>
      <c r="S26" s="987">
        <v>422.03888899999998</v>
      </c>
      <c r="T26" s="720">
        <v>0.31757142857142862</v>
      </c>
      <c r="U26" s="153">
        <v>0.41728885714285713</v>
      </c>
      <c r="V26" s="153">
        <v>1.0743055555555556</v>
      </c>
      <c r="W26" s="153">
        <v>1.4116375000000001</v>
      </c>
      <c r="X26" s="153">
        <v>7.2041666666666671E-2</v>
      </c>
      <c r="Y26" s="153">
        <v>9.4662750000000004E-2</v>
      </c>
      <c r="Z26" s="153">
        <v>7.2041666666666671E-2</v>
      </c>
      <c r="AA26" s="153">
        <v>9.4662750000000004E-2</v>
      </c>
      <c r="AB26" s="153">
        <v>7.2041666666666671E-2</v>
      </c>
      <c r="AC26" s="153">
        <v>9.4662750000000004E-2</v>
      </c>
      <c r="AD26" s="153">
        <v>7.4923333333333342E-2</v>
      </c>
      <c r="AE26" s="719">
        <v>9.8449260000000025E-2</v>
      </c>
    </row>
    <row r="27" spans="1:31">
      <c r="A27" s="110"/>
      <c r="B27" s="89" t="s">
        <v>208</v>
      </c>
      <c r="C27" s="89" t="s">
        <v>251</v>
      </c>
      <c r="D27" s="1082" t="s">
        <v>258</v>
      </c>
      <c r="E27" s="1090" t="s">
        <v>259</v>
      </c>
      <c r="F27" s="1020">
        <v>506359.8</v>
      </c>
      <c r="G27" s="1020">
        <v>5043418.4000000004</v>
      </c>
      <c r="H27" s="986">
        <v>62.7</v>
      </c>
      <c r="I27" s="986">
        <v>51</v>
      </c>
      <c r="J27" s="986">
        <v>15.5448</v>
      </c>
      <c r="K27" s="986">
        <v>2.6666666666666665</v>
      </c>
      <c r="L27" s="986">
        <v>0.81279999999999997</v>
      </c>
      <c r="M27" s="986">
        <v>1523.2637075202892</v>
      </c>
      <c r="N27" s="986">
        <v>0.7188992292185088</v>
      </c>
      <c r="O27" s="986">
        <v>272.73931726988377</v>
      </c>
      <c r="P27" s="986">
        <v>4.5456552878313961</v>
      </c>
      <c r="Q27" s="986">
        <v>1.3855157317310096</v>
      </c>
      <c r="R27" s="986">
        <v>300.00000020000004</v>
      </c>
      <c r="S27" s="987">
        <v>422.03888899999998</v>
      </c>
      <c r="T27" s="720">
        <v>0.35285834333733496</v>
      </c>
      <c r="U27" s="153">
        <v>0.46365586314525808</v>
      </c>
      <c r="V27" s="153">
        <v>1.1936769005847951</v>
      </c>
      <c r="W27" s="153">
        <v>1.5684914473684208</v>
      </c>
      <c r="X27" s="153">
        <v>8.0046568627450979E-2</v>
      </c>
      <c r="Y27" s="153">
        <v>0.1051811911764706</v>
      </c>
      <c r="Z27" s="153">
        <v>8.0046568627450979E-2</v>
      </c>
      <c r="AA27" s="153">
        <v>0.1051811911764706</v>
      </c>
      <c r="AB27" s="153">
        <v>8.0046568627450979E-2</v>
      </c>
      <c r="AC27" s="153">
        <v>0.1051811911764706</v>
      </c>
      <c r="AD27" s="153">
        <v>8.3248431372549017E-2</v>
      </c>
      <c r="AE27" s="719">
        <v>0.1093884388235294</v>
      </c>
    </row>
    <row r="28" spans="1:31">
      <c r="A28" s="110"/>
      <c r="B28" s="89" t="s">
        <v>208</v>
      </c>
      <c r="C28" s="89" t="s">
        <v>251</v>
      </c>
      <c r="D28" s="1082" t="s">
        <v>260</v>
      </c>
      <c r="E28" s="1090" t="s">
        <v>261</v>
      </c>
      <c r="F28" s="1020">
        <v>506360.1</v>
      </c>
      <c r="G28" s="1020">
        <v>5043419.9000000004</v>
      </c>
      <c r="H28" s="986">
        <v>62.7</v>
      </c>
      <c r="I28" s="986">
        <v>51</v>
      </c>
      <c r="J28" s="986">
        <v>15.5448</v>
      </c>
      <c r="K28" s="986">
        <v>2</v>
      </c>
      <c r="L28" s="986">
        <v>0.60960000000000003</v>
      </c>
      <c r="M28" s="986">
        <v>2200.7533795183253</v>
      </c>
      <c r="N28" s="986">
        <v>1.0386382216190753</v>
      </c>
      <c r="O28" s="986">
        <v>700.52155775307085</v>
      </c>
      <c r="P28" s="986">
        <v>11.675359295884514</v>
      </c>
      <c r="Q28" s="986">
        <v>3.5586495133856002</v>
      </c>
      <c r="R28" s="986">
        <v>300.00000020000004</v>
      </c>
      <c r="S28" s="987">
        <v>422.03888899999998</v>
      </c>
      <c r="T28" s="720">
        <v>0.51457382953181274</v>
      </c>
      <c r="U28" s="153">
        <v>0.67615001200480196</v>
      </c>
      <c r="V28" s="153">
        <v>0.52222222222222225</v>
      </c>
      <c r="W28" s="153">
        <v>0.68620000000000003</v>
      </c>
      <c r="X28" s="153">
        <v>3.5019607843137256E-2</v>
      </c>
      <c r="Y28" s="153">
        <v>4.6015764705882353E-2</v>
      </c>
      <c r="Z28" s="153">
        <v>3.5019607843137256E-2</v>
      </c>
      <c r="AA28" s="153">
        <v>4.6015764705882353E-2</v>
      </c>
      <c r="AB28" s="153">
        <v>3.5019607843137256E-2</v>
      </c>
      <c r="AC28" s="153">
        <v>4.6015764705882353E-2</v>
      </c>
      <c r="AD28" s="153">
        <v>3.6420392156862748E-2</v>
      </c>
      <c r="AE28" s="719">
        <v>4.7856395294117643E-2</v>
      </c>
    </row>
    <row r="29" spans="1:31">
      <c r="A29" s="110"/>
      <c r="B29" s="89" t="s">
        <v>208</v>
      </c>
      <c r="C29" s="89" t="s">
        <v>251</v>
      </c>
      <c r="D29" s="1082" t="s">
        <v>262</v>
      </c>
      <c r="E29" s="1090" t="s">
        <v>263</v>
      </c>
      <c r="F29" s="1020">
        <v>506334.9</v>
      </c>
      <c r="G29" s="1020">
        <v>5043505.4000000004</v>
      </c>
      <c r="H29" s="986">
        <v>62.7</v>
      </c>
      <c r="I29" s="986">
        <v>51</v>
      </c>
      <c r="J29" s="986">
        <v>15.5448</v>
      </c>
      <c r="K29" s="986">
        <v>2</v>
      </c>
      <c r="L29" s="986">
        <v>0.60960000000000003</v>
      </c>
      <c r="M29" s="986">
        <v>2200.7533795183253</v>
      </c>
      <c r="N29" s="986">
        <v>1.0386382216190753</v>
      </c>
      <c r="O29" s="986">
        <v>700.52155775307085</v>
      </c>
      <c r="P29" s="986">
        <v>11.675359295884514</v>
      </c>
      <c r="Q29" s="986">
        <v>3.5586495133856002</v>
      </c>
      <c r="R29" s="986">
        <v>300.00000020000004</v>
      </c>
      <c r="S29" s="987">
        <v>422.03888899999998</v>
      </c>
      <c r="T29" s="720">
        <v>0.31756062424969989</v>
      </c>
      <c r="U29" s="153">
        <v>0.4172746602641057</v>
      </c>
      <c r="V29" s="153">
        <v>1.0742690058479532</v>
      </c>
      <c r="W29" s="153">
        <v>1.4115894736842103</v>
      </c>
      <c r="X29" s="153">
        <v>7.2039215686274513E-2</v>
      </c>
      <c r="Y29" s="153">
        <v>9.4659529411764712E-2</v>
      </c>
      <c r="Z29" s="153">
        <v>7.2039215686274513E-2</v>
      </c>
      <c r="AA29" s="153">
        <v>9.4659529411764712E-2</v>
      </c>
      <c r="AB29" s="153">
        <v>7.2039215686274513E-2</v>
      </c>
      <c r="AC29" s="153">
        <v>9.4659529411764712E-2</v>
      </c>
      <c r="AD29" s="153">
        <v>7.4920784313725494E-2</v>
      </c>
      <c r="AE29" s="719">
        <v>9.8445910588235291E-2</v>
      </c>
    </row>
    <row r="30" spans="1:31">
      <c r="A30" s="110"/>
      <c r="B30" s="89" t="s">
        <v>208</v>
      </c>
      <c r="C30" s="89" t="s">
        <v>264</v>
      </c>
      <c r="D30" s="1082" t="s">
        <v>265</v>
      </c>
      <c r="E30" s="1090" t="s">
        <v>266</v>
      </c>
      <c r="F30" s="1020">
        <v>506762</v>
      </c>
      <c r="G30" s="1020">
        <v>5043315.33</v>
      </c>
      <c r="H30" s="986">
        <v>62.7</v>
      </c>
      <c r="I30" s="986">
        <v>42</v>
      </c>
      <c r="J30" s="986">
        <v>12.801600000000001</v>
      </c>
      <c r="K30" s="986">
        <v>1.6666666666666667</v>
      </c>
      <c r="L30" s="986">
        <v>0.50800000000000001</v>
      </c>
      <c r="M30" s="986">
        <v>1303.3817377481928</v>
      </c>
      <c r="N30" s="986">
        <v>0.61512666652446713</v>
      </c>
      <c r="O30" s="986">
        <v>597.42618133918825</v>
      </c>
      <c r="P30" s="986">
        <v>9.9571030223198047</v>
      </c>
      <c r="Q30" s="986">
        <v>3.0349250012030766</v>
      </c>
      <c r="R30" s="986">
        <v>294.00000080000007</v>
      </c>
      <c r="S30" s="987">
        <v>418.705556</v>
      </c>
      <c r="T30" s="720">
        <v>0.15016926770708283</v>
      </c>
      <c r="U30" s="153">
        <v>0.19732241776710682</v>
      </c>
      <c r="V30" s="153">
        <v>0.50800438596491226</v>
      </c>
      <c r="W30" s="153">
        <v>0.66751776315789468</v>
      </c>
      <c r="X30" s="153">
        <v>3.4066176470588232E-2</v>
      </c>
      <c r="Y30" s="153">
        <v>4.4762955882352934E-2</v>
      </c>
      <c r="Z30" s="153">
        <v>3.4066176470588232E-2</v>
      </c>
      <c r="AA30" s="153">
        <v>4.4762955882352934E-2</v>
      </c>
      <c r="AB30" s="153">
        <v>3.4066176470588232E-2</v>
      </c>
      <c r="AC30" s="153">
        <v>4.4762955882352934E-2</v>
      </c>
      <c r="AD30" s="153">
        <v>3.5428823529411763E-2</v>
      </c>
      <c r="AE30" s="719">
        <v>4.6553474117647056E-2</v>
      </c>
    </row>
    <row r="31" spans="1:31">
      <c r="A31" s="110"/>
      <c r="B31" s="89" t="s">
        <v>208</v>
      </c>
      <c r="C31" s="89" t="s">
        <v>264</v>
      </c>
      <c r="D31" s="1082" t="s">
        <v>267</v>
      </c>
      <c r="E31" s="1090" t="s">
        <v>268</v>
      </c>
      <c r="F31" s="1020">
        <v>506762</v>
      </c>
      <c r="G31" s="1020">
        <v>5043311.13</v>
      </c>
      <c r="H31" s="986">
        <v>62.7</v>
      </c>
      <c r="I31" s="986">
        <v>42</v>
      </c>
      <c r="J31" s="986">
        <v>12.801600000000001</v>
      </c>
      <c r="K31" s="986">
        <v>1.6666666666666667</v>
      </c>
      <c r="L31" s="986">
        <v>0.50800000000000001</v>
      </c>
      <c r="M31" s="986">
        <v>1303.3817377481928</v>
      </c>
      <c r="N31" s="986">
        <v>0.61512666652446713</v>
      </c>
      <c r="O31" s="986">
        <v>597.42618133918825</v>
      </c>
      <c r="P31" s="986">
        <v>9.9571030223198047</v>
      </c>
      <c r="Q31" s="986">
        <v>3.0349250012030766</v>
      </c>
      <c r="R31" s="986">
        <v>294.00000080000007</v>
      </c>
      <c r="S31" s="987">
        <v>418.705556</v>
      </c>
      <c r="T31" s="720">
        <v>0.13232052821128451</v>
      </c>
      <c r="U31" s="153">
        <v>0.17386917406962785</v>
      </c>
      <c r="V31" s="153">
        <v>0.4476242690058479</v>
      </c>
      <c r="W31" s="153">
        <v>0.58817828947368411</v>
      </c>
      <c r="X31" s="153">
        <v>3.0017156862745097E-2</v>
      </c>
      <c r="Y31" s="153">
        <v>3.9442544117647055E-2</v>
      </c>
      <c r="Z31" s="153">
        <v>3.0017156862745097E-2</v>
      </c>
      <c r="AA31" s="153">
        <v>3.9442544117647055E-2</v>
      </c>
      <c r="AB31" s="153">
        <v>3.0017156862745097E-2</v>
      </c>
      <c r="AC31" s="153">
        <v>3.9442544117647055E-2</v>
      </c>
      <c r="AD31" s="153">
        <v>3.1217843137254904E-2</v>
      </c>
      <c r="AE31" s="719">
        <v>4.1020245882352944E-2</v>
      </c>
    </row>
    <row r="32" spans="1:31">
      <c r="A32" s="110"/>
      <c r="B32" s="89" t="s">
        <v>208</v>
      </c>
      <c r="C32" s="89" t="s">
        <v>264</v>
      </c>
      <c r="D32" s="1082" t="s">
        <v>269</v>
      </c>
      <c r="E32" s="1090" t="s">
        <v>270</v>
      </c>
      <c r="F32" s="1020">
        <v>506762</v>
      </c>
      <c r="G32" s="1020">
        <v>5043307.03</v>
      </c>
      <c r="H32" s="986">
        <v>62.7</v>
      </c>
      <c r="I32" s="986">
        <v>42</v>
      </c>
      <c r="J32" s="986">
        <v>12.801600000000001</v>
      </c>
      <c r="K32" s="986">
        <v>1.6666666666666667</v>
      </c>
      <c r="L32" s="986">
        <v>0.50800000000000001</v>
      </c>
      <c r="M32" s="986">
        <v>1303.3817377481928</v>
      </c>
      <c r="N32" s="986">
        <v>0.61512666652446713</v>
      </c>
      <c r="O32" s="986">
        <v>597.42618133918825</v>
      </c>
      <c r="P32" s="986">
        <v>9.9571030223198047</v>
      </c>
      <c r="Q32" s="986">
        <v>3.0349250012030766</v>
      </c>
      <c r="R32" s="986">
        <v>294.00000080000007</v>
      </c>
      <c r="S32" s="987">
        <v>418.705556</v>
      </c>
      <c r="T32" s="720">
        <v>0.13232052821128451</v>
      </c>
      <c r="U32" s="153">
        <v>0.17386917406962785</v>
      </c>
      <c r="V32" s="153">
        <v>0.4476242690058479</v>
      </c>
      <c r="W32" s="153">
        <v>0.58817828947368411</v>
      </c>
      <c r="X32" s="153">
        <v>3.0017156862745097E-2</v>
      </c>
      <c r="Y32" s="153">
        <v>3.9442544117647055E-2</v>
      </c>
      <c r="Z32" s="153">
        <v>3.0017156862745097E-2</v>
      </c>
      <c r="AA32" s="153">
        <v>3.9442544117647055E-2</v>
      </c>
      <c r="AB32" s="153">
        <v>3.0017156862745097E-2</v>
      </c>
      <c r="AC32" s="153">
        <v>3.9442544117647055E-2</v>
      </c>
      <c r="AD32" s="153">
        <v>3.1217843137254904E-2</v>
      </c>
      <c r="AE32" s="719">
        <v>4.1020245882352944E-2</v>
      </c>
    </row>
    <row r="33" spans="1:31">
      <c r="A33" s="110"/>
      <c r="B33" s="89" t="s">
        <v>208</v>
      </c>
      <c r="C33" s="89" t="s">
        <v>264</v>
      </c>
      <c r="D33" s="1082" t="s">
        <v>271</v>
      </c>
      <c r="E33" s="1090" t="s">
        <v>272</v>
      </c>
      <c r="F33" s="1020">
        <v>506762</v>
      </c>
      <c r="G33" s="1020">
        <v>5043302.83</v>
      </c>
      <c r="H33" s="986">
        <v>62.7</v>
      </c>
      <c r="I33" s="986">
        <v>42</v>
      </c>
      <c r="J33" s="986">
        <v>12.801600000000001</v>
      </c>
      <c r="K33" s="986">
        <v>1.6666666666666667</v>
      </c>
      <c r="L33" s="986">
        <v>0.50800000000000001</v>
      </c>
      <c r="M33" s="986">
        <v>454.57396102887907</v>
      </c>
      <c r="N33" s="986">
        <v>0.21453466566104271</v>
      </c>
      <c r="O33" s="986">
        <v>208.36135554799304</v>
      </c>
      <c r="P33" s="986">
        <v>3.4726892591332175</v>
      </c>
      <c r="Q33" s="986">
        <v>1.0584756861838047</v>
      </c>
      <c r="R33" s="986">
        <v>350.00000060000002</v>
      </c>
      <c r="S33" s="987">
        <v>449.816667</v>
      </c>
      <c r="T33" s="720">
        <v>0.12657262905162064</v>
      </c>
      <c r="U33" s="153">
        <v>0.16631643457382952</v>
      </c>
      <c r="V33" s="153">
        <v>0.42817982456140347</v>
      </c>
      <c r="W33" s="153">
        <v>0.56262828947368415</v>
      </c>
      <c r="X33" s="153">
        <v>2.8713235294117647E-2</v>
      </c>
      <c r="Y33" s="153">
        <v>3.772919117647059E-2</v>
      </c>
      <c r="Z33" s="153">
        <v>2.8713235294117647E-2</v>
      </c>
      <c r="AA33" s="153">
        <v>3.772919117647059E-2</v>
      </c>
      <c r="AB33" s="153">
        <v>2.8713235294117647E-2</v>
      </c>
      <c r="AC33" s="153">
        <v>3.772919117647059E-2</v>
      </c>
      <c r="AD33" s="153">
        <v>2.9861764705882355E-2</v>
      </c>
      <c r="AE33" s="719">
        <v>3.9238358823529419E-2</v>
      </c>
    </row>
    <row r="34" spans="1:31">
      <c r="A34" s="110"/>
      <c r="B34" s="89" t="s">
        <v>208</v>
      </c>
      <c r="C34" s="89" t="s">
        <v>273</v>
      </c>
      <c r="D34" s="1082" t="s">
        <v>274</v>
      </c>
      <c r="E34" s="1090" t="s">
        <v>275</v>
      </c>
      <c r="F34" s="1020">
        <v>506418.13</v>
      </c>
      <c r="G34" s="1020">
        <v>5043522.01</v>
      </c>
      <c r="H34" s="986">
        <v>62.7</v>
      </c>
      <c r="I34" s="986">
        <v>86.5</v>
      </c>
      <c r="J34" s="986">
        <v>26.365200000000002</v>
      </c>
      <c r="K34" s="986">
        <v>1.6666666666666667</v>
      </c>
      <c r="L34" s="986">
        <v>0.50800000000000001</v>
      </c>
      <c r="M34" s="986">
        <v>4645</v>
      </c>
      <c r="N34" s="986">
        <v>2.1921922666666664</v>
      </c>
      <c r="O34" s="986">
        <v>2129.1111667061391</v>
      </c>
      <c r="P34" s="986">
        <v>35.485186111768982</v>
      </c>
      <c r="Q34" s="986">
        <v>10.815884726867187</v>
      </c>
      <c r="R34" s="986">
        <v>350.00000060000002</v>
      </c>
      <c r="S34" s="987">
        <v>449.816667</v>
      </c>
      <c r="T34" s="720">
        <v>0.15436134453781514</v>
      </c>
      <c r="U34" s="153">
        <v>0.20283080672268908</v>
      </c>
      <c r="V34" s="153">
        <v>0.52218567251461989</v>
      </c>
      <c r="W34" s="153">
        <v>0.68615197368421055</v>
      </c>
      <c r="X34" s="153">
        <v>3.5017156862745098E-2</v>
      </c>
      <c r="Y34" s="153">
        <v>4.6012544117647054E-2</v>
      </c>
      <c r="Z34" s="153">
        <v>3.5017156862745098E-2</v>
      </c>
      <c r="AA34" s="153">
        <v>4.6012544117647054E-2</v>
      </c>
      <c r="AB34" s="153">
        <v>3.5017156862745098E-2</v>
      </c>
      <c r="AC34" s="153">
        <v>4.6012544117647054E-2</v>
      </c>
      <c r="AD34" s="153">
        <v>3.6417843137254907E-2</v>
      </c>
      <c r="AE34" s="719">
        <v>4.7853045882352944E-2</v>
      </c>
    </row>
    <row r="35" spans="1:31">
      <c r="A35" s="110"/>
      <c r="B35" s="89" t="s">
        <v>208</v>
      </c>
      <c r="C35" s="89" t="s">
        <v>273</v>
      </c>
      <c r="D35" s="1082" t="s">
        <v>276</v>
      </c>
      <c r="E35" s="1090" t="s">
        <v>277</v>
      </c>
      <c r="F35" s="1020">
        <v>506418.4</v>
      </c>
      <c r="G35" s="1020">
        <v>5043527.5999999996</v>
      </c>
      <c r="H35" s="986">
        <v>62.7</v>
      </c>
      <c r="I35" s="986">
        <v>86.5</v>
      </c>
      <c r="J35" s="986">
        <v>26.365200000000002</v>
      </c>
      <c r="K35" s="986">
        <v>2</v>
      </c>
      <c r="L35" s="986">
        <v>0.60960000000000003</v>
      </c>
      <c r="M35" s="988">
        <v>8530</v>
      </c>
      <c r="N35" s="986">
        <v>4.0257050666666663</v>
      </c>
      <c r="O35" s="986">
        <v>2715.1833291477346</v>
      </c>
      <c r="P35" s="986">
        <v>45.253055485795578</v>
      </c>
      <c r="Q35" s="986">
        <v>13.793131312070493</v>
      </c>
      <c r="R35" s="986">
        <v>350.00000060000002</v>
      </c>
      <c r="S35" s="987">
        <v>449.816667</v>
      </c>
      <c r="T35" s="720">
        <v>0.33077430972388955</v>
      </c>
      <c r="U35" s="153">
        <v>0.43463744297719087</v>
      </c>
      <c r="V35" s="153">
        <v>1.1189692982456139</v>
      </c>
      <c r="W35" s="153">
        <v>1.4703256578947366</v>
      </c>
      <c r="X35" s="153">
        <v>7.5036764705882344E-2</v>
      </c>
      <c r="Y35" s="153">
        <v>9.8598308823529393E-2</v>
      </c>
      <c r="Z35" s="153">
        <v>7.5036764705882344E-2</v>
      </c>
      <c r="AA35" s="153">
        <v>9.8598308823529393E-2</v>
      </c>
      <c r="AB35" s="153">
        <v>7.5036764705882344E-2</v>
      </c>
      <c r="AC35" s="153">
        <v>9.8598308823529393E-2</v>
      </c>
      <c r="AD35" s="153">
        <v>7.8038235294117644E-2</v>
      </c>
      <c r="AE35" s="719">
        <v>0.10254224117647058</v>
      </c>
    </row>
    <row r="36" spans="1:31">
      <c r="A36" s="110"/>
      <c r="B36" s="89" t="s">
        <v>208</v>
      </c>
      <c r="C36" s="89" t="s">
        <v>273</v>
      </c>
      <c r="D36" s="1082" t="s">
        <v>278</v>
      </c>
      <c r="E36" s="1090" t="s">
        <v>279</v>
      </c>
      <c r="F36" s="1020">
        <v>506429.87</v>
      </c>
      <c r="G36" s="1020">
        <v>5043517.05</v>
      </c>
      <c r="H36" s="986">
        <v>62.7</v>
      </c>
      <c r="I36" s="986">
        <v>86.5</v>
      </c>
      <c r="J36" s="986">
        <v>26.365200000000002</v>
      </c>
      <c r="K36" s="986">
        <v>2</v>
      </c>
      <c r="L36" s="986">
        <v>0.60960000000000003</v>
      </c>
      <c r="M36" s="988">
        <v>8530</v>
      </c>
      <c r="N36" s="986">
        <v>4.0257050666666663</v>
      </c>
      <c r="O36" s="986">
        <v>2715.1833291477346</v>
      </c>
      <c r="P36" s="986">
        <v>45.253055485795578</v>
      </c>
      <c r="Q36" s="986">
        <v>13.793131312070493</v>
      </c>
      <c r="R36" s="986">
        <v>350.00000060000002</v>
      </c>
      <c r="S36" s="987">
        <v>449.816667</v>
      </c>
      <c r="T36" s="720">
        <v>0.33077430972388955</v>
      </c>
      <c r="U36" s="153">
        <v>0.43463744297719087</v>
      </c>
      <c r="V36" s="153">
        <v>1.1189692982456139</v>
      </c>
      <c r="W36" s="153">
        <v>1.4703256578947366</v>
      </c>
      <c r="X36" s="153">
        <v>7.5036764705882344E-2</v>
      </c>
      <c r="Y36" s="153">
        <v>9.8598308823529393E-2</v>
      </c>
      <c r="Z36" s="153">
        <v>7.5036764705882344E-2</v>
      </c>
      <c r="AA36" s="153">
        <v>9.8598308823529393E-2</v>
      </c>
      <c r="AB36" s="153">
        <v>7.5036764705882344E-2</v>
      </c>
      <c r="AC36" s="153">
        <v>9.8598308823529393E-2</v>
      </c>
      <c r="AD36" s="153">
        <v>7.8038235294117644E-2</v>
      </c>
      <c r="AE36" s="719">
        <v>0.10254224117647058</v>
      </c>
    </row>
    <row r="37" spans="1:31">
      <c r="A37" s="110"/>
      <c r="B37" s="89" t="s">
        <v>208</v>
      </c>
      <c r="C37" s="89" t="s">
        <v>273</v>
      </c>
      <c r="D37" s="1082" t="s">
        <v>280</v>
      </c>
      <c r="E37" s="1090" t="s">
        <v>281</v>
      </c>
      <c r="F37" s="1020">
        <v>506429.87</v>
      </c>
      <c r="G37" s="1020">
        <v>5043522.43</v>
      </c>
      <c r="H37" s="986">
        <v>62.7</v>
      </c>
      <c r="I37" s="986">
        <v>86.5</v>
      </c>
      <c r="J37" s="986">
        <v>26.365200000000002</v>
      </c>
      <c r="K37" s="986">
        <v>2</v>
      </c>
      <c r="L37" s="986">
        <v>0.60960000000000003</v>
      </c>
      <c r="M37" s="988">
        <v>8530</v>
      </c>
      <c r="N37" s="986">
        <v>4.0257050666666663</v>
      </c>
      <c r="O37" s="986">
        <v>2715.1833291477346</v>
      </c>
      <c r="P37" s="986">
        <v>45.253055485795578</v>
      </c>
      <c r="Q37" s="986">
        <v>13.793131312070493</v>
      </c>
      <c r="R37" s="986">
        <v>350.00000060000002</v>
      </c>
      <c r="S37" s="987">
        <v>449.816667</v>
      </c>
      <c r="T37" s="720">
        <v>0.33077430972388955</v>
      </c>
      <c r="U37" s="153">
        <v>0.43463744297719087</v>
      </c>
      <c r="V37" s="153">
        <v>1.1189692982456139</v>
      </c>
      <c r="W37" s="153">
        <v>1.4703256578947366</v>
      </c>
      <c r="X37" s="153">
        <v>7.5036764705882344E-2</v>
      </c>
      <c r="Y37" s="153">
        <v>9.8598308823529393E-2</v>
      </c>
      <c r="Z37" s="153">
        <v>7.5036764705882344E-2</v>
      </c>
      <c r="AA37" s="153">
        <v>9.8598308823529393E-2</v>
      </c>
      <c r="AB37" s="153">
        <v>7.5036764705882344E-2</v>
      </c>
      <c r="AC37" s="153">
        <v>9.8598308823529393E-2</v>
      </c>
      <c r="AD37" s="153">
        <v>7.8038235294117644E-2</v>
      </c>
      <c r="AE37" s="719">
        <v>0.10254224117647058</v>
      </c>
    </row>
    <row r="38" spans="1:31">
      <c r="A38" s="110"/>
      <c r="B38" s="89" t="s">
        <v>208</v>
      </c>
      <c r="C38" s="89" t="s">
        <v>273</v>
      </c>
      <c r="D38" s="1082" t="s">
        <v>282</v>
      </c>
      <c r="E38" s="1090" t="s">
        <v>283</v>
      </c>
      <c r="F38" s="1020">
        <v>506429.87</v>
      </c>
      <c r="G38" s="1020">
        <v>5043527.82</v>
      </c>
      <c r="H38" s="986">
        <v>62.7</v>
      </c>
      <c r="I38" s="986">
        <v>86.5</v>
      </c>
      <c r="J38" s="986">
        <v>26.365200000000002</v>
      </c>
      <c r="K38" s="986">
        <v>2</v>
      </c>
      <c r="L38" s="986">
        <v>0.60960000000000003</v>
      </c>
      <c r="M38" s="988">
        <v>8530</v>
      </c>
      <c r="N38" s="986">
        <v>4.0257050666666663</v>
      </c>
      <c r="O38" s="986">
        <v>2715.1833291477346</v>
      </c>
      <c r="P38" s="986">
        <v>45.253055485795578</v>
      </c>
      <c r="Q38" s="986">
        <v>13.793131312070493</v>
      </c>
      <c r="R38" s="986">
        <v>350.00000060000002</v>
      </c>
      <c r="S38" s="987">
        <v>449.816667</v>
      </c>
      <c r="T38" s="720">
        <v>0.31757142857142862</v>
      </c>
      <c r="U38" s="153">
        <v>0.41728885714285713</v>
      </c>
      <c r="V38" s="153">
        <v>1.0743055555555556</v>
      </c>
      <c r="W38" s="153">
        <v>1.4116375000000001</v>
      </c>
      <c r="X38" s="153">
        <v>7.2041666666666671E-2</v>
      </c>
      <c r="Y38" s="153">
        <v>9.4662750000000004E-2</v>
      </c>
      <c r="Z38" s="153">
        <v>7.2041666666666671E-2</v>
      </c>
      <c r="AA38" s="153">
        <v>9.4662750000000004E-2</v>
      </c>
      <c r="AB38" s="153">
        <v>7.2041666666666671E-2</v>
      </c>
      <c r="AC38" s="153">
        <v>9.4662750000000004E-2</v>
      </c>
      <c r="AD38" s="153">
        <v>7.4923333333333342E-2</v>
      </c>
      <c r="AE38" s="719">
        <v>9.8449260000000025E-2</v>
      </c>
    </row>
    <row r="39" spans="1:31">
      <c r="A39" s="110"/>
      <c r="B39" s="89" t="s">
        <v>208</v>
      </c>
      <c r="C39" s="89" t="s">
        <v>273</v>
      </c>
      <c r="D39" s="1082" t="s">
        <v>284</v>
      </c>
      <c r="E39" s="1090" t="s">
        <v>285</v>
      </c>
      <c r="F39" s="1020">
        <v>506417.91999999998</v>
      </c>
      <c r="G39" s="1020">
        <v>5043516.1399999997</v>
      </c>
      <c r="H39" s="986">
        <v>62.7</v>
      </c>
      <c r="I39" s="986">
        <v>86.5</v>
      </c>
      <c r="J39" s="986">
        <v>26.365200000000002</v>
      </c>
      <c r="K39" s="986">
        <v>2</v>
      </c>
      <c r="L39" s="986">
        <v>0.60960000000000003</v>
      </c>
      <c r="M39" s="988">
        <v>8530</v>
      </c>
      <c r="N39" s="986">
        <v>4.0257050666666663</v>
      </c>
      <c r="O39" s="986">
        <v>2715.1833291477346</v>
      </c>
      <c r="P39" s="986">
        <v>45.253055485795578</v>
      </c>
      <c r="Q39" s="986">
        <v>13.793131312070493</v>
      </c>
      <c r="R39" s="986">
        <v>350.00000060000002</v>
      </c>
      <c r="S39" s="987">
        <v>449.816667</v>
      </c>
      <c r="T39" s="720">
        <v>0.31757142857142862</v>
      </c>
      <c r="U39" s="153">
        <v>0.41728885714285713</v>
      </c>
      <c r="V39" s="153">
        <v>1.0743055555555556</v>
      </c>
      <c r="W39" s="153">
        <v>1.4116375000000001</v>
      </c>
      <c r="X39" s="153">
        <v>7.2041666666666671E-2</v>
      </c>
      <c r="Y39" s="153">
        <v>9.4662750000000004E-2</v>
      </c>
      <c r="Z39" s="153">
        <v>7.2041666666666671E-2</v>
      </c>
      <c r="AA39" s="153">
        <v>9.4662750000000004E-2</v>
      </c>
      <c r="AB39" s="153">
        <v>7.2041666666666671E-2</v>
      </c>
      <c r="AC39" s="153">
        <v>9.4662750000000004E-2</v>
      </c>
      <c r="AD39" s="153">
        <v>7.4923333333333342E-2</v>
      </c>
      <c r="AE39" s="719">
        <v>9.8449260000000025E-2</v>
      </c>
    </row>
    <row r="40" spans="1:31">
      <c r="A40" s="110"/>
      <c r="B40" s="89" t="s">
        <v>208</v>
      </c>
      <c r="C40" s="89" t="s">
        <v>286</v>
      </c>
      <c r="D40" s="1082" t="s">
        <v>287</v>
      </c>
      <c r="E40" s="1090" t="s">
        <v>288</v>
      </c>
      <c r="F40" s="1020">
        <v>506437.44</v>
      </c>
      <c r="G40" s="1020">
        <v>5043483.57</v>
      </c>
      <c r="H40" s="986">
        <v>62.7</v>
      </c>
      <c r="I40" s="986">
        <v>86.5</v>
      </c>
      <c r="J40" s="986">
        <v>26.365200000000002</v>
      </c>
      <c r="K40" s="986">
        <v>2</v>
      </c>
      <c r="L40" s="986">
        <v>0.60960000000000003</v>
      </c>
      <c r="M40" s="988">
        <v>8530</v>
      </c>
      <c r="N40" s="986">
        <v>4.0257050666666663</v>
      </c>
      <c r="O40" s="986">
        <v>2715.1833291477346</v>
      </c>
      <c r="P40" s="986">
        <v>45.253055485795578</v>
      </c>
      <c r="Q40" s="986">
        <v>13.793131312070493</v>
      </c>
      <c r="R40" s="986">
        <v>350.00000060000002</v>
      </c>
      <c r="S40" s="987">
        <v>449.816667</v>
      </c>
      <c r="T40" s="720">
        <v>0.31757142857142862</v>
      </c>
      <c r="U40" s="153">
        <v>0.41728885714285713</v>
      </c>
      <c r="V40" s="153">
        <v>1.0743055555555556</v>
      </c>
      <c r="W40" s="153">
        <v>1.4116375000000001</v>
      </c>
      <c r="X40" s="153">
        <v>7.2041666666666671E-2</v>
      </c>
      <c r="Y40" s="153">
        <v>9.4662750000000004E-2</v>
      </c>
      <c r="Z40" s="153">
        <v>7.2041666666666671E-2</v>
      </c>
      <c r="AA40" s="153">
        <v>9.4662750000000004E-2</v>
      </c>
      <c r="AB40" s="153">
        <v>7.2041666666666671E-2</v>
      </c>
      <c r="AC40" s="153">
        <v>9.4662750000000004E-2</v>
      </c>
      <c r="AD40" s="153">
        <v>7.4923333333333342E-2</v>
      </c>
      <c r="AE40" s="719">
        <v>9.8449260000000025E-2</v>
      </c>
    </row>
    <row r="41" spans="1:31">
      <c r="A41" s="110"/>
      <c r="B41" s="89" t="s">
        <v>208</v>
      </c>
      <c r="C41" s="89" t="s">
        <v>289</v>
      </c>
      <c r="D41" s="1082" t="s">
        <v>290</v>
      </c>
      <c r="E41" s="1090" t="s">
        <v>291</v>
      </c>
      <c r="F41" s="1020">
        <v>505876.9</v>
      </c>
      <c r="G41" s="1020">
        <v>5043551.4000000004</v>
      </c>
      <c r="H41" s="986">
        <v>62.7</v>
      </c>
      <c r="I41" s="986">
        <v>91.60104986876641</v>
      </c>
      <c r="J41" s="986">
        <v>27.92</v>
      </c>
      <c r="K41" s="986">
        <v>2</v>
      </c>
      <c r="L41" s="986">
        <v>0.60960000000000003</v>
      </c>
      <c r="M41" s="988">
        <v>8530</v>
      </c>
      <c r="N41" s="986">
        <v>4.0257050666666663</v>
      </c>
      <c r="O41" s="986">
        <v>2715.1833291477346</v>
      </c>
      <c r="P41" s="986">
        <v>45.253055485795578</v>
      </c>
      <c r="Q41" s="986">
        <v>13.793131312070493</v>
      </c>
      <c r="R41" s="986">
        <v>350.00000060000002</v>
      </c>
      <c r="S41" s="987">
        <v>449.816667</v>
      </c>
      <c r="T41" s="720">
        <v>0.31753901560624254</v>
      </c>
      <c r="U41" s="153">
        <v>0.41724626650660268</v>
      </c>
      <c r="V41" s="153">
        <v>1.0741959064327484</v>
      </c>
      <c r="W41" s="153">
        <v>1.4114934210526315</v>
      </c>
      <c r="X41" s="153">
        <v>7.2034313725490198E-2</v>
      </c>
      <c r="Y41" s="153">
        <v>9.46530882352941E-2</v>
      </c>
      <c r="Z41" s="153">
        <v>7.2034313725490198E-2</v>
      </c>
      <c r="AA41" s="153">
        <v>9.46530882352941E-2</v>
      </c>
      <c r="AB41" s="153">
        <v>7.2034313725490198E-2</v>
      </c>
      <c r="AC41" s="153">
        <v>9.46530882352941E-2</v>
      </c>
      <c r="AD41" s="153">
        <v>7.4915686274509813E-2</v>
      </c>
      <c r="AE41" s="719">
        <v>9.8439211764705895E-2</v>
      </c>
    </row>
    <row r="42" spans="1:31">
      <c r="A42" s="110"/>
      <c r="B42" s="89" t="s">
        <v>208</v>
      </c>
      <c r="C42" s="89" t="s">
        <v>289</v>
      </c>
      <c r="D42" s="1082" t="s">
        <v>292</v>
      </c>
      <c r="E42" s="1090" t="s">
        <v>293</v>
      </c>
      <c r="F42" s="1020">
        <v>505874.6</v>
      </c>
      <c r="G42" s="1020">
        <v>5043551.4000000004</v>
      </c>
      <c r="H42" s="986">
        <v>62.7</v>
      </c>
      <c r="I42" s="986">
        <v>91.60104986876641</v>
      </c>
      <c r="J42" s="986">
        <v>27.92</v>
      </c>
      <c r="K42" s="986">
        <v>2</v>
      </c>
      <c r="L42" s="986">
        <v>0.60960000000000003</v>
      </c>
      <c r="M42" s="988">
        <v>8530</v>
      </c>
      <c r="N42" s="986">
        <v>4.0257050666666663</v>
      </c>
      <c r="O42" s="986">
        <v>2715.1833291477346</v>
      </c>
      <c r="P42" s="986">
        <v>45.253055485795578</v>
      </c>
      <c r="Q42" s="986">
        <v>13.793131312070493</v>
      </c>
      <c r="R42" s="986">
        <v>350.00000060000002</v>
      </c>
      <c r="S42" s="987">
        <v>449.816667</v>
      </c>
      <c r="T42" s="720">
        <v>0.31753901560624254</v>
      </c>
      <c r="U42" s="153">
        <v>0.41724626650660268</v>
      </c>
      <c r="V42" s="153">
        <v>1.0741959064327484</v>
      </c>
      <c r="W42" s="153">
        <v>1.4114934210526315</v>
      </c>
      <c r="X42" s="153">
        <v>7.2034313725490198E-2</v>
      </c>
      <c r="Y42" s="153">
        <v>9.46530882352941E-2</v>
      </c>
      <c r="Z42" s="153">
        <v>7.2034313725490198E-2</v>
      </c>
      <c r="AA42" s="153">
        <v>9.46530882352941E-2</v>
      </c>
      <c r="AB42" s="153">
        <v>7.2034313725490198E-2</v>
      </c>
      <c r="AC42" s="153">
        <v>9.46530882352941E-2</v>
      </c>
      <c r="AD42" s="153">
        <v>7.4915686274509813E-2</v>
      </c>
      <c r="AE42" s="719">
        <v>9.8439211764705895E-2</v>
      </c>
    </row>
    <row r="43" spans="1:31">
      <c r="A43" s="110"/>
      <c r="B43" s="89" t="s">
        <v>208</v>
      </c>
      <c r="C43" s="89" t="s">
        <v>289</v>
      </c>
      <c r="D43" s="1082" t="s">
        <v>294</v>
      </c>
      <c r="E43" s="1090" t="s">
        <v>295</v>
      </c>
      <c r="F43" s="1020">
        <v>505872.1</v>
      </c>
      <c r="G43" s="1020">
        <v>5043551.4000000004</v>
      </c>
      <c r="H43" s="986">
        <v>62.7</v>
      </c>
      <c r="I43" s="986">
        <v>91.60104986876641</v>
      </c>
      <c r="J43" s="986">
        <v>27.92</v>
      </c>
      <c r="K43" s="986">
        <v>2</v>
      </c>
      <c r="L43" s="986">
        <v>0.60960000000000003</v>
      </c>
      <c r="M43" s="988">
        <v>8530</v>
      </c>
      <c r="N43" s="986">
        <v>4.0257050666666663</v>
      </c>
      <c r="O43" s="986">
        <v>2715.1833291477346</v>
      </c>
      <c r="P43" s="986">
        <v>45.253055485795578</v>
      </c>
      <c r="Q43" s="986">
        <v>13.793131312070493</v>
      </c>
      <c r="R43" s="986">
        <v>350.00000060000002</v>
      </c>
      <c r="S43" s="987">
        <v>449.816667</v>
      </c>
      <c r="T43" s="720">
        <v>0.31753901560624254</v>
      </c>
      <c r="U43" s="153">
        <v>0.41724626650660268</v>
      </c>
      <c r="V43" s="153">
        <v>1.0741959064327484</v>
      </c>
      <c r="W43" s="153">
        <v>1.4114934210526315</v>
      </c>
      <c r="X43" s="153">
        <v>7.2034313725490198E-2</v>
      </c>
      <c r="Y43" s="153">
        <v>9.46530882352941E-2</v>
      </c>
      <c r="Z43" s="153">
        <v>7.2034313725490198E-2</v>
      </c>
      <c r="AA43" s="153">
        <v>9.46530882352941E-2</v>
      </c>
      <c r="AB43" s="153">
        <v>7.2034313725490198E-2</v>
      </c>
      <c r="AC43" s="153">
        <v>9.46530882352941E-2</v>
      </c>
      <c r="AD43" s="153">
        <v>7.4915686274509813E-2</v>
      </c>
      <c r="AE43" s="719">
        <v>9.8439211764705895E-2</v>
      </c>
    </row>
    <row r="44" spans="1:31">
      <c r="A44" s="110"/>
      <c r="B44" s="89" t="s">
        <v>208</v>
      </c>
      <c r="C44" s="89" t="s">
        <v>289</v>
      </c>
      <c r="D44" s="1082" t="s">
        <v>296</v>
      </c>
      <c r="E44" s="1090" t="s">
        <v>297</v>
      </c>
      <c r="F44" s="1020">
        <v>505869.5</v>
      </c>
      <c r="G44" s="1020">
        <v>5043551.4000000004</v>
      </c>
      <c r="H44" s="986">
        <v>62.7</v>
      </c>
      <c r="I44" s="986">
        <v>91.60104986876641</v>
      </c>
      <c r="J44" s="986">
        <v>27.92</v>
      </c>
      <c r="K44" s="986">
        <v>2</v>
      </c>
      <c r="L44" s="986">
        <v>0.60960000000000003</v>
      </c>
      <c r="M44" s="988">
        <v>8530</v>
      </c>
      <c r="N44" s="986">
        <v>4.0257050666666663</v>
      </c>
      <c r="O44" s="986">
        <v>2715.1833291477346</v>
      </c>
      <c r="P44" s="986">
        <v>45.253055485795578</v>
      </c>
      <c r="Q44" s="986">
        <v>13.793131312070493</v>
      </c>
      <c r="R44" s="986">
        <v>350.00000060000002</v>
      </c>
      <c r="S44" s="987">
        <v>449.816667</v>
      </c>
      <c r="T44" s="720">
        <v>0.31753901560624254</v>
      </c>
      <c r="U44" s="153">
        <v>0.41724626650660268</v>
      </c>
      <c r="V44" s="153">
        <v>1.0741959064327484</v>
      </c>
      <c r="W44" s="153">
        <v>1.4114934210526315</v>
      </c>
      <c r="X44" s="153">
        <v>7.2034313725490198E-2</v>
      </c>
      <c r="Y44" s="153">
        <v>9.46530882352941E-2</v>
      </c>
      <c r="Z44" s="153">
        <v>7.2034313725490198E-2</v>
      </c>
      <c r="AA44" s="153">
        <v>9.46530882352941E-2</v>
      </c>
      <c r="AB44" s="153">
        <v>7.2034313725490198E-2</v>
      </c>
      <c r="AC44" s="153">
        <v>9.46530882352941E-2</v>
      </c>
      <c r="AD44" s="153">
        <v>7.4915686274509813E-2</v>
      </c>
      <c r="AE44" s="719">
        <v>9.8439211764705895E-2</v>
      </c>
    </row>
    <row r="45" spans="1:31">
      <c r="A45" s="110"/>
      <c r="B45" s="89" t="s">
        <v>208</v>
      </c>
      <c r="C45" s="89" t="s">
        <v>298</v>
      </c>
      <c r="D45" s="1082" t="s">
        <v>299</v>
      </c>
      <c r="E45" s="1090" t="s">
        <v>300</v>
      </c>
      <c r="F45" s="1020">
        <v>506833.31215173</v>
      </c>
      <c r="G45" s="1020">
        <v>5043555.1739445999</v>
      </c>
      <c r="H45" s="986">
        <v>62.7</v>
      </c>
      <c r="I45" s="986">
        <v>95</v>
      </c>
      <c r="J45" s="986">
        <v>28.956</v>
      </c>
      <c r="K45" s="986">
        <v>1.1666666666666667</v>
      </c>
      <c r="L45" s="986">
        <v>0.35560000000000003</v>
      </c>
      <c r="M45" s="986">
        <v>216.46379047532963</v>
      </c>
      <c r="N45" s="986">
        <v>0.10215936436886357</v>
      </c>
      <c r="O45" s="986">
        <v>202.48916916964137</v>
      </c>
      <c r="P45" s="986">
        <v>3.3748194861606895</v>
      </c>
      <c r="Q45" s="986">
        <v>1.0286449793817782</v>
      </c>
      <c r="R45" s="986">
        <v>188.00000060000005</v>
      </c>
      <c r="S45" s="987">
        <v>359.816667</v>
      </c>
      <c r="T45" s="720">
        <v>4.5378151260504207E-2</v>
      </c>
      <c r="U45" s="153">
        <v>5.9626890756302522E-2</v>
      </c>
      <c r="V45" s="153">
        <v>0.15350877192982457</v>
      </c>
      <c r="W45" s="153">
        <v>0.20171052631578945</v>
      </c>
      <c r="X45" s="153">
        <v>1.0294117647058823E-2</v>
      </c>
      <c r="Y45" s="153">
        <v>1.3526470588235293E-2</v>
      </c>
      <c r="Z45" s="153">
        <v>1.0294117647058823E-2</v>
      </c>
      <c r="AA45" s="153">
        <v>1.3526470588235293E-2</v>
      </c>
      <c r="AB45" s="153">
        <v>1.0294117647058823E-2</v>
      </c>
      <c r="AC45" s="153">
        <v>1.3526470588235293E-2</v>
      </c>
      <c r="AD45" s="153">
        <v>1.0705882352941178E-2</v>
      </c>
      <c r="AE45" s="719">
        <v>1.4067529411764708E-2</v>
      </c>
    </row>
    <row r="46" spans="1:31">
      <c r="A46" s="110"/>
      <c r="B46" s="89" t="s">
        <v>208</v>
      </c>
      <c r="C46" s="89" t="s">
        <v>298</v>
      </c>
      <c r="D46" s="1082" t="s">
        <v>301</v>
      </c>
      <c r="E46" s="1090" t="s">
        <v>302</v>
      </c>
      <c r="F46" s="1020">
        <v>506833.31215173</v>
      </c>
      <c r="G46" s="1020">
        <v>5043558.2508947998</v>
      </c>
      <c r="H46" s="986">
        <v>62.7</v>
      </c>
      <c r="I46" s="986">
        <v>95</v>
      </c>
      <c r="J46" s="986">
        <v>28.956</v>
      </c>
      <c r="K46" s="986">
        <v>1.1666666666666667</v>
      </c>
      <c r="L46" s="986">
        <v>0.35560000000000003</v>
      </c>
      <c r="M46" s="986">
        <v>216.46379047532963</v>
      </c>
      <c r="N46" s="986">
        <v>0.10215936436886357</v>
      </c>
      <c r="O46" s="986">
        <v>202.48916916964137</v>
      </c>
      <c r="P46" s="986">
        <v>3.3748194861606895</v>
      </c>
      <c r="Q46" s="986">
        <v>1.0286449793817782</v>
      </c>
      <c r="R46" s="986">
        <v>188.00000060000005</v>
      </c>
      <c r="S46" s="987">
        <v>359.816667</v>
      </c>
      <c r="T46" s="720">
        <v>4.5378151260504207E-2</v>
      </c>
      <c r="U46" s="153">
        <v>5.9626890756302522E-2</v>
      </c>
      <c r="V46" s="153">
        <v>0.15350877192982457</v>
      </c>
      <c r="W46" s="153">
        <v>0.20171052631578945</v>
      </c>
      <c r="X46" s="153">
        <v>1.0294117647058823E-2</v>
      </c>
      <c r="Y46" s="153">
        <v>1.3526470588235293E-2</v>
      </c>
      <c r="Z46" s="153">
        <v>1.0294117647058823E-2</v>
      </c>
      <c r="AA46" s="153">
        <v>1.3526470588235293E-2</v>
      </c>
      <c r="AB46" s="153">
        <v>1.0294117647058823E-2</v>
      </c>
      <c r="AC46" s="153">
        <v>1.3526470588235293E-2</v>
      </c>
      <c r="AD46" s="153">
        <v>1.0705882352941178E-2</v>
      </c>
      <c r="AE46" s="719">
        <v>1.4067529411764708E-2</v>
      </c>
    </row>
    <row r="47" spans="1:31">
      <c r="A47" s="110"/>
      <c r="B47" s="89" t="s">
        <v>208</v>
      </c>
      <c r="C47" s="89" t="s">
        <v>303</v>
      </c>
      <c r="D47" s="1082" t="s">
        <v>304</v>
      </c>
      <c r="E47" s="1090" t="s">
        <v>305</v>
      </c>
      <c r="F47" s="1020">
        <v>505917.6</v>
      </c>
      <c r="G47" s="1020">
        <v>5043854.5999999996</v>
      </c>
      <c r="H47" s="986">
        <v>62.7</v>
      </c>
      <c r="I47" s="986">
        <v>54</v>
      </c>
      <c r="J47" s="986">
        <v>16.459199999999999</v>
      </c>
      <c r="K47" s="986">
        <v>1</v>
      </c>
      <c r="L47" s="986">
        <v>0.30480000000000002</v>
      </c>
      <c r="M47" s="986">
        <v>1771.9107332729318</v>
      </c>
      <c r="N47" s="986">
        <v>0.83624736419904933</v>
      </c>
      <c r="O47" s="986">
        <v>2256.0668153437759</v>
      </c>
      <c r="P47" s="986">
        <v>37.601113589062933</v>
      </c>
      <c r="Q47" s="986">
        <v>11.460819421946383</v>
      </c>
      <c r="R47" s="986">
        <v>350.00000060000002</v>
      </c>
      <c r="S47" s="987">
        <v>449.816667</v>
      </c>
      <c r="T47" s="720">
        <v>7.202881152460984E-2</v>
      </c>
      <c r="U47" s="153">
        <v>9.4645858343337344E-2</v>
      </c>
      <c r="V47" s="153">
        <v>7.3099415204678359E-2</v>
      </c>
      <c r="W47" s="153">
        <v>9.6052631578947376E-2</v>
      </c>
      <c r="X47" s="153">
        <v>4.9019607843137254E-3</v>
      </c>
      <c r="Y47" s="153">
        <v>6.4411764705882349E-3</v>
      </c>
      <c r="Z47" s="153">
        <v>4.9019607843137254E-3</v>
      </c>
      <c r="AA47" s="153">
        <v>6.4411764705882349E-3</v>
      </c>
      <c r="AB47" s="153">
        <v>4.9019607843137254E-3</v>
      </c>
      <c r="AC47" s="153">
        <v>6.4411764705882349E-3</v>
      </c>
      <c r="AD47" s="153">
        <v>5.0980392156862748E-3</v>
      </c>
      <c r="AE47" s="719">
        <v>6.6988235294117657E-3</v>
      </c>
    </row>
    <row r="48" spans="1:31">
      <c r="A48" s="110"/>
      <c r="B48" s="89" t="s">
        <v>208</v>
      </c>
      <c r="C48" s="89" t="s">
        <v>303</v>
      </c>
      <c r="D48" s="1082" t="s">
        <v>306</v>
      </c>
      <c r="E48" s="1090" t="s">
        <v>307</v>
      </c>
      <c r="F48" s="1020">
        <v>505917.6</v>
      </c>
      <c r="G48" s="1020">
        <v>5043851.9000000004</v>
      </c>
      <c r="H48" s="986">
        <v>62.7</v>
      </c>
      <c r="I48" s="986">
        <v>54</v>
      </c>
      <c r="J48" s="986">
        <v>16.459199999999999</v>
      </c>
      <c r="K48" s="986">
        <v>1</v>
      </c>
      <c r="L48" s="986">
        <v>0.30480000000000002</v>
      </c>
      <c r="M48" s="986">
        <v>1771.9107332729318</v>
      </c>
      <c r="N48" s="986">
        <v>0.83624736419904933</v>
      </c>
      <c r="O48" s="986">
        <v>2256.0668153437759</v>
      </c>
      <c r="P48" s="986">
        <v>37.601113589062933</v>
      </c>
      <c r="Q48" s="986">
        <v>11.460819421946383</v>
      </c>
      <c r="R48" s="986">
        <v>350.00000060000002</v>
      </c>
      <c r="S48" s="987">
        <v>449.816667</v>
      </c>
      <c r="T48" s="720">
        <v>7.202881152460984E-2</v>
      </c>
      <c r="U48" s="153">
        <v>9.4645858343337344E-2</v>
      </c>
      <c r="V48" s="153">
        <v>7.3099415204678359E-2</v>
      </c>
      <c r="W48" s="153">
        <v>9.6052631578947376E-2</v>
      </c>
      <c r="X48" s="153">
        <v>4.9019607843137254E-3</v>
      </c>
      <c r="Y48" s="153">
        <v>6.4411764705882349E-3</v>
      </c>
      <c r="Z48" s="153">
        <v>4.9019607843137254E-3</v>
      </c>
      <c r="AA48" s="153">
        <v>6.4411764705882349E-3</v>
      </c>
      <c r="AB48" s="153">
        <v>4.9019607843137254E-3</v>
      </c>
      <c r="AC48" s="153">
        <v>6.4411764705882349E-3</v>
      </c>
      <c r="AD48" s="153">
        <v>5.0980392156862748E-3</v>
      </c>
      <c r="AE48" s="719">
        <v>6.6988235294117657E-3</v>
      </c>
    </row>
    <row r="49" spans="1:31">
      <c r="A49" s="110"/>
      <c r="B49" s="89" t="s">
        <v>208</v>
      </c>
      <c r="C49" s="89" t="s">
        <v>303</v>
      </c>
      <c r="D49" s="1082" t="s">
        <v>308</v>
      </c>
      <c r="E49" s="1090" t="s">
        <v>309</v>
      </c>
      <c r="F49" s="1020">
        <v>505917.6</v>
      </c>
      <c r="G49" s="1020">
        <v>5043849.4000000004</v>
      </c>
      <c r="H49" s="986">
        <v>62.7</v>
      </c>
      <c r="I49" s="986">
        <v>54</v>
      </c>
      <c r="J49" s="986">
        <v>16.459199999999999</v>
      </c>
      <c r="K49" s="986">
        <v>0.66666666666666663</v>
      </c>
      <c r="L49" s="986">
        <v>0.20319999999999999</v>
      </c>
      <c r="M49" s="986">
        <v>270.57973766470917</v>
      </c>
      <c r="N49" s="986">
        <v>0.12769920525840062</v>
      </c>
      <c r="O49" s="986">
        <v>775.15384949724171</v>
      </c>
      <c r="P49" s="986">
        <v>12.919230824954029</v>
      </c>
      <c r="Q49" s="986">
        <v>3.9377815554459881</v>
      </c>
      <c r="R49" s="986">
        <v>350.00000060000002</v>
      </c>
      <c r="S49" s="987">
        <v>449.816667</v>
      </c>
      <c r="T49" s="720">
        <v>1.800720288115246E-2</v>
      </c>
      <c r="U49" s="153">
        <v>2.3661464585834336E-2</v>
      </c>
      <c r="V49" s="153">
        <v>1.827485380116959E-2</v>
      </c>
      <c r="W49" s="153">
        <v>2.4013157894736844E-2</v>
      </c>
      <c r="X49" s="153">
        <v>1.2254901960784314E-3</v>
      </c>
      <c r="Y49" s="153">
        <v>1.6102941176470587E-3</v>
      </c>
      <c r="Z49" s="153">
        <v>1.2254901960784314E-3</v>
      </c>
      <c r="AA49" s="153">
        <v>1.6102941176470587E-3</v>
      </c>
      <c r="AB49" s="153">
        <v>1.2254901960784314E-3</v>
      </c>
      <c r="AC49" s="153">
        <v>1.6102941176470587E-3</v>
      </c>
      <c r="AD49" s="153">
        <v>1.2745098039215687E-3</v>
      </c>
      <c r="AE49" s="719">
        <v>1.6747058823529414E-3</v>
      </c>
    </row>
    <row r="50" spans="1:31">
      <c r="A50" s="110"/>
      <c r="B50" s="89" t="s">
        <v>208</v>
      </c>
      <c r="C50" s="89" t="s">
        <v>310</v>
      </c>
      <c r="D50" s="1082" t="s">
        <v>311</v>
      </c>
      <c r="E50" s="1090" t="s">
        <v>312</v>
      </c>
      <c r="F50" s="1020">
        <v>505906.8</v>
      </c>
      <c r="G50" s="1020">
        <v>5043587.5</v>
      </c>
      <c r="H50" s="986">
        <v>62.7</v>
      </c>
      <c r="I50" s="986">
        <v>54</v>
      </c>
      <c r="J50" s="986">
        <v>16.459199999999999</v>
      </c>
      <c r="K50" s="986">
        <v>1</v>
      </c>
      <c r="L50" s="986">
        <v>0.30480000000000002</v>
      </c>
      <c r="M50" s="986">
        <v>1771.9107332729318</v>
      </c>
      <c r="N50" s="986">
        <v>0.83624736419904933</v>
      </c>
      <c r="O50" s="986">
        <v>2256.0668153437759</v>
      </c>
      <c r="P50" s="986">
        <v>37.601113589062933</v>
      </c>
      <c r="Q50" s="986">
        <v>11.460819421946383</v>
      </c>
      <c r="R50" s="986">
        <v>350.00000060000002</v>
      </c>
      <c r="S50" s="987">
        <v>449.816667</v>
      </c>
      <c r="T50" s="720">
        <v>7.202881152460984E-2</v>
      </c>
      <c r="U50" s="153">
        <v>9.4645858343337344E-2</v>
      </c>
      <c r="V50" s="153">
        <v>7.3099415204678359E-2</v>
      </c>
      <c r="W50" s="153">
        <v>9.6052631578947376E-2</v>
      </c>
      <c r="X50" s="153">
        <v>4.9019607843137254E-3</v>
      </c>
      <c r="Y50" s="153">
        <v>6.4411764705882349E-3</v>
      </c>
      <c r="Z50" s="153">
        <v>4.9019607843137254E-3</v>
      </c>
      <c r="AA50" s="153">
        <v>6.4411764705882349E-3</v>
      </c>
      <c r="AB50" s="153">
        <v>4.9019607843137254E-3</v>
      </c>
      <c r="AC50" s="153">
        <v>6.4411764705882349E-3</v>
      </c>
      <c r="AD50" s="153">
        <v>5.0980392156862748E-3</v>
      </c>
      <c r="AE50" s="719">
        <v>6.6988235294117657E-3</v>
      </c>
    </row>
    <row r="51" spans="1:31">
      <c r="A51" s="110"/>
      <c r="B51" s="89" t="s">
        <v>208</v>
      </c>
      <c r="C51" s="89" t="s">
        <v>310</v>
      </c>
      <c r="D51" s="1082" t="s">
        <v>313</v>
      </c>
      <c r="E51" s="1090" t="s">
        <v>314</v>
      </c>
      <c r="F51" s="1020">
        <v>505906.8</v>
      </c>
      <c r="G51" s="1020">
        <v>5043586.0999999996</v>
      </c>
      <c r="H51" s="986">
        <v>62.7</v>
      </c>
      <c r="I51" s="986">
        <v>54</v>
      </c>
      <c r="J51" s="986">
        <v>16.459199999999999</v>
      </c>
      <c r="K51" s="986">
        <v>1</v>
      </c>
      <c r="L51" s="986">
        <v>0.30480000000000002</v>
      </c>
      <c r="M51" s="986">
        <v>1771.9107332729318</v>
      </c>
      <c r="N51" s="986">
        <v>0.83624736419904933</v>
      </c>
      <c r="O51" s="986">
        <v>2256.0668153437759</v>
      </c>
      <c r="P51" s="986">
        <v>37.601113589062933</v>
      </c>
      <c r="Q51" s="986">
        <v>11.460819421946383</v>
      </c>
      <c r="R51" s="986">
        <v>350.00000060000002</v>
      </c>
      <c r="S51" s="987">
        <v>449.816667</v>
      </c>
      <c r="T51" s="720">
        <v>7.202881152460984E-2</v>
      </c>
      <c r="U51" s="153">
        <v>9.4645858343337344E-2</v>
      </c>
      <c r="V51" s="153">
        <v>7.3099415204678359E-2</v>
      </c>
      <c r="W51" s="153">
        <v>9.6052631578947376E-2</v>
      </c>
      <c r="X51" s="153">
        <v>4.9019607843137254E-3</v>
      </c>
      <c r="Y51" s="153">
        <v>6.4411764705882349E-3</v>
      </c>
      <c r="Z51" s="153">
        <v>4.9019607843137254E-3</v>
      </c>
      <c r="AA51" s="153">
        <v>6.4411764705882349E-3</v>
      </c>
      <c r="AB51" s="153">
        <v>4.9019607843137254E-3</v>
      </c>
      <c r="AC51" s="153">
        <v>6.4411764705882349E-3</v>
      </c>
      <c r="AD51" s="153">
        <v>5.0980392156862748E-3</v>
      </c>
      <c r="AE51" s="719">
        <v>6.6988235294117657E-3</v>
      </c>
    </row>
    <row r="52" spans="1:31">
      <c r="A52" s="110"/>
      <c r="B52" s="89" t="s">
        <v>208</v>
      </c>
      <c r="C52" s="89" t="s">
        <v>310</v>
      </c>
      <c r="D52" s="1082" t="s">
        <v>315</v>
      </c>
      <c r="E52" s="1090" t="s">
        <v>316</v>
      </c>
      <c r="F52" s="1020">
        <v>505906.8</v>
      </c>
      <c r="G52" s="1020">
        <v>5043584.7</v>
      </c>
      <c r="H52" s="986">
        <v>62.7</v>
      </c>
      <c r="I52" s="986">
        <v>54</v>
      </c>
      <c r="J52" s="986">
        <v>16.459199999999999</v>
      </c>
      <c r="K52" s="986">
        <v>0.66666666666666663</v>
      </c>
      <c r="L52" s="986">
        <v>0.20319999999999999</v>
      </c>
      <c r="M52" s="986">
        <v>270.57973766470917</v>
      </c>
      <c r="N52" s="986">
        <v>0.12769920525840062</v>
      </c>
      <c r="O52" s="986">
        <v>775.15384949724171</v>
      </c>
      <c r="P52" s="986">
        <v>12.919230824954029</v>
      </c>
      <c r="Q52" s="986">
        <v>3.9377815554459881</v>
      </c>
      <c r="R52" s="986">
        <v>350.00000060000002</v>
      </c>
      <c r="S52" s="987">
        <v>449.816667</v>
      </c>
      <c r="T52" s="720">
        <v>1.800720288115246E-2</v>
      </c>
      <c r="U52" s="153">
        <v>2.3661464585834336E-2</v>
      </c>
      <c r="V52" s="153">
        <v>1.827485380116959E-2</v>
      </c>
      <c r="W52" s="153">
        <v>2.4013157894736844E-2</v>
      </c>
      <c r="X52" s="153">
        <v>1.2254901960784314E-3</v>
      </c>
      <c r="Y52" s="153">
        <v>1.6102941176470587E-3</v>
      </c>
      <c r="Z52" s="153">
        <v>1.2254901960784314E-3</v>
      </c>
      <c r="AA52" s="153">
        <v>1.6102941176470587E-3</v>
      </c>
      <c r="AB52" s="153">
        <v>1.2254901960784314E-3</v>
      </c>
      <c r="AC52" s="153">
        <v>1.6102941176470587E-3</v>
      </c>
      <c r="AD52" s="153">
        <v>1.2745098039215687E-3</v>
      </c>
      <c r="AE52" s="719">
        <v>1.6747058823529414E-3</v>
      </c>
    </row>
    <row r="53" spans="1:31">
      <c r="A53" s="110"/>
      <c r="B53" s="89" t="s">
        <v>208</v>
      </c>
      <c r="C53" s="89" t="s">
        <v>318</v>
      </c>
      <c r="D53" s="1082" t="s">
        <v>319</v>
      </c>
      <c r="E53" s="1090" t="s">
        <v>320</v>
      </c>
      <c r="F53" s="1020">
        <v>508932.88</v>
      </c>
      <c r="G53" s="1020">
        <v>5037867.75</v>
      </c>
      <c r="H53" s="986">
        <v>69.400000000000006</v>
      </c>
      <c r="I53" s="986">
        <v>66</v>
      </c>
      <c r="J53" s="986">
        <v>20.116800000000001</v>
      </c>
      <c r="K53" s="986">
        <v>2.5</v>
      </c>
      <c r="L53" s="986">
        <v>0.76200000000000001</v>
      </c>
      <c r="M53" s="986">
        <v>4754.4916213866563</v>
      </c>
      <c r="N53" s="986">
        <v>2.2438664724080279</v>
      </c>
      <c r="O53" s="986">
        <v>968.57707959383868</v>
      </c>
      <c r="P53" s="986">
        <v>16.142951326563978</v>
      </c>
      <c r="Q53" s="986">
        <v>4.9203715643367012</v>
      </c>
      <c r="R53" s="986">
        <v>123.9999998000001</v>
      </c>
      <c r="S53" s="987">
        <v>324.26111100000003</v>
      </c>
      <c r="T53" s="720">
        <v>0.22604801920768311</v>
      </c>
      <c r="U53" s="153">
        <v>0.29702709723889559</v>
      </c>
      <c r="V53" s="153">
        <v>0.76469298245614037</v>
      </c>
      <c r="W53" s="153">
        <v>1.0048065789473686</v>
      </c>
      <c r="X53" s="153">
        <v>5.1279411764705886E-2</v>
      </c>
      <c r="Y53" s="153">
        <v>6.7381147058823532E-2</v>
      </c>
      <c r="Z53" s="153">
        <v>5.1279411764705886E-2</v>
      </c>
      <c r="AA53" s="153">
        <v>6.7381147058823532E-2</v>
      </c>
      <c r="AB53" s="153">
        <v>5.1279411764705886E-2</v>
      </c>
      <c r="AC53" s="153">
        <v>6.7381147058823532E-2</v>
      </c>
      <c r="AD53" s="153">
        <v>5.3330588235294123E-2</v>
      </c>
      <c r="AE53" s="719">
        <v>7.0076392941176471E-2</v>
      </c>
    </row>
    <row r="54" spans="1:31">
      <c r="A54" s="110"/>
      <c r="B54" s="89" t="s">
        <v>208</v>
      </c>
      <c r="C54" s="89" t="s">
        <v>318</v>
      </c>
      <c r="D54" s="1082" t="s">
        <v>321</v>
      </c>
      <c r="E54" s="1090" t="s">
        <v>322</v>
      </c>
      <c r="F54" s="1020">
        <v>508934.61</v>
      </c>
      <c r="G54" s="1020">
        <v>5037866.72</v>
      </c>
      <c r="H54" s="986">
        <v>69.400000000000006</v>
      </c>
      <c r="I54" s="986">
        <v>66</v>
      </c>
      <c r="J54" s="986">
        <v>20.116800000000001</v>
      </c>
      <c r="K54" s="986">
        <v>2.5</v>
      </c>
      <c r="L54" s="986">
        <v>0.76200000000000001</v>
      </c>
      <c r="M54" s="986">
        <v>4754.4916213866563</v>
      </c>
      <c r="N54" s="986">
        <v>2.2438664724080279</v>
      </c>
      <c r="O54" s="986">
        <v>968.57707959383868</v>
      </c>
      <c r="P54" s="986">
        <v>16.142951326563978</v>
      </c>
      <c r="Q54" s="986">
        <v>4.9203715643367012</v>
      </c>
      <c r="R54" s="986">
        <v>123.9999998000001</v>
      </c>
      <c r="S54" s="987">
        <v>324.26111100000003</v>
      </c>
      <c r="T54" s="720">
        <v>0.22604801920768311</v>
      </c>
      <c r="U54" s="153">
        <v>0.29702709723889559</v>
      </c>
      <c r="V54" s="153">
        <v>0.76469298245614037</v>
      </c>
      <c r="W54" s="153">
        <v>1.0048065789473686</v>
      </c>
      <c r="X54" s="153">
        <v>5.1279411764705886E-2</v>
      </c>
      <c r="Y54" s="153">
        <v>6.7381147058823532E-2</v>
      </c>
      <c r="Z54" s="153">
        <v>5.1279411764705886E-2</v>
      </c>
      <c r="AA54" s="153">
        <v>6.7381147058823532E-2</v>
      </c>
      <c r="AB54" s="153">
        <v>5.1279411764705886E-2</v>
      </c>
      <c r="AC54" s="153">
        <v>6.7381147058823532E-2</v>
      </c>
      <c r="AD54" s="153">
        <v>5.3330588235294123E-2</v>
      </c>
      <c r="AE54" s="719">
        <v>7.0076392941176471E-2</v>
      </c>
    </row>
    <row r="55" spans="1:31">
      <c r="A55" s="110"/>
      <c r="B55" s="89" t="s">
        <v>208</v>
      </c>
      <c r="C55" s="89" t="s">
        <v>318</v>
      </c>
      <c r="D55" s="1082" t="s">
        <v>323</v>
      </c>
      <c r="E55" s="1090" t="s">
        <v>324</v>
      </c>
      <c r="F55" s="1020">
        <v>508933.22</v>
      </c>
      <c r="G55" s="1020">
        <v>5037866.3</v>
      </c>
      <c r="H55" s="986">
        <v>69.400000000000006</v>
      </c>
      <c r="I55" s="986">
        <v>47</v>
      </c>
      <c r="J55" s="986">
        <v>14.3256</v>
      </c>
      <c r="K55" s="986">
        <v>2.5</v>
      </c>
      <c r="L55" s="986">
        <v>0.76200000000000001</v>
      </c>
      <c r="M55" s="986">
        <v>4754.4916213866563</v>
      </c>
      <c r="N55" s="986">
        <v>2.2438664724080279</v>
      </c>
      <c r="O55" s="986">
        <v>968.57707959383868</v>
      </c>
      <c r="P55" s="986">
        <v>16.142951326563978</v>
      </c>
      <c r="Q55" s="986">
        <v>4.9203715643367012</v>
      </c>
      <c r="R55" s="986">
        <v>123.9999998000001</v>
      </c>
      <c r="S55" s="987">
        <v>324.26111100000003</v>
      </c>
      <c r="T55" s="720">
        <v>0.22604801920768311</v>
      </c>
      <c r="U55" s="153">
        <v>0.29702709723889559</v>
      </c>
      <c r="V55" s="153">
        <v>0.76469298245614037</v>
      </c>
      <c r="W55" s="153">
        <v>1.0048065789473686</v>
      </c>
      <c r="X55" s="153">
        <v>5.1279411764705886E-2</v>
      </c>
      <c r="Y55" s="153">
        <v>6.7381147058823532E-2</v>
      </c>
      <c r="Z55" s="153">
        <v>5.1279411764705886E-2</v>
      </c>
      <c r="AA55" s="153">
        <v>6.7381147058823532E-2</v>
      </c>
      <c r="AB55" s="153">
        <v>5.1279411764705886E-2</v>
      </c>
      <c r="AC55" s="153">
        <v>6.7381147058823532E-2</v>
      </c>
      <c r="AD55" s="153">
        <v>5.3330588235294123E-2</v>
      </c>
      <c r="AE55" s="719">
        <v>7.0076392941176471E-2</v>
      </c>
    </row>
    <row r="56" spans="1:31">
      <c r="A56" s="110"/>
      <c r="B56" s="89" t="s">
        <v>208</v>
      </c>
      <c r="C56" s="89" t="s">
        <v>318</v>
      </c>
      <c r="D56" s="1082" t="s">
        <v>325</v>
      </c>
      <c r="E56" s="1090" t="s">
        <v>326</v>
      </c>
      <c r="F56" s="1020">
        <v>509007.07966972003</v>
      </c>
      <c r="G56" s="1020">
        <v>5037758.4351896998</v>
      </c>
      <c r="H56" s="986">
        <v>69.400000000000006</v>
      </c>
      <c r="I56" s="986">
        <v>75.529986876640436</v>
      </c>
      <c r="J56" s="986">
        <v>23.021540000000002</v>
      </c>
      <c r="K56" s="986">
        <v>0.5</v>
      </c>
      <c r="L56" s="986">
        <v>0.15240000000000001</v>
      </c>
      <c r="M56" s="986">
        <v>195.08465047594612</v>
      </c>
      <c r="N56" s="986">
        <v>9.2069550509954509E-2</v>
      </c>
      <c r="O56" s="986">
        <v>993.5579662272479</v>
      </c>
      <c r="P56" s="986">
        <v>16.559299437120799</v>
      </c>
      <c r="Q56" s="986">
        <v>5.04727446843442</v>
      </c>
      <c r="R56" s="986">
        <v>123.9999998000001</v>
      </c>
      <c r="S56" s="987">
        <v>324.26111100000003</v>
      </c>
      <c r="T56" s="720">
        <v>5.8823529411764705E-2</v>
      </c>
      <c r="U56" s="153">
        <v>7.7294117647058819E-2</v>
      </c>
      <c r="V56" s="153">
        <v>4.9411764705882349E-2</v>
      </c>
      <c r="W56" s="153">
        <v>6.4927058823529407E-2</v>
      </c>
      <c r="X56" s="153">
        <v>1.4705882352941176E-3</v>
      </c>
      <c r="Y56" s="153">
        <v>1.9323529411764706E-3</v>
      </c>
      <c r="Z56" s="153">
        <v>1.4705882352941176E-3</v>
      </c>
      <c r="AA56" s="153">
        <v>1.9323529411764706E-3</v>
      </c>
      <c r="AB56" s="153">
        <v>1.4705882352941176E-3</v>
      </c>
      <c r="AC56" s="153">
        <v>1.9323529411764706E-3</v>
      </c>
      <c r="AD56" s="153">
        <v>1.5294117647058824E-3</v>
      </c>
      <c r="AE56" s="719">
        <v>2.0096470588235292E-3</v>
      </c>
    </row>
    <row r="57" spans="1:31">
      <c r="A57" s="110"/>
      <c r="B57" s="89" t="s">
        <v>208</v>
      </c>
      <c r="C57" s="89" t="s">
        <v>318</v>
      </c>
      <c r="D57" s="1082" t="s">
        <v>327</v>
      </c>
      <c r="E57" s="1090" t="s">
        <v>328</v>
      </c>
      <c r="F57" s="1020">
        <v>508958.08063629997</v>
      </c>
      <c r="G57" s="1020">
        <v>5037797.2094922001</v>
      </c>
      <c r="H57" s="986">
        <v>69.400000000000006</v>
      </c>
      <c r="I57" s="986">
        <v>75.5</v>
      </c>
      <c r="J57" s="986">
        <v>23.0124</v>
      </c>
      <c r="K57" s="986">
        <v>0.5</v>
      </c>
      <c r="L57" s="986">
        <v>0.15240000000000001</v>
      </c>
      <c r="M57" s="986">
        <v>156.44836043399127</v>
      </c>
      <c r="N57" s="986">
        <v>7.3835282212287398E-2</v>
      </c>
      <c r="O57" s="986">
        <v>796.78495685415078</v>
      </c>
      <c r="P57" s="986">
        <v>13.279749280902513</v>
      </c>
      <c r="Q57" s="986">
        <v>4.0476675808190858</v>
      </c>
      <c r="R57" s="986">
        <v>150.00000080000007</v>
      </c>
      <c r="S57" s="987">
        <v>338.705556</v>
      </c>
      <c r="T57" s="720">
        <v>5.8823529411764705E-2</v>
      </c>
      <c r="U57" s="153">
        <v>7.7294117647058819E-2</v>
      </c>
      <c r="V57" s="153">
        <v>4.9411764705882349E-2</v>
      </c>
      <c r="W57" s="153">
        <v>6.4927058823529407E-2</v>
      </c>
      <c r="X57" s="153">
        <v>1.4705882352941176E-3</v>
      </c>
      <c r="Y57" s="153">
        <v>1.9323529411764706E-3</v>
      </c>
      <c r="Z57" s="153">
        <v>1.4705882352941176E-3</v>
      </c>
      <c r="AA57" s="153">
        <v>1.9323529411764706E-3</v>
      </c>
      <c r="AB57" s="153">
        <v>1.4705882352941176E-3</v>
      </c>
      <c r="AC57" s="153">
        <v>1.9323529411764706E-3</v>
      </c>
      <c r="AD57" s="153">
        <v>1.5294117647058824E-3</v>
      </c>
      <c r="AE57" s="719">
        <v>2.0096470588235292E-3</v>
      </c>
    </row>
    <row r="58" spans="1:31">
      <c r="A58" s="110"/>
      <c r="B58" s="89" t="s">
        <v>208</v>
      </c>
      <c r="C58" s="89" t="s">
        <v>289</v>
      </c>
      <c r="D58" s="1082" t="s">
        <v>329</v>
      </c>
      <c r="E58" s="1090" t="s">
        <v>330</v>
      </c>
      <c r="F58" s="1020">
        <v>505857.7</v>
      </c>
      <c r="G58" s="1020">
        <v>5043551.4000000004</v>
      </c>
      <c r="H58" s="986">
        <v>62.7</v>
      </c>
      <c r="I58" s="986">
        <v>91.60104986876641</v>
      </c>
      <c r="J58" s="986">
        <v>27.92</v>
      </c>
      <c r="K58" s="986">
        <v>2</v>
      </c>
      <c r="L58" s="986">
        <v>0.60960000000000003</v>
      </c>
      <c r="M58" s="986">
        <v>6594.4147774452867</v>
      </c>
      <c r="N58" s="986">
        <v>3.1122120728327114</v>
      </c>
      <c r="O58" s="986">
        <v>2099.0674172573167</v>
      </c>
      <c r="P58" s="986">
        <v>34.984456954288611</v>
      </c>
      <c r="Q58" s="986">
        <v>10.66326247966717</v>
      </c>
      <c r="R58" s="986">
        <v>350.00000060000002</v>
      </c>
      <c r="S58" s="987">
        <v>449.816667</v>
      </c>
      <c r="T58" s="720">
        <v>0.31753901560624254</v>
      </c>
      <c r="U58" s="153">
        <v>0.41724626650660268</v>
      </c>
      <c r="V58" s="153">
        <v>1.0741959064327484</v>
      </c>
      <c r="W58" s="153">
        <v>1.4114934210526315</v>
      </c>
      <c r="X58" s="153">
        <v>7.2034313725490198E-2</v>
      </c>
      <c r="Y58" s="153">
        <v>9.46530882352941E-2</v>
      </c>
      <c r="Z58" s="153">
        <v>7.2034313725490198E-2</v>
      </c>
      <c r="AA58" s="153">
        <v>9.46530882352941E-2</v>
      </c>
      <c r="AB58" s="153">
        <v>7.2034313725490198E-2</v>
      </c>
      <c r="AC58" s="153">
        <v>9.46530882352941E-2</v>
      </c>
      <c r="AD58" s="153">
        <v>7.4915686274509813E-2</v>
      </c>
      <c r="AE58" s="719">
        <v>9.8439211764705895E-2</v>
      </c>
    </row>
    <row r="59" spans="1:31">
      <c r="A59" s="110"/>
      <c r="B59" s="89" t="s">
        <v>208</v>
      </c>
      <c r="C59" s="89" t="s">
        <v>289</v>
      </c>
      <c r="D59" s="1082" t="s">
        <v>331</v>
      </c>
      <c r="E59" s="1090" t="s">
        <v>332</v>
      </c>
      <c r="F59" s="1020">
        <v>505855.4</v>
      </c>
      <c r="G59" s="1020">
        <v>5043551.4000000004</v>
      </c>
      <c r="H59" s="986">
        <v>62.7</v>
      </c>
      <c r="I59" s="986">
        <v>91.60104986876641</v>
      </c>
      <c r="J59" s="986">
        <v>27.92</v>
      </c>
      <c r="K59" s="986">
        <v>2</v>
      </c>
      <c r="L59" s="986">
        <v>0.60960000000000003</v>
      </c>
      <c r="M59" s="986">
        <v>6594.4147774452867</v>
      </c>
      <c r="N59" s="986">
        <v>3.1122120728327114</v>
      </c>
      <c r="O59" s="986">
        <v>2099.0674172573167</v>
      </c>
      <c r="P59" s="986">
        <v>34.984456954288611</v>
      </c>
      <c r="Q59" s="986">
        <v>10.66326247966717</v>
      </c>
      <c r="R59" s="986">
        <v>350.00000060000002</v>
      </c>
      <c r="S59" s="987">
        <v>449.816667</v>
      </c>
      <c r="T59" s="720">
        <v>0.31753901560624254</v>
      </c>
      <c r="U59" s="153">
        <v>0.41724626650660268</v>
      </c>
      <c r="V59" s="153">
        <v>1.0741959064327484</v>
      </c>
      <c r="W59" s="153">
        <v>1.4114934210526315</v>
      </c>
      <c r="X59" s="153">
        <v>7.2034313725490198E-2</v>
      </c>
      <c r="Y59" s="153">
        <v>9.46530882352941E-2</v>
      </c>
      <c r="Z59" s="153">
        <v>7.2034313725490198E-2</v>
      </c>
      <c r="AA59" s="153">
        <v>9.46530882352941E-2</v>
      </c>
      <c r="AB59" s="153">
        <v>7.2034313725490198E-2</v>
      </c>
      <c r="AC59" s="153">
        <v>9.46530882352941E-2</v>
      </c>
      <c r="AD59" s="153">
        <v>7.4915686274509813E-2</v>
      </c>
      <c r="AE59" s="719">
        <v>9.8439211764705895E-2</v>
      </c>
    </row>
    <row r="60" spans="1:31">
      <c r="A60" s="110"/>
      <c r="B60" s="89" t="s">
        <v>208</v>
      </c>
      <c r="C60" s="89" t="s">
        <v>289</v>
      </c>
      <c r="D60" s="1082" t="s">
        <v>333</v>
      </c>
      <c r="E60" s="1090" t="s">
        <v>334</v>
      </c>
      <c r="F60" s="1020">
        <v>505853.3</v>
      </c>
      <c r="G60" s="1020">
        <v>5043551.4000000004</v>
      </c>
      <c r="H60" s="986">
        <v>62.7</v>
      </c>
      <c r="I60" s="986">
        <v>91.60104986876641</v>
      </c>
      <c r="J60" s="986">
        <v>27.92</v>
      </c>
      <c r="K60" s="986">
        <v>2</v>
      </c>
      <c r="L60" s="986">
        <v>0.60960000000000003</v>
      </c>
      <c r="M60" s="986">
        <v>6594.4147774452867</v>
      </c>
      <c r="N60" s="986">
        <v>3.1122120728327114</v>
      </c>
      <c r="O60" s="986">
        <v>2099.0674172573167</v>
      </c>
      <c r="P60" s="986">
        <v>34.984456954288611</v>
      </c>
      <c r="Q60" s="986">
        <v>10.66326247966717</v>
      </c>
      <c r="R60" s="986">
        <v>350.00000060000002</v>
      </c>
      <c r="S60" s="987">
        <v>449.816667</v>
      </c>
      <c r="T60" s="720">
        <v>0.31753901560624254</v>
      </c>
      <c r="U60" s="153">
        <v>0.41724626650660268</v>
      </c>
      <c r="V60" s="153">
        <v>1.0741959064327484</v>
      </c>
      <c r="W60" s="153">
        <v>1.4114934210526315</v>
      </c>
      <c r="X60" s="153">
        <v>7.2034313725490198E-2</v>
      </c>
      <c r="Y60" s="153">
        <v>9.46530882352941E-2</v>
      </c>
      <c r="Z60" s="153">
        <v>7.2034313725490198E-2</v>
      </c>
      <c r="AA60" s="153">
        <v>9.46530882352941E-2</v>
      </c>
      <c r="AB60" s="153">
        <v>7.2034313725490198E-2</v>
      </c>
      <c r="AC60" s="153">
        <v>9.46530882352941E-2</v>
      </c>
      <c r="AD60" s="153">
        <v>7.4915686274509813E-2</v>
      </c>
      <c r="AE60" s="719">
        <v>9.8439211764705895E-2</v>
      </c>
    </row>
    <row r="61" spans="1:31">
      <c r="A61" s="110"/>
      <c r="B61" s="89" t="s">
        <v>208</v>
      </c>
      <c r="C61" s="89" t="s">
        <v>289</v>
      </c>
      <c r="D61" s="1082" t="s">
        <v>335</v>
      </c>
      <c r="E61" s="1090" t="s">
        <v>336</v>
      </c>
      <c r="F61" s="1020">
        <v>505851.5</v>
      </c>
      <c r="G61" s="1020">
        <v>5043551.4000000004</v>
      </c>
      <c r="H61" s="986">
        <v>62.7</v>
      </c>
      <c r="I61" s="986">
        <v>91.60104986876641</v>
      </c>
      <c r="J61" s="986">
        <v>27.92</v>
      </c>
      <c r="K61" s="986">
        <v>2</v>
      </c>
      <c r="L61" s="986">
        <v>0.60960000000000003</v>
      </c>
      <c r="M61" s="986">
        <v>6594.4147774452867</v>
      </c>
      <c r="N61" s="986">
        <v>3.1122120728327114</v>
      </c>
      <c r="O61" s="986">
        <v>2099.0674172573167</v>
      </c>
      <c r="P61" s="986">
        <v>34.984456954288611</v>
      </c>
      <c r="Q61" s="986">
        <v>10.66326247966717</v>
      </c>
      <c r="R61" s="986">
        <v>350.00000060000002</v>
      </c>
      <c r="S61" s="987">
        <v>449.816667</v>
      </c>
      <c r="T61" s="720">
        <v>0.31753901560624254</v>
      </c>
      <c r="U61" s="153">
        <v>0.41724626650660268</v>
      </c>
      <c r="V61" s="153">
        <v>1.0741959064327484</v>
      </c>
      <c r="W61" s="153">
        <v>1.4114934210526315</v>
      </c>
      <c r="X61" s="153">
        <v>7.2034313725490198E-2</v>
      </c>
      <c r="Y61" s="153">
        <v>9.46530882352941E-2</v>
      </c>
      <c r="Z61" s="153">
        <v>7.2034313725490198E-2</v>
      </c>
      <c r="AA61" s="153">
        <v>9.46530882352941E-2</v>
      </c>
      <c r="AB61" s="153">
        <v>7.2034313725490198E-2</v>
      </c>
      <c r="AC61" s="153">
        <v>9.46530882352941E-2</v>
      </c>
      <c r="AD61" s="153">
        <v>7.4915686274509813E-2</v>
      </c>
      <c r="AE61" s="719">
        <v>9.8439211764705895E-2</v>
      </c>
    </row>
    <row r="62" spans="1:31">
      <c r="A62" s="110"/>
      <c r="B62" s="89" t="s">
        <v>208</v>
      </c>
      <c r="C62" s="89" t="s">
        <v>337</v>
      </c>
      <c r="D62" s="1082" t="s">
        <v>338</v>
      </c>
      <c r="E62" s="1090" t="s">
        <v>339</v>
      </c>
      <c r="F62" s="1020">
        <v>506247.36473976</v>
      </c>
      <c r="G62" s="1020">
        <v>5043924.3547903001</v>
      </c>
      <c r="H62" s="986">
        <v>62.7</v>
      </c>
      <c r="I62" s="986">
        <v>23</v>
      </c>
      <c r="J62" s="986">
        <v>7.0103999999999997</v>
      </c>
      <c r="K62" s="986">
        <v>2.2965879265091864</v>
      </c>
      <c r="L62" s="986">
        <v>0.7</v>
      </c>
      <c r="M62" s="986">
        <v>2582.413257513706</v>
      </c>
      <c r="N62" s="986">
        <v>1.2187613288394019</v>
      </c>
      <c r="O62" s="986">
        <v>623.40417513165926</v>
      </c>
      <c r="P62" s="986">
        <v>10.390069585527653</v>
      </c>
      <c r="Q62" s="986">
        <v>3.1668932096688289</v>
      </c>
      <c r="R62" s="986">
        <v>300.00002000000006</v>
      </c>
      <c r="S62" s="987">
        <v>422.03890000000001</v>
      </c>
      <c r="T62" s="720">
        <v>0.4926770708283314</v>
      </c>
      <c r="U62" s="153">
        <v>0.64737767106842747</v>
      </c>
      <c r="V62" s="153">
        <v>1.6666666666666665</v>
      </c>
      <c r="W62" s="153">
        <v>2.1899999999999995</v>
      </c>
      <c r="X62" s="153">
        <v>0.11176470588235295</v>
      </c>
      <c r="Y62" s="153">
        <v>0.14685882352941176</v>
      </c>
      <c r="Z62" s="153">
        <v>0.11176470588235295</v>
      </c>
      <c r="AA62" s="153">
        <v>0.14685882352941176</v>
      </c>
      <c r="AB62" s="153">
        <v>0.11176470588235295</v>
      </c>
      <c r="AC62" s="153">
        <v>0.14685882352941176</v>
      </c>
      <c r="AD62" s="153">
        <v>0.11623529411764708</v>
      </c>
      <c r="AE62" s="719">
        <v>0.15273317647058826</v>
      </c>
    </row>
    <row r="63" spans="1:31">
      <c r="A63" s="110"/>
      <c r="B63" s="89" t="s">
        <v>208</v>
      </c>
      <c r="C63" s="89" t="s">
        <v>337</v>
      </c>
      <c r="D63" s="1082" t="s">
        <v>340</v>
      </c>
      <c r="E63" s="1090" t="s">
        <v>341</v>
      </c>
      <c r="F63" s="1020">
        <v>506247.36473976</v>
      </c>
      <c r="G63" s="1020">
        <v>5043924.3547903001</v>
      </c>
      <c r="H63" s="986">
        <v>62.7</v>
      </c>
      <c r="I63" s="986">
        <v>23</v>
      </c>
      <c r="J63" s="986">
        <v>7.0103999999999997</v>
      </c>
      <c r="K63" s="986">
        <v>2.2965879265091864</v>
      </c>
      <c r="L63" s="986">
        <v>0.7</v>
      </c>
      <c r="M63" s="986">
        <v>2582.413257513706</v>
      </c>
      <c r="N63" s="986">
        <v>1.2187613288394019</v>
      </c>
      <c r="O63" s="986">
        <v>623.40417513165926</v>
      </c>
      <c r="P63" s="986">
        <v>10.390069585527653</v>
      </c>
      <c r="Q63" s="986">
        <v>3.1668932096688289</v>
      </c>
      <c r="R63" s="986">
        <v>300.00002000000006</v>
      </c>
      <c r="S63" s="987">
        <v>422.03890000000001</v>
      </c>
      <c r="T63" s="720">
        <v>0.4926770708283314</v>
      </c>
      <c r="U63" s="153">
        <v>0.64737767106842747</v>
      </c>
      <c r="V63" s="153">
        <v>1.6666666666666665</v>
      </c>
      <c r="W63" s="153">
        <v>2.1899999999999995</v>
      </c>
      <c r="X63" s="153">
        <v>0.11176470588235295</v>
      </c>
      <c r="Y63" s="153">
        <v>0.14685882352941176</v>
      </c>
      <c r="Z63" s="153">
        <v>0.11176470588235295</v>
      </c>
      <c r="AA63" s="153">
        <v>0.14685882352941176</v>
      </c>
      <c r="AB63" s="153">
        <v>0.11176470588235295</v>
      </c>
      <c r="AC63" s="153">
        <v>0.14685882352941176</v>
      </c>
      <c r="AD63" s="153">
        <v>0.11623529411764708</v>
      </c>
      <c r="AE63" s="719">
        <v>0.15273317647058826</v>
      </c>
    </row>
    <row r="64" spans="1:31">
      <c r="A64" s="110"/>
      <c r="B64" s="89" t="s">
        <v>830</v>
      </c>
      <c r="C64" s="89" t="s">
        <v>678</v>
      </c>
      <c r="D64" s="1082" t="s">
        <v>2131</v>
      </c>
      <c r="E64" s="1090" t="s">
        <v>1972</v>
      </c>
      <c r="F64" s="1020">
        <v>506639.1592928</v>
      </c>
      <c r="G64" s="1020">
        <v>5043778.0916675003</v>
      </c>
      <c r="H64" s="986">
        <v>62.7</v>
      </c>
      <c r="I64" s="986">
        <v>80</v>
      </c>
      <c r="J64" s="986">
        <v>24.384</v>
      </c>
      <c r="K64" s="986">
        <v>3</v>
      </c>
      <c r="L64" s="986">
        <v>0.91439999999999999</v>
      </c>
      <c r="M64" s="986">
        <v>16125</v>
      </c>
      <c r="N64" s="986">
        <v>7.6101400000000003</v>
      </c>
      <c r="O64" s="986">
        <v>2281.2208509838333</v>
      </c>
      <c r="P64" s="986">
        <v>38.020347516397223</v>
      </c>
      <c r="Q64" s="986">
        <v>11.588601922997874</v>
      </c>
      <c r="R64" s="986">
        <v>649.99994000000004</v>
      </c>
      <c r="S64" s="987">
        <v>616.48329999999999</v>
      </c>
      <c r="T64" s="720">
        <v>2.1568627450980391</v>
      </c>
      <c r="U64" s="153">
        <v>9.447058823529412</v>
      </c>
      <c r="V64" s="153">
        <v>1.4882352941176471</v>
      </c>
      <c r="W64" s="153">
        <v>6.5184705882352922</v>
      </c>
      <c r="X64" s="153">
        <v>0.64350159966210618</v>
      </c>
      <c r="Y64" s="153">
        <v>2.3881435838647271</v>
      </c>
      <c r="Z64" s="153">
        <v>0.64350159966210618</v>
      </c>
      <c r="AA64" s="153">
        <v>2.3881435838647271</v>
      </c>
      <c r="AB64" s="153">
        <v>0.64350159966210618</v>
      </c>
      <c r="AC64" s="153">
        <v>2.3881435838647271</v>
      </c>
      <c r="AD64" s="153">
        <v>5.6078431372549024E-2</v>
      </c>
      <c r="AE64" s="719">
        <v>0.24562352941176474</v>
      </c>
    </row>
    <row r="65" spans="1:31">
      <c r="A65" s="110"/>
      <c r="B65" s="89" t="s">
        <v>830</v>
      </c>
      <c r="C65" s="89" t="s">
        <v>552</v>
      </c>
      <c r="D65" s="1082" t="s">
        <v>841</v>
      </c>
      <c r="E65" s="1090" t="s">
        <v>842</v>
      </c>
      <c r="F65" s="1020">
        <v>506742.79</v>
      </c>
      <c r="G65" s="1020">
        <v>5043430.54</v>
      </c>
      <c r="H65" s="986">
        <v>62.7</v>
      </c>
      <c r="I65" s="986">
        <v>120</v>
      </c>
      <c r="J65" s="986">
        <v>36.576000000000001</v>
      </c>
      <c r="K65" s="986">
        <v>1</v>
      </c>
      <c r="L65" s="986">
        <v>0.30480000000000002</v>
      </c>
      <c r="M65" s="986">
        <v>3400</v>
      </c>
      <c r="N65" s="986">
        <v>1.6046186666666666</v>
      </c>
      <c r="O65" s="986">
        <v>4329.0144520995536</v>
      </c>
      <c r="P65" s="986">
        <v>72.150240868325895</v>
      </c>
      <c r="Q65" s="986">
        <v>21.991393416665733</v>
      </c>
      <c r="R65" s="986">
        <v>649.99994000000004</v>
      </c>
      <c r="S65" s="987">
        <v>616.48329999999999</v>
      </c>
      <c r="T65" s="720">
        <v>0.19607843137254902</v>
      </c>
      <c r="U65" s="153">
        <v>0.85882352941176465</v>
      </c>
      <c r="V65" s="153">
        <v>1.5149019607843137</v>
      </c>
      <c r="W65" s="153">
        <v>6.6352705882352936</v>
      </c>
      <c r="X65" s="153">
        <v>5.4033630037201658E-2</v>
      </c>
      <c r="Y65" s="153">
        <v>0.20080118100833511</v>
      </c>
      <c r="Z65" s="153">
        <v>5.4033630037201658E-2</v>
      </c>
      <c r="AA65" s="153">
        <v>0.20080118100833511</v>
      </c>
      <c r="AB65" s="153">
        <v>5.4033630037201658E-2</v>
      </c>
      <c r="AC65" s="153">
        <v>0.20080118100833511</v>
      </c>
      <c r="AD65" s="153">
        <v>5.0980392156862748E-3</v>
      </c>
      <c r="AE65" s="719">
        <v>2.2329411764705886E-2</v>
      </c>
    </row>
    <row r="66" spans="1:31">
      <c r="A66" s="110"/>
      <c r="B66" s="89" t="s">
        <v>830</v>
      </c>
      <c r="C66" s="89" t="s">
        <v>552</v>
      </c>
      <c r="D66" s="1082" t="s">
        <v>843</v>
      </c>
      <c r="E66" s="1090" t="s">
        <v>844</v>
      </c>
      <c r="F66" s="1020">
        <v>506742.68</v>
      </c>
      <c r="G66" s="1020">
        <v>5043432.18</v>
      </c>
      <c r="H66" s="986">
        <v>62.7</v>
      </c>
      <c r="I66" s="986">
        <v>120</v>
      </c>
      <c r="J66" s="986">
        <v>36.576000000000001</v>
      </c>
      <c r="K66" s="986">
        <v>1</v>
      </c>
      <c r="L66" s="986">
        <v>0.30480000000000002</v>
      </c>
      <c r="M66" s="986">
        <v>3400</v>
      </c>
      <c r="N66" s="986">
        <v>1.6046186666666666</v>
      </c>
      <c r="O66" s="986">
        <v>4329.0144520995536</v>
      </c>
      <c r="P66" s="986">
        <v>72.150240868325895</v>
      </c>
      <c r="Q66" s="986">
        <v>21.991393416665733</v>
      </c>
      <c r="R66" s="986">
        <v>649.99994000000004</v>
      </c>
      <c r="S66" s="987">
        <v>616.48329999999999</v>
      </c>
      <c r="T66" s="720">
        <v>0.19607843137254902</v>
      </c>
      <c r="U66" s="153">
        <v>0.85882352941176465</v>
      </c>
      <c r="V66" s="153">
        <v>1.5149019607843137</v>
      </c>
      <c r="W66" s="153">
        <v>6.6352705882352936</v>
      </c>
      <c r="X66" s="153">
        <v>5.4033630037201658E-2</v>
      </c>
      <c r="Y66" s="153">
        <v>0.20080118100833511</v>
      </c>
      <c r="Z66" s="153">
        <v>5.4033630037201658E-2</v>
      </c>
      <c r="AA66" s="153">
        <v>0.20080118100833511</v>
      </c>
      <c r="AB66" s="153">
        <v>5.4033630037201658E-2</v>
      </c>
      <c r="AC66" s="153">
        <v>0.20080118100833511</v>
      </c>
      <c r="AD66" s="153">
        <v>5.0980392156862748E-3</v>
      </c>
      <c r="AE66" s="719">
        <v>2.2329411764705886E-2</v>
      </c>
    </row>
    <row r="67" spans="1:31">
      <c r="A67" s="110"/>
      <c r="B67" s="89" t="s">
        <v>830</v>
      </c>
      <c r="C67" s="89" t="s">
        <v>552</v>
      </c>
      <c r="D67" s="1082" t="s">
        <v>845</v>
      </c>
      <c r="E67" s="1090" t="s">
        <v>846</v>
      </c>
      <c r="F67" s="1020">
        <v>506744.57</v>
      </c>
      <c r="G67" s="1020">
        <v>5043432.25</v>
      </c>
      <c r="H67" s="986">
        <v>62.7</v>
      </c>
      <c r="I67" s="986">
        <v>120</v>
      </c>
      <c r="J67" s="986">
        <v>36.576000000000001</v>
      </c>
      <c r="K67" s="986">
        <v>1</v>
      </c>
      <c r="L67" s="986">
        <v>0.30480000000000002</v>
      </c>
      <c r="M67" s="986">
        <v>3400</v>
      </c>
      <c r="N67" s="986">
        <v>1.6046186666666666</v>
      </c>
      <c r="O67" s="986">
        <v>4329.0144520995536</v>
      </c>
      <c r="P67" s="986">
        <v>72.150240868325895</v>
      </c>
      <c r="Q67" s="986">
        <v>21.991393416665733</v>
      </c>
      <c r="R67" s="986">
        <v>649.99994000000004</v>
      </c>
      <c r="S67" s="987">
        <v>616.48329999999999</v>
      </c>
      <c r="T67" s="720">
        <v>0.19607843137254902</v>
      </c>
      <c r="U67" s="153">
        <v>0.85882352941176465</v>
      </c>
      <c r="V67" s="153">
        <v>1.5149019607843137</v>
      </c>
      <c r="W67" s="153">
        <v>6.6352705882352936</v>
      </c>
      <c r="X67" s="153">
        <v>5.4033630037201658E-2</v>
      </c>
      <c r="Y67" s="153">
        <v>0.20080118100833511</v>
      </c>
      <c r="Z67" s="153">
        <v>5.4033630037201658E-2</v>
      </c>
      <c r="AA67" s="153">
        <v>0.20080118100833511</v>
      </c>
      <c r="AB67" s="153">
        <v>5.4033630037201658E-2</v>
      </c>
      <c r="AC67" s="153">
        <v>0.20080118100833511</v>
      </c>
      <c r="AD67" s="153">
        <v>5.0980392156862748E-3</v>
      </c>
      <c r="AE67" s="719">
        <v>2.2329411764705886E-2</v>
      </c>
    </row>
    <row r="68" spans="1:31">
      <c r="A68" s="110"/>
      <c r="B68" s="89" t="s">
        <v>830</v>
      </c>
      <c r="C68" s="89" t="s">
        <v>795</v>
      </c>
      <c r="D68" s="1082" t="s">
        <v>847</v>
      </c>
      <c r="E68" s="1090" t="s">
        <v>848</v>
      </c>
      <c r="F68" s="1020">
        <v>506467.03</v>
      </c>
      <c r="G68" s="1020">
        <v>5043403.88</v>
      </c>
      <c r="H68" s="986">
        <v>62.7</v>
      </c>
      <c r="I68" s="986">
        <v>88.999999999999986</v>
      </c>
      <c r="J68" s="986">
        <v>27.127199999999998</v>
      </c>
      <c r="K68" s="986">
        <v>1.5</v>
      </c>
      <c r="L68" s="986">
        <v>0.4572</v>
      </c>
      <c r="M68" s="986">
        <v>3400</v>
      </c>
      <c r="N68" s="986">
        <v>1.6046186666666666</v>
      </c>
      <c r="O68" s="986">
        <v>1924.006423155357</v>
      </c>
      <c r="P68" s="986">
        <v>32.066773719255949</v>
      </c>
      <c r="Q68" s="986">
        <v>9.7739526296292141</v>
      </c>
      <c r="R68" s="986">
        <v>649.99994000000004</v>
      </c>
      <c r="S68" s="987">
        <v>616.48329999999999</v>
      </c>
      <c r="T68" s="720">
        <v>0.19607843137254902</v>
      </c>
      <c r="U68" s="153">
        <v>0.85882352941176465</v>
      </c>
      <c r="V68" s="153">
        <v>1.1229411764705883</v>
      </c>
      <c r="W68" s="153">
        <v>4.9184823529411767</v>
      </c>
      <c r="X68" s="153">
        <v>0.14594260598627071</v>
      </c>
      <c r="Y68" s="153">
        <v>0.53626894322243712</v>
      </c>
      <c r="Z68" s="153">
        <v>0.14594260598627071</v>
      </c>
      <c r="AA68" s="153">
        <v>0.53626894322243712</v>
      </c>
      <c r="AB68" s="153">
        <v>0.14594260598627071</v>
      </c>
      <c r="AC68" s="153">
        <v>0.53626894322243712</v>
      </c>
      <c r="AD68" s="153">
        <v>5.0980392156862748E-3</v>
      </c>
      <c r="AE68" s="719">
        <v>2.2329411764705886E-2</v>
      </c>
    </row>
    <row r="69" spans="1:31">
      <c r="A69" s="110"/>
      <c r="B69" s="89" t="s">
        <v>830</v>
      </c>
      <c r="C69" s="89" t="s">
        <v>795</v>
      </c>
      <c r="D69" s="1082" t="s">
        <v>849</v>
      </c>
      <c r="E69" s="1090" t="s">
        <v>850</v>
      </c>
      <c r="F69" s="1020">
        <v>506467.03</v>
      </c>
      <c r="G69" s="1020">
        <v>5043403.88</v>
      </c>
      <c r="H69" s="986">
        <v>62.7</v>
      </c>
      <c r="I69" s="986">
        <v>88.999999999999986</v>
      </c>
      <c r="J69" s="986">
        <v>27.127199999999998</v>
      </c>
      <c r="K69" s="986">
        <v>1.5</v>
      </c>
      <c r="L69" s="986">
        <v>0.4572</v>
      </c>
      <c r="M69" s="986">
        <v>3400</v>
      </c>
      <c r="N69" s="986">
        <v>1.6046186666666666</v>
      </c>
      <c r="O69" s="986">
        <v>1924.006423155357</v>
      </c>
      <c r="P69" s="986">
        <v>32.066773719255949</v>
      </c>
      <c r="Q69" s="986">
        <v>9.7739526296292141</v>
      </c>
      <c r="R69" s="986">
        <v>649.99999940000009</v>
      </c>
      <c r="S69" s="987">
        <v>616.48333300000002</v>
      </c>
      <c r="T69" s="720">
        <v>0.19607843137254902</v>
      </c>
      <c r="U69" s="153">
        <v>0.85882352941176465</v>
      </c>
      <c r="V69" s="153">
        <v>1.1229411764705883</v>
      </c>
      <c r="W69" s="153">
        <v>4.9184823529411767</v>
      </c>
      <c r="X69" s="153">
        <v>0.14594260598627071</v>
      </c>
      <c r="Y69" s="153">
        <v>0.53626894322243712</v>
      </c>
      <c r="Z69" s="153">
        <v>0.14594260598627071</v>
      </c>
      <c r="AA69" s="153">
        <v>0.53626894322243712</v>
      </c>
      <c r="AB69" s="153">
        <v>0.14594260598627071</v>
      </c>
      <c r="AC69" s="153">
        <v>0.53626894322243712</v>
      </c>
      <c r="AD69" s="153">
        <v>5.0980392156862748E-3</v>
      </c>
      <c r="AE69" s="719">
        <v>2.2329411764705886E-2</v>
      </c>
    </row>
    <row r="70" spans="1:31">
      <c r="A70" s="110"/>
      <c r="B70" s="89" t="s">
        <v>830</v>
      </c>
      <c r="C70" s="89" t="s">
        <v>795</v>
      </c>
      <c r="D70" s="1082" t="s">
        <v>851</v>
      </c>
      <c r="E70" s="1090" t="s">
        <v>852</v>
      </c>
      <c r="F70" s="1020">
        <v>506467.03</v>
      </c>
      <c r="G70" s="1020">
        <v>5043403.88</v>
      </c>
      <c r="H70" s="986">
        <v>62.7</v>
      </c>
      <c r="I70" s="986">
        <v>88.999999999999986</v>
      </c>
      <c r="J70" s="986">
        <v>27.127199999999998</v>
      </c>
      <c r="K70" s="986">
        <v>1.5</v>
      </c>
      <c r="L70" s="986">
        <v>0.4572</v>
      </c>
      <c r="M70" s="986">
        <v>3400</v>
      </c>
      <c r="N70" s="986">
        <v>1.6046186666666666</v>
      </c>
      <c r="O70" s="986">
        <v>1924.006423155357</v>
      </c>
      <c r="P70" s="986">
        <v>32.066773719255949</v>
      </c>
      <c r="Q70" s="986">
        <v>9.7739526296292141</v>
      </c>
      <c r="R70" s="986">
        <v>649.99999940000009</v>
      </c>
      <c r="S70" s="987">
        <v>616.48333300000002</v>
      </c>
      <c r="T70" s="720">
        <v>0.19607843137254902</v>
      </c>
      <c r="U70" s="153">
        <v>0.85882352941176465</v>
      </c>
      <c r="V70" s="153">
        <v>1.1229411764705883</v>
      </c>
      <c r="W70" s="153">
        <v>4.9184823529411767</v>
      </c>
      <c r="X70" s="153">
        <v>0.14594260598627071</v>
      </c>
      <c r="Y70" s="153">
        <v>0.53626894322243712</v>
      </c>
      <c r="Z70" s="153">
        <v>0.14594260598627071</v>
      </c>
      <c r="AA70" s="153">
        <v>0.53626894322243712</v>
      </c>
      <c r="AB70" s="153">
        <v>0.14594260598627071</v>
      </c>
      <c r="AC70" s="153">
        <v>0.53626894322243712</v>
      </c>
      <c r="AD70" s="153">
        <v>5.0980392156862748E-3</v>
      </c>
      <c r="AE70" s="719">
        <v>2.2329411764705886E-2</v>
      </c>
    </row>
    <row r="71" spans="1:31">
      <c r="A71" s="110"/>
      <c r="B71" s="89" t="s">
        <v>830</v>
      </c>
      <c r="C71" s="89" t="s">
        <v>795</v>
      </c>
      <c r="D71" s="1082" t="s">
        <v>853</v>
      </c>
      <c r="E71" s="1090" t="s">
        <v>854</v>
      </c>
      <c r="F71" s="1020">
        <v>506467.03</v>
      </c>
      <c r="G71" s="1020">
        <v>5043403.88</v>
      </c>
      <c r="H71" s="986">
        <v>62.7</v>
      </c>
      <c r="I71" s="986">
        <v>88.999999999999986</v>
      </c>
      <c r="J71" s="986">
        <v>27.127199999999998</v>
      </c>
      <c r="K71" s="986">
        <v>1.5</v>
      </c>
      <c r="L71" s="986">
        <v>0.4572</v>
      </c>
      <c r="M71" s="986">
        <v>3400</v>
      </c>
      <c r="N71" s="986">
        <v>1.6046186666666666</v>
      </c>
      <c r="O71" s="986">
        <v>1924.006423155357</v>
      </c>
      <c r="P71" s="986">
        <v>32.066773719255949</v>
      </c>
      <c r="Q71" s="986">
        <v>9.7739526296292141</v>
      </c>
      <c r="R71" s="986">
        <v>649.99999940000009</v>
      </c>
      <c r="S71" s="987">
        <v>616.48333300000002</v>
      </c>
      <c r="T71" s="720">
        <v>0.19607843137254902</v>
      </c>
      <c r="U71" s="153">
        <v>0.85882352941176465</v>
      </c>
      <c r="V71" s="153">
        <v>1.1229411764705883</v>
      </c>
      <c r="W71" s="153">
        <v>4.9184823529411767</v>
      </c>
      <c r="X71" s="153">
        <v>0.14594260598627071</v>
      </c>
      <c r="Y71" s="153">
        <v>0.53626894322243712</v>
      </c>
      <c r="Z71" s="153">
        <v>0.14594260598627071</v>
      </c>
      <c r="AA71" s="153">
        <v>0.53626894322243712</v>
      </c>
      <c r="AB71" s="153">
        <v>0.14594260598627071</v>
      </c>
      <c r="AC71" s="153">
        <v>0.53626894322243712</v>
      </c>
      <c r="AD71" s="153">
        <v>5.0980392156862748E-3</v>
      </c>
      <c r="AE71" s="719">
        <v>2.2329411764705886E-2</v>
      </c>
    </row>
    <row r="72" spans="1:31">
      <c r="A72" s="110"/>
      <c r="B72" s="89" t="s">
        <v>830</v>
      </c>
      <c r="C72" s="89" t="s">
        <v>795</v>
      </c>
      <c r="D72" s="1082" t="s">
        <v>855</v>
      </c>
      <c r="E72" s="1090" t="s">
        <v>856</v>
      </c>
      <c r="F72" s="1020">
        <v>506467.03</v>
      </c>
      <c r="G72" s="1020">
        <v>5043403.88</v>
      </c>
      <c r="H72" s="986">
        <v>62.7</v>
      </c>
      <c r="I72" s="986">
        <v>88.999999999999986</v>
      </c>
      <c r="J72" s="986">
        <v>27.127199999999998</v>
      </c>
      <c r="K72" s="986">
        <v>3</v>
      </c>
      <c r="L72" s="986">
        <v>0.91439999999999999</v>
      </c>
      <c r="M72" s="986">
        <v>16125</v>
      </c>
      <c r="N72" s="986">
        <v>7.6101400000000003</v>
      </c>
      <c r="O72" s="986">
        <v>2281.2208509838333</v>
      </c>
      <c r="P72" s="986">
        <v>38.020347516397223</v>
      </c>
      <c r="Q72" s="986">
        <v>11.588601922997874</v>
      </c>
      <c r="R72" s="986">
        <v>649.99999940000009</v>
      </c>
      <c r="S72" s="987">
        <v>616.48333300000002</v>
      </c>
      <c r="T72" s="720">
        <v>0.78431372549019607</v>
      </c>
      <c r="U72" s="153">
        <v>3.4352941176470586</v>
      </c>
      <c r="V72" s="153">
        <v>0.54117647058823526</v>
      </c>
      <c r="W72" s="153">
        <v>2.3703529411764701</v>
      </c>
      <c r="X72" s="153">
        <v>0.16064848833921186</v>
      </c>
      <c r="Y72" s="153">
        <v>0.6006807079283194</v>
      </c>
      <c r="Z72" s="153">
        <v>0.16064848833921186</v>
      </c>
      <c r="AA72" s="153">
        <v>0.6006807079283194</v>
      </c>
      <c r="AB72" s="153">
        <v>0.16064848833921186</v>
      </c>
      <c r="AC72" s="153">
        <v>0.6006807079283194</v>
      </c>
      <c r="AD72" s="153">
        <v>2.0392156862745099E-2</v>
      </c>
      <c r="AE72" s="719">
        <v>8.9317647058823543E-2</v>
      </c>
    </row>
    <row r="73" spans="1:31">
      <c r="A73" s="110"/>
      <c r="B73" s="89" t="s">
        <v>830</v>
      </c>
      <c r="C73" s="89" t="s">
        <v>795</v>
      </c>
      <c r="D73" s="1082" t="s">
        <v>857</v>
      </c>
      <c r="E73" s="1090" t="s">
        <v>858</v>
      </c>
      <c r="F73" s="1020">
        <v>506467.03</v>
      </c>
      <c r="G73" s="1020">
        <v>5043403.88</v>
      </c>
      <c r="H73" s="986">
        <v>62.7</v>
      </c>
      <c r="I73" s="986">
        <v>88.999999999999986</v>
      </c>
      <c r="J73" s="986">
        <v>27.127199999999998</v>
      </c>
      <c r="K73" s="986">
        <v>3</v>
      </c>
      <c r="L73" s="986">
        <v>0.91439999999999999</v>
      </c>
      <c r="M73" s="986">
        <v>16125</v>
      </c>
      <c r="N73" s="986">
        <v>7.6101400000000003</v>
      </c>
      <c r="O73" s="986">
        <v>2281.2208509838333</v>
      </c>
      <c r="P73" s="986">
        <v>38.020347516397223</v>
      </c>
      <c r="Q73" s="986">
        <v>11.588601922997874</v>
      </c>
      <c r="R73" s="986">
        <v>649.99999940000009</v>
      </c>
      <c r="S73" s="987">
        <v>616.48333300000002</v>
      </c>
      <c r="T73" s="720">
        <v>0.78431372549019607</v>
      </c>
      <c r="U73" s="153">
        <v>3.4352941176470586</v>
      </c>
      <c r="V73" s="153">
        <v>0.54117647058823526</v>
      </c>
      <c r="W73" s="153">
        <v>2.3703529411764701</v>
      </c>
      <c r="X73" s="153">
        <v>0.16064848833921186</v>
      </c>
      <c r="Y73" s="153">
        <v>0.6006807079283194</v>
      </c>
      <c r="Z73" s="153">
        <v>0.16064848833921186</v>
      </c>
      <c r="AA73" s="153">
        <v>0.6006807079283194</v>
      </c>
      <c r="AB73" s="153">
        <v>0.16064848833921186</v>
      </c>
      <c r="AC73" s="153">
        <v>0.6006807079283194</v>
      </c>
      <c r="AD73" s="153">
        <v>2.0392156862745099E-2</v>
      </c>
      <c r="AE73" s="719">
        <v>8.9317647058823543E-2</v>
      </c>
    </row>
    <row r="74" spans="1:31">
      <c r="A74" s="110"/>
      <c r="B74" s="89" t="s">
        <v>830</v>
      </c>
      <c r="C74" s="89" t="s">
        <v>796</v>
      </c>
      <c r="D74" s="1082" t="s">
        <v>859</v>
      </c>
      <c r="E74" s="1090" t="s">
        <v>860</v>
      </c>
      <c r="F74" s="1020">
        <v>506337.39</v>
      </c>
      <c r="G74" s="1020">
        <v>5043349.82</v>
      </c>
      <c r="H74" s="986">
        <v>62.7</v>
      </c>
      <c r="I74" s="986">
        <v>120</v>
      </c>
      <c r="J74" s="986">
        <v>36.576000000000001</v>
      </c>
      <c r="K74" s="986">
        <v>2</v>
      </c>
      <c r="L74" s="986">
        <v>0.60960000000000003</v>
      </c>
      <c r="M74" s="986">
        <v>6400</v>
      </c>
      <c r="N74" s="986">
        <v>3.0204586666666668</v>
      </c>
      <c r="O74" s="986">
        <v>2037.1832715762603</v>
      </c>
      <c r="P74" s="986">
        <v>33.953054526271004</v>
      </c>
      <c r="Q74" s="986">
        <v>10.348891019607404</v>
      </c>
      <c r="R74" s="986">
        <v>649.99999940000009</v>
      </c>
      <c r="S74" s="987">
        <v>616.48333300000002</v>
      </c>
      <c r="T74" s="720">
        <v>0.34313725490196079</v>
      </c>
      <c r="U74" s="153">
        <v>1.5029411764705882</v>
      </c>
      <c r="V74" s="153">
        <v>0.23676470588235293</v>
      </c>
      <c r="W74" s="153">
        <v>1.0370294117647059</v>
      </c>
      <c r="X74" s="153">
        <v>2.7468619669458863E-2</v>
      </c>
      <c r="Y74" s="153">
        <v>0.10652271669548563</v>
      </c>
      <c r="Z74" s="153">
        <v>2.7468619669458863E-2</v>
      </c>
      <c r="AA74" s="153">
        <v>0.10652271669548563</v>
      </c>
      <c r="AB74" s="153">
        <v>2.7468619669458863E-2</v>
      </c>
      <c r="AC74" s="153">
        <v>0.10652271669548563</v>
      </c>
      <c r="AD74" s="153">
        <v>8.9215686274509796E-3</v>
      </c>
      <c r="AE74" s="719">
        <v>3.9076470588235289E-2</v>
      </c>
    </row>
    <row r="75" spans="1:31">
      <c r="A75" s="110"/>
      <c r="B75" s="89" t="s">
        <v>830</v>
      </c>
      <c r="C75" s="89" t="s">
        <v>796</v>
      </c>
      <c r="D75" s="1082" t="s">
        <v>861</v>
      </c>
      <c r="E75" s="1090" t="s">
        <v>862</v>
      </c>
      <c r="F75" s="1020">
        <v>506330.48</v>
      </c>
      <c r="G75" s="1020">
        <v>5043347.1399999997</v>
      </c>
      <c r="H75" s="986">
        <v>62.7</v>
      </c>
      <c r="I75" s="986">
        <v>120</v>
      </c>
      <c r="J75" s="986">
        <v>36.576000000000001</v>
      </c>
      <c r="K75" s="986">
        <v>2</v>
      </c>
      <c r="L75" s="986">
        <v>0.60960000000000003</v>
      </c>
      <c r="M75" s="986">
        <v>6400</v>
      </c>
      <c r="N75" s="986">
        <v>3.0204586666666668</v>
      </c>
      <c r="O75" s="986">
        <v>2037.1832715762603</v>
      </c>
      <c r="P75" s="986">
        <v>33.953054526271004</v>
      </c>
      <c r="Q75" s="986">
        <v>10.348891019607404</v>
      </c>
      <c r="R75" s="986">
        <v>649.99999940000009</v>
      </c>
      <c r="S75" s="987">
        <v>616.48333300000002</v>
      </c>
      <c r="T75" s="720">
        <v>0.34313725490196079</v>
      </c>
      <c r="U75" s="153">
        <v>1.5029411764705882</v>
      </c>
      <c r="V75" s="153">
        <v>0.23676470588235293</v>
      </c>
      <c r="W75" s="153">
        <v>1.0370294117647059</v>
      </c>
      <c r="X75" s="153">
        <v>2.7468619669458863E-2</v>
      </c>
      <c r="Y75" s="153">
        <v>0.10652271669548563</v>
      </c>
      <c r="Z75" s="153">
        <v>2.7468619669458863E-2</v>
      </c>
      <c r="AA75" s="153">
        <v>0.10652271669548563</v>
      </c>
      <c r="AB75" s="153">
        <v>2.7468619669458863E-2</v>
      </c>
      <c r="AC75" s="153">
        <v>0.10652271669548563</v>
      </c>
      <c r="AD75" s="153">
        <v>8.9215686274509796E-3</v>
      </c>
      <c r="AE75" s="719">
        <v>3.9076470588235289E-2</v>
      </c>
    </row>
    <row r="76" spans="1:31">
      <c r="A76" s="110"/>
      <c r="B76" s="89" t="s">
        <v>830</v>
      </c>
      <c r="C76" s="89" t="s">
        <v>796</v>
      </c>
      <c r="D76" s="1082" t="s">
        <v>863</v>
      </c>
      <c r="E76" s="1090" t="s">
        <v>864</v>
      </c>
      <c r="F76" s="1020">
        <v>506323.67</v>
      </c>
      <c r="G76" s="1020">
        <v>5043344.12</v>
      </c>
      <c r="H76" s="986">
        <v>62.7</v>
      </c>
      <c r="I76" s="986">
        <v>120</v>
      </c>
      <c r="J76" s="986">
        <v>36.576000000000001</v>
      </c>
      <c r="K76" s="986">
        <v>2</v>
      </c>
      <c r="L76" s="986">
        <v>0.60960000000000003</v>
      </c>
      <c r="M76" s="986">
        <v>6400</v>
      </c>
      <c r="N76" s="986">
        <v>3.0204586666666668</v>
      </c>
      <c r="O76" s="986">
        <v>2037.1832715762603</v>
      </c>
      <c r="P76" s="986">
        <v>33.953054526271004</v>
      </c>
      <c r="Q76" s="986">
        <v>10.348891019607404</v>
      </c>
      <c r="R76" s="986">
        <v>649.99999940000009</v>
      </c>
      <c r="S76" s="987">
        <v>616.48333300000002</v>
      </c>
      <c r="T76" s="720">
        <v>0.34313725490196079</v>
      </c>
      <c r="U76" s="153">
        <v>1.5029411764705882</v>
      </c>
      <c r="V76" s="153">
        <v>0.23676470588235293</v>
      </c>
      <c r="W76" s="153">
        <v>1.0370294117647059</v>
      </c>
      <c r="X76" s="153">
        <v>2.7468619669458863E-2</v>
      </c>
      <c r="Y76" s="153">
        <v>0.10652271669548563</v>
      </c>
      <c r="Z76" s="153">
        <v>2.7468619669458863E-2</v>
      </c>
      <c r="AA76" s="153">
        <v>0.10652271669548563</v>
      </c>
      <c r="AB76" s="153">
        <v>2.7468619669458863E-2</v>
      </c>
      <c r="AC76" s="153">
        <v>0.10652271669548563</v>
      </c>
      <c r="AD76" s="153">
        <v>8.9215686274509796E-3</v>
      </c>
      <c r="AE76" s="719">
        <v>3.9076470588235289E-2</v>
      </c>
    </row>
    <row r="77" spans="1:31">
      <c r="A77" s="110"/>
      <c r="B77" s="89" t="s">
        <v>830</v>
      </c>
      <c r="C77" s="89" t="s">
        <v>796</v>
      </c>
      <c r="D77" s="1082" t="s">
        <v>865</v>
      </c>
      <c r="E77" s="1090" t="s">
        <v>866</v>
      </c>
      <c r="F77" s="1020">
        <v>506317.28</v>
      </c>
      <c r="G77" s="1020">
        <v>5043340.8499999996</v>
      </c>
      <c r="H77" s="986">
        <v>62.7</v>
      </c>
      <c r="I77" s="986">
        <v>120</v>
      </c>
      <c r="J77" s="986">
        <v>36.576000000000001</v>
      </c>
      <c r="K77" s="986">
        <v>2</v>
      </c>
      <c r="L77" s="986">
        <v>0.60960000000000003</v>
      </c>
      <c r="M77" s="986">
        <v>6400</v>
      </c>
      <c r="N77" s="986">
        <v>3.0204586666666668</v>
      </c>
      <c r="O77" s="986">
        <v>2037.1832715762603</v>
      </c>
      <c r="P77" s="986">
        <v>33.953054526271004</v>
      </c>
      <c r="Q77" s="986">
        <v>10.348891019607404</v>
      </c>
      <c r="R77" s="986">
        <v>649.99994000000004</v>
      </c>
      <c r="S77" s="987">
        <v>616.48329999999999</v>
      </c>
      <c r="T77" s="720">
        <v>0.34313725490196079</v>
      </c>
      <c r="U77" s="153">
        <v>1.5029411764705882</v>
      </c>
      <c r="V77" s="153">
        <v>0.23676470588235293</v>
      </c>
      <c r="W77" s="153">
        <v>1.0370294117647059</v>
      </c>
      <c r="X77" s="153">
        <v>2.7468619669458863E-2</v>
      </c>
      <c r="Y77" s="153">
        <v>0.10652271669548563</v>
      </c>
      <c r="Z77" s="153">
        <v>2.7468619669458863E-2</v>
      </c>
      <c r="AA77" s="153">
        <v>0.10652271669548563</v>
      </c>
      <c r="AB77" s="153">
        <v>2.7468619669458863E-2</v>
      </c>
      <c r="AC77" s="153">
        <v>0.10652271669548563</v>
      </c>
      <c r="AD77" s="153">
        <v>8.9215686274509796E-3</v>
      </c>
      <c r="AE77" s="719">
        <v>3.9076470588235289E-2</v>
      </c>
    </row>
    <row r="78" spans="1:31">
      <c r="A78" s="110"/>
      <c r="B78" s="89" t="s">
        <v>830</v>
      </c>
      <c r="C78" s="89" t="s">
        <v>796</v>
      </c>
      <c r="D78" s="1082" t="s">
        <v>1973</v>
      </c>
      <c r="E78" s="1090" t="s">
        <v>868</v>
      </c>
      <c r="F78" s="1020">
        <v>506247.98</v>
      </c>
      <c r="G78" s="1020">
        <v>5043260.5599999996</v>
      </c>
      <c r="H78" s="986">
        <v>62.7</v>
      </c>
      <c r="I78" s="986">
        <v>120</v>
      </c>
      <c r="J78" s="986">
        <v>36.576000000000001</v>
      </c>
      <c r="K78" s="986">
        <v>3</v>
      </c>
      <c r="L78" s="986">
        <v>0.91439999999999999</v>
      </c>
      <c r="M78" s="986">
        <v>13575</v>
      </c>
      <c r="N78" s="986">
        <v>6.406676</v>
      </c>
      <c r="O78" s="986">
        <v>1920.4696466422038</v>
      </c>
      <c r="P78" s="986">
        <v>32.007827444036728</v>
      </c>
      <c r="Q78" s="986">
        <v>9.7559858049423944</v>
      </c>
      <c r="R78" s="986">
        <v>649.99999940000009</v>
      </c>
      <c r="S78" s="987">
        <v>616.48333300000002</v>
      </c>
      <c r="T78" s="720">
        <v>0.78431372549019607</v>
      </c>
      <c r="U78" s="153">
        <v>3.4352941176470586</v>
      </c>
      <c r="V78" s="153">
        <v>0.54117647058823526</v>
      </c>
      <c r="W78" s="153">
        <v>2.3703529411764701</v>
      </c>
      <c r="X78" s="153">
        <v>0.1606226139773935</v>
      </c>
      <c r="Y78" s="153">
        <v>0.59165986944885895</v>
      </c>
      <c r="Z78" s="153">
        <v>0.1606226139773935</v>
      </c>
      <c r="AA78" s="153">
        <v>0.59165986944885895</v>
      </c>
      <c r="AB78" s="153">
        <v>0.1606226139773935</v>
      </c>
      <c r="AC78" s="153">
        <v>0.59165986944885895</v>
      </c>
      <c r="AD78" s="153">
        <v>2.0392156862745099E-2</v>
      </c>
      <c r="AE78" s="719">
        <v>8.9317647058823543E-2</v>
      </c>
    </row>
    <row r="79" spans="1:31">
      <c r="A79" s="110"/>
      <c r="B79" s="89" t="s">
        <v>830</v>
      </c>
      <c r="C79" s="89" t="s">
        <v>796</v>
      </c>
      <c r="D79" s="1082" t="s">
        <v>1974</v>
      </c>
      <c r="E79" s="1090" t="s">
        <v>870</v>
      </c>
      <c r="F79" s="1020">
        <v>506255.54</v>
      </c>
      <c r="G79" s="1020">
        <v>5043261.91</v>
      </c>
      <c r="H79" s="986">
        <v>62.7</v>
      </c>
      <c r="I79" s="986">
        <v>120</v>
      </c>
      <c r="J79" s="986">
        <v>36.576000000000001</v>
      </c>
      <c r="K79" s="986">
        <v>3</v>
      </c>
      <c r="L79" s="986">
        <v>0.91439999999999999</v>
      </c>
      <c r="M79" s="986">
        <v>13575</v>
      </c>
      <c r="N79" s="986">
        <v>6.406676</v>
      </c>
      <c r="O79" s="986">
        <v>1920.4696466422038</v>
      </c>
      <c r="P79" s="986">
        <v>32.007827444036728</v>
      </c>
      <c r="Q79" s="986">
        <v>9.7559858049423944</v>
      </c>
      <c r="R79" s="986">
        <v>649.99999940000009</v>
      </c>
      <c r="S79" s="987">
        <v>616.48333300000002</v>
      </c>
      <c r="T79" s="720">
        <v>0.78431372549019607</v>
      </c>
      <c r="U79" s="153">
        <v>3.4352941176470586</v>
      </c>
      <c r="V79" s="153">
        <v>0.54117647058823526</v>
      </c>
      <c r="W79" s="153">
        <v>2.3703529411764701</v>
      </c>
      <c r="X79" s="153">
        <v>0.4267621759611917</v>
      </c>
      <c r="Y79" s="153">
        <v>1.5719956677485458</v>
      </c>
      <c r="Z79" s="153">
        <v>0.4267621759611917</v>
      </c>
      <c r="AA79" s="153">
        <v>1.5719956677485458</v>
      </c>
      <c r="AB79" s="153">
        <v>0.4267621759611917</v>
      </c>
      <c r="AC79" s="153">
        <v>1.5719956677485458</v>
      </c>
      <c r="AD79" s="153">
        <v>2.0392156862745099E-2</v>
      </c>
      <c r="AE79" s="719">
        <v>8.9317647058823543E-2</v>
      </c>
    </row>
    <row r="80" spans="1:31">
      <c r="A80" s="110"/>
      <c r="B80" s="89" t="s">
        <v>830</v>
      </c>
      <c r="C80" s="89" t="s">
        <v>796</v>
      </c>
      <c r="D80" s="1082" t="s">
        <v>1975</v>
      </c>
      <c r="E80" s="1090" t="s">
        <v>872</v>
      </c>
      <c r="F80" s="1020">
        <v>506262.23</v>
      </c>
      <c r="G80" s="1020">
        <v>5043264.66</v>
      </c>
      <c r="H80" s="986">
        <v>62.7</v>
      </c>
      <c r="I80" s="986">
        <v>120</v>
      </c>
      <c r="J80" s="986">
        <v>36.576000000000001</v>
      </c>
      <c r="K80" s="986">
        <v>3</v>
      </c>
      <c r="L80" s="986">
        <v>0.91439999999999999</v>
      </c>
      <c r="M80" s="986">
        <v>13575</v>
      </c>
      <c r="N80" s="986">
        <v>6.406676</v>
      </c>
      <c r="O80" s="986">
        <v>1920.4696466422038</v>
      </c>
      <c r="P80" s="986">
        <v>32.007827444036728</v>
      </c>
      <c r="Q80" s="986">
        <v>9.7559858049423944</v>
      </c>
      <c r="R80" s="986">
        <v>649.99999940000009</v>
      </c>
      <c r="S80" s="987">
        <v>616.48333300000002</v>
      </c>
      <c r="T80" s="720">
        <v>0.78431372549019607</v>
      </c>
      <c r="U80" s="153">
        <v>3.4352941176470586</v>
      </c>
      <c r="V80" s="153">
        <v>0.54117647058823526</v>
      </c>
      <c r="W80" s="153">
        <v>2.3703529411764701</v>
      </c>
      <c r="X80" s="153">
        <v>0.4267621759611917</v>
      </c>
      <c r="Y80" s="153">
        <v>1.5719956677485458</v>
      </c>
      <c r="Z80" s="153">
        <v>0.4267621759611917</v>
      </c>
      <c r="AA80" s="153">
        <v>1.5719956677485458</v>
      </c>
      <c r="AB80" s="153">
        <v>0.4267621759611917</v>
      </c>
      <c r="AC80" s="153">
        <v>1.5719956677485458</v>
      </c>
      <c r="AD80" s="153">
        <v>2.0392156862745099E-2</v>
      </c>
      <c r="AE80" s="719">
        <v>8.9317647058823543E-2</v>
      </c>
    </row>
    <row r="81" spans="1:31">
      <c r="A81" s="110"/>
      <c r="B81" s="89" t="s">
        <v>830</v>
      </c>
      <c r="C81" s="89" t="s">
        <v>796</v>
      </c>
      <c r="D81" s="1082" t="s">
        <v>1976</v>
      </c>
      <c r="E81" s="1090" t="s">
        <v>874</v>
      </c>
      <c r="F81" s="1020">
        <v>506261.15</v>
      </c>
      <c r="G81" s="1020">
        <v>5043267.79</v>
      </c>
      <c r="H81" s="986">
        <v>62.7</v>
      </c>
      <c r="I81" s="986">
        <v>120</v>
      </c>
      <c r="J81" s="986">
        <v>36.576000000000001</v>
      </c>
      <c r="K81" s="986">
        <v>3</v>
      </c>
      <c r="L81" s="986">
        <v>0.91439999999999999</v>
      </c>
      <c r="M81" s="986">
        <v>13575</v>
      </c>
      <c r="N81" s="986">
        <v>6.406676</v>
      </c>
      <c r="O81" s="986">
        <v>1920.4696466422038</v>
      </c>
      <c r="P81" s="986">
        <v>32.007827444036728</v>
      </c>
      <c r="Q81" s="986">
        <v>9.7559858049423944</v>
      </c>
      <c r="R81" s="986">
        <v>649.99999940000009</v>
      </c>
      <c r="S81" s="987">
        <v>616.48333300000002</v>
      </c>
      <c r="T81" s="720">
        <v>0.78431372549019607</v>
      </c>
      <c r="U81" s="153">
        <v>3.4352941176470586</v>
      </c>
      <c r="V81" s="153">
        <v>0.54117647058823526</v>
      </c>
      <c r="W81" s="153">
        <v>2.3703529411764701</v>
      </c>
      <c r="X81" s="153">
        <v>0.1606226139773935</v>
      </c>
      <c r="Y81" s="153">
        <v>0.59165986944885895</v>
      </c>
      <c r="Z81" s="153">
        <v>0.1606226139773935</v>
      </c>
      <c r="AA81" s="153">
        <v>0.59165986944885895</v>
      </c>
      <c r="AB81" s="153">
        <v>0.1606226139773935</v>
      </c>
      <c r="AC81" s="153">
        <v>0.59165986944885895</v>
      </c>
      <c r="AD81" s="153">
        <v>2.0392156862745099E-2</v>
      </c>
      <c r="AE81" s="719">
        <v>8.9317647058823543E-2</v>
      </c>
    </row>
    <row r="82" spans="1:31">
      <c r="A82" s="110"/>
      <c r="B82" s="89" t="s">
        <v>830</v>
      </c>
      <c r="C82" s="89" t="s">
        <v>798</v>
      </c>
      <c r="D82" s="1082" t="s">
        <v>1977</v>
      </c>
      <c r="E82" s="1090" t="s">
        <v>876</v>
      </c>
      <c r="F82" s="1020">
        <v>506166.50034209999</v>
      </c>
      <c r="G82" s="1020">
        <v>5043257.9523611004</v>
      </c>
      <c r="H82" s="986">
        <v>62.7</v>
      </c>
      <c r="I82" s="986">
        <v>120</v>
      </c>
      <c r="J82" s="986">
        <v>36.576000000000001</v>
      </c>
      <c r="K82" s="986">
        <v>3</v>
      </c>
      <c r="L82" s="986">
        <v>0.91439999999999999</v>
      </c>
      <c r="M82" s="986">
        <v>13575</v>
      </c>
      <c r="N82" s="986">
        <v>6.406676</v>
      </c>
      <c r="O82" s="986">
        <v>1920.4696466422038</v>
      </c>
      <c r="P82" s="986">
        <v>32.007827444036728</v>
      </c>
      <c r="Q82" s="986">
        <v>9.7559858049423944</v>
      </c>
      <c r="R82" s="986">
        <v>649.99999940000009</v>
      </c>
      <c r="S82" s="987">
        <v>616.48333300000002</v>
      </c>
      <c r="T82" s="720">
        <v>0</v>
      </c>
      <c r="U82" s="153">
        <v>0</v>
      </c>
      <c r="V82" s="153">
        <v>0</v>
      </c>
      <c r="W82" s="153">
        <v>0</v>
      </c>
      <c r="X82" s="153">
        <v>0</v>
      </c>
      <c r="Y82" s="153">
        <v>0</v>
      </c>
      <c r="Z82" s="153">
        <v>0</v>
      </c>
      <c r="AA82" s="153">
        <v>0</v>
      </c>
      <c r="AB82" s="153">
        <v>0</v>
      </c>
      <c r="AC82" s="153">
        <v>0</v>
      </c>
      <c r="AD82" s="153">
        <v>0</v>
      </c>
      <c r="AE82" s="719">
        <v>0</v>
      </c>
    </row>
    <row r="83" spans="1:31">
      <c r="A83" s="110"/>
      <c r="B83" s="89" t="s">
        <v>830</v>
      </c>
      <c r="C83" s="89" t="s">
        <v>798</v>
      </c>
      <c r="D83" s="1082" t="s">
        <v>1978</v>
      </c>
      <c r="E83" s="1090" t="s">
        <v>878</v>
      </c>
      <c r="F83" s="1020">
        <v>506173.36697042</v>
      </c>
      <c r="G83" s="1020">
        <v>5043260.8757771999</v>
      </c>
      <c r="H83" s="986">
        <v>62.7</v>
      </c>
      <c r="I83" s="986">
        <v>120</v>
      </c>
      <c r="J83" s="986">
        <v>36.576000000000001</v>
      </c>
      <c r="K83" s="986">
        <v>3</v>
      </c>
      <c r="L83" s="986">
        <v>0.91439999999999999</v>
      </c>
      <c r="M83" s="986">
        <v>13575</v>
      </c>
      <c r="N83" s="986">
        <v>6.406676</v>
      </c>
      <c r="O83" s="986">
        <v>1920.4696466422038</v>
      </c>
      <c r="P83" s="986">
        <v>32.007827444036728</v>
      </c>
      <c r="Q83" s="986">
        <v>9.7559858049423944</v>
      </c>
      <c r="R83" s="986">
        <v>649.99994000000004</v>
      </c>
      <c r="S83" s="987">
        <v>616.48329999999999</v>
      </c>
      <c r="T83" s="720">
        <v>0</v>
      </c>
      <c r="U83" s="153">
        <v>0</v>
      </c>
      <c r="V83" s="153">
        <v>0</v>
      </c>
      <c r="W83" s="153">
        <v>0</v>
      </c>
      <c r="X83" s="153">
        <v>0</v>
      </c>
      <c r="Y83" s="153">
        <v>0</v>
      </c>
      <c r="Z83" s="153">
        <v>0</v>
      </c>
      <c r="AA83" s="153">
        <v>0</v>
      </c>
      <c r="AB83" s="153">
        <v>0</v>
      </c>
      <c r="AC83" s="153">
        <v>0</v>
      </c>
      <c r="AD83" s="153">
        <v>0</v>
      </c>
      <c r="AE83" s="719">
        <v>0</v>
      </c>
    </row>
    <row r="84" spans="1:31">
      <c r="A84" s="110"/>
      <c r="B84" s="89" t="s">
        <v>830</v>
      </c>
      <c r="C84" s="89" t="s">
        <v>798</v>
      </c>
      <c r="D84" s="1082" t="s">
        <v>1979</v>
      </c>
      <c r="E84" s="1090" t="s">
        <v>880</v>
      </c>
      <c r="F84" s="1020">
        <v>506180.16561232001</v>
      </c>
      <c r="G84" s="1020">
        <v>5043264.1391252996</v>
      </c>
      <c r="H84" s="986">
        <v>62.7</v>
      </c>
      <c r="I84" s="986">
        <v>120</v>
      </c>
      <c r="J84" s="986">
        <v>36.576000000000001</v>
      </c>
      <c r="K84" s="986">
        <v>3</v>
      </c>
      <c r="L84" s="986">
        <v>0.91439999999999999</v>
      </c>
      <c r="M84" s="986">
        <v>13575</v>
      </c>
      <c r="N84" s="986">
        <v>6.406676</v>
      </c>
      <c r="O84" s="986">
        <v>1920.4696466422038</v>
      </c>
      <c r="P84" s="986">
        <v>32.007827444036728</v>
      </c>
      <c r="Q84" s="986">
        <v>9.7559858049423944</v>
      </c>
      <c r="R84" s="986">
        <v>649.99994000000004</v>
      </c>
      <c r="S84" s="987">
        <v>616.48329999999999</v>
      </c>
      <c r="T84" s="720">
        <v>0</v>
      </c>
      <c r="U84" s="153">
        <v>0</v>
      </c>
      <c r="V84" s="153">
        <v>0</v>
      </c>
      <c r="W84" s="153">
        <v>0</v>
      </c>
      <c r="X84" s="153">
        <v>0.45082431044731425</v>
      </c>
      <c r="Y84" s="153">
        <v>1.6598224586228931</v>
      </c>
      <c r="Z84" s="153">
        <v>0.45082431044731425</v>
      </c>
      <c r="AA84" s="153">
        <v>1.6598224586228931</v>
      </c>
      <c r="AB84" s="153">
        <v>0.45082431044731425</v>
      </c>
      <c r="AC84" s="153">
        <v>1.6598224586228931</v>
      </c>
      <c r="AD84" s="153">
        <v>0</v>
      </c>
      <c r="AE84" s="719">
        <v>0</v>
      </c>
    </row>
    <row r="85" spans="1:31">
      <c r="A85" s="110"/>
      <c r="B85" s="89" t="s">
        <v>830</v>
      </c>
      <c r="C85" s="89" t="s">
        <v>798</v>
      </c>
      <c r="D85" s="1082" t="s">
        <v>1980</v>
      </c>
      <c r="E85" s="1090" t="s">
        <v>882</v>
      </c>
      <c r="F85" s="1020">
        <v>506186.76029497001</v>
      </c>
      <c r="G85" s="1020">
        <v>5043266.9945548996</v>
      </c>
      <c r="H85" s="986">
        <v>62.7</v>
      </c>
      <c r="I85" s="986">
        <v>120</v>
      </c>
      <c r="J85" s="986">
        <v>36.576000000000001</v>
      </c>
      <c r="K85" s="986">
        <v>3</v>
      </c>
      <c r="L85" s="986">
        <v>0.91439999999999999</v>
      </c>
      <c r="M85" s="986">
        <v>13575</v>
      </c>
      <c r="N85" s="986">
        <v>6.406676</v>
      </c>
      <c r="O85" s="986">
        <v>1920.4696466422038</v>
      </c>
      <c r="P85" s="986">
        <v>32.007827444036728</v>
      </c>
      <c r="Q85" s="986">
        <v>9.7559858049423944</v>
      </c>
      <c r="R85" s="986">
        <v>649.99999940000009</v>
      </c>
      <c r="S85" s="987">
        <v>616.48333300000002</v>
      </c>
      <c r="T85" s="720">
        <v>0</v>
      </c>
      <c r="U85" s="153">
        <v>0</v>
      </c>
      <c r="V85" s="153">
        <v>0</v>
      </c>
      <c r="W85" s="153">
        <v>0</v>
      </c>
      <c r="X85" s="153">
        <v>0</v>
      </c>
      <c r="Y85" s="153">
        <v>0</v>
      </c>
      <c r="Z85" s="153">
        <v>0</v>
      </c>
      <c r="AA85" s="153">
        <v>0</v>
      </c>
      <c r="AB85" s="153">
        <v>0</v>
      </c>
      <c r="AC85" s="153">
        <v>0</v>
      </c>
      <c r="AD85" s="153">
        <v>0</v>
      </c>
      <c r="AE85" s="719">
        <v>0</v>
      </c>
    </row>
    <row r="86" spans="1:31">
      <c r="A86" s="110"/>
      <c r="B86" s="89" t="s">
        <v>830</v>
      </c>
      <c r="C86" s="89" t="s">
        <v>798</v>
      </c>
      <c r="D86" s="1082" t="s">
        <v>1981</v>
      </c>
      <c r="E86" s="1090" t="s">
        <v>884</v>
      </c>
      <c r="F86" s="1020">
        <v>506160.51753722999</v>
      </c>
      <c r="G86" s="1020">
        <v>5043255.1649179999</v>
      </c>
      <c r="H86" s="986">
        <v>62.7</v>
      </c>
      <c r="I86" s="986">
        <v>120</v>
      </c>
      <c r="J86" s="986">
        <v>36.576000000000001</v>
      </c>
      <c r="K86" s="986">
        <v>3</v>
      </c>
      <c r="L86" s="986">
        <v>0.91439999999999999</v>
      </c>
      <c r="M86" s="986">
        <v>13575</v>
      </c>
      <c r="N86" s="986">
        <v>6.406676</v>
      </c>
      <c r="O86" s="986">
        <v>1920.4696466422038</v>
      </c>
      <c r="P86" s="986">
        <v>32.007827444036728</v>
      </c>
      <c r="Q86" s="986">
        <v>9.7559858049423944</v>
      </c>
      <c r="R86" s="986">
        <v>649.99994000000004</v>
      </c>
      <c r="S86" s="987">
        <v>616.48329999999999</v>
      </c>
      <c r="T86" s="720">
        <v>0</v>
      </c>
      <c r="U86" s="153">
        <v>0</v>
      </c>
      <c r="V86" s="153">
        <v>0</v>
      </c>
      <c r="W86" s="153">
        <v>0</v>
      </c>
      <c r="X86" s="153">
        <v>0</v>
      </c>
      <c r="Y86" s="153">
        <v>0</v>
      </c>
      <c r="Z86" s="153">
        <v>0</v>
      </c>
      <c r="AA86" s="153">
        <v>0</v>
      </c>
      <c r="AB86" s="153">
        <v>0</v>
      </c>
      <c r="AC86" s="153">
        <v>0</v>
      </c>
      <c r="AD86" s="153">
        <v>0</v>
      </c>
      <c r="AE86" s="719">
        <v>0</v>
      </c>
    </row>
    <row r="87" spans="1:31">
      <c r="A87" s="110"/>
      <c r="B87" s="89" t="s">
        <v>830</v>
      </c>
      <c r="C87" s="89" t="s">
        <v>799</v>
      </c>
      <c r="D87" s="1082" t="s">
        <v>885</v>
      </c>
      <c r="E87" s="1090" t="s">
        <v>886</v>
      </c>
      <c r="F87" s="1020">
        <v>506014.27</v>
      </c>
      <c r="G87" s="1020">
        <v>5043196.09</v>
      </c>
      <c r="H87" s="986">
        <v>62.7</v>
      </c>
      <c r="I87" s="986">
        <v>120</v>
      </c>
      <c r="J87" s="986">
        <v>36.576000000000001</v>
      </c>
      <c r="K87" s="986">
        <v>3</v>
      </c>
      <c r="L87" s="986">
        <v>0.91439999999999999</v>
      </c>
      <c r="M87" s="986">
        <v>13575</v>
      </c>
      <c r="N87" s="986">
        <v>6.406676</v>
      </c>
      <c r="O87" s="986">
        <v>1920.4696466422038</v>
      </c>
      <c r="P87" s="986">
        <v>32.007827444036728</v>
      </c>
      <c r="Q87" s="986">
        <v>9.7559858049423944</v>
      </c>
      <c r="R87" s="986">
        <v>649.99994000000004</v>
      </c>
      <c r="S87" s="987">
        <v>616.48329999999999</v>
      </c>
      <c r="T87" s="720">
        <v>0</v>
      </c>
      <c r="U87" s="153">
        <v>0</v>
      </c>
      <c r="V87" s="153">
        <v>0</v>
      </c>
      <c r="W87" s="153">
        <v>0</v>
      </c>
      <c r="X87" s="153">
        <v>0.45082431044731425</v>
      </c>
      <c r="Y87" s="153">
        <v>1.6598224586228931</v>
      </c>
      <c r="Z87" s="153">
        <v>0.45082431044731425</v>
      </c>
      <c r="AA87" s="153">
        <v>1.6598224586228931</v>
      </c>
      <c r="AB87" s="153">
        <v>0.45082431044731425</v>
      </c>
      <c r="AC87" s="153">
        <v>1.6598224586228931</v>
      </c>
      <c r="AD87" s="153">
        <v>0</v>
      </c>
      <c r="AE87" s="719">
        <v>0</v>
      </c>
    </row>
    <row r="88" spans="1:31">
      <c r="A88" s="110"/>
      <c r="B88" s="89" t="s">
        <v>830</v>
      </c>
      <c r="C88" s="89" t="s">
        <v>799</v>
      </c>
      <c r="D88" s="1082" t="s">
        <v>887</v>
      </c>
      <c r="E88" s="1090" t="s">
        <v>888</v>
      </c>
      <c r="F88" s="1020">
        <v>506018.88</v>
      </c>
      <c r="G88" s="1020">
        <v>5043198.04</v>
      </c>
      <c r="H88" s="986">
        <v>62.7</v>
      </c>
      <c r="I88" s="986">
        <v>120</v>
      </c>
      <c r="J88" s="986">
        <v>36.576000000000001</v>
      </c>
      <c r="K88" s="986">
        <v>3</v>
      </c>
      <c r="L88" s="986">
        <v>0.91439999999999999</v>
      </c>
      <c r="M88" s="986">
        <v>13575</v>
      </c>
      <c r="N88" s="986">
        <v>6.406676</v>
      </c>
      <c r="O88" s="986">
        <v>1920.4696466422038</v>
      </c>
      <c r="P88" s="986">
        <v>32.007827444036728</v>
      </c>
      <c r="Q88" s="986">
        <v>9.7559858049423944</v>
      </c>
      <c r="R88" s="986">
        <v>649.99994000000004</v>
      </c>
      <c r="S88" s="987">
        <v>616.48329999999999</v>
      </c>
      <c r="T88" s="720">
        <v>0</v>
      </c>
      <c r="U88" s="153">
        <v>0</v>
      </c>
      <c r="V88" s="153">
        <v>0</v>
      </c>
      <c r="W88" s="153">
        <v>0</v>
      </c>
      <c r="X88" s="153">
        <v>0</v>
      </c>
      <c r="Y88" s="153">
        <v>0</v>
      </c>
      <c r="Z88" s="153">
        <v>0</v>
      </c>
      <c r="AA88" s="153">
        <v>0</v>
      </c>
      <c r="AB88" s="153">
        <v>0</v>
      </c>
      <c r="AC88" s="153">
        <v>0</v>
      </c>
      <c r="AD88" s="153">
        <v>0</v>
      </c>
      <c r="AE88" s="719">
        <v>0</v>
      </c>
    </row>
    <row r="89" spans="1:31">
      <c r="A89" s="110"/>
      <c r="B89" s="89" t="s">
        <v>830</v>
      </c>
      <c r="C89" s="89" t="s">
        <v>799</v>
      </c>
      <c r="D89" s="1082" t="s">
        <v>889</v>
      </c>
      <c r="E89" s="1090" t="s">
        <v>890</v>
      </c>
      <c r="F89" s="1020">
        <v>506023.5</v>
      </c>
      <c r="G89" s="1020">
        <v>5043199.95</v>
      </c>
      <c r="H89" s="986">
        <v>62.7</v>
      </c>
      <c r="I89" s="986">
        <v>120</v>
      </c>
      <c r="J89" s="986">
        <v>36.576000000000001</v>
      </c>
      <c r="K89" s="986">
        <v>3</v>
      </c>
      <c r="L89" s="986">
        <v>0.91439999999999999</v>
      </c>
      <c r="M89" s="986">
        <v>13575</v>
      </c>
      <c r="N89" s="986">
        <v>6.406676</v>
      </c>
      <c r="O89" s="986">
        <v>1920.4696466422038</v>
      </c>
      <c r="P89" s="986">
        <v>32.007827444036728</v>
      </c>
      <c r="Q89" s="986">
        <v>9.7559858049423944</v>
      </c>
      <c r="R89" s="986">
        <v>649.99994000000004</v>
      </c>
      <c r="S89" s="987">
        <v>616.48329999999999</v>
      </c>
      <c r="T89" s="720">
        <v>0</v>
      </c>
      <c r="U89" s="153">
        <v>0</v>
      </c>
      <c r="V89" s="153">
        <v>0</v>
      </c>
      <c r="W89" s="153">
        <v>0</v>
      </c>
      <c r="X89" s="153">
        <v>0</v>
      </c>
      <c r="Y89" s="153">
        <v>0</v>
      </c>
      <c r="Z89" s="153">
        <v>0</v>
      </c>
      <c r="AA89" s="153">
        <v>0</v>
      </c>
      <c r="AB89" s="153">
        <v>0</v>
      </c>
      <c r="AC89" s="153">
        <v>0</v>
      </c>
      <c r="AD89" s="153">
        <v>0</v>
      </c>
      <c r="AE89" s="719">
        <v>0</v>
      </c>
    </row>
    <row r="90" spans="1:31">
      <c r="A90" s="110"/>
      <c r="B90" s="89" t="s">
        <v>830</v>
      </c>
      <c r="C90" s="89" t="s">
        <v>799</v>
      </c>
      <c r="D90" s="1082" t="s">
        <v>891</v>
      </c>
      <c r="E90" s="1090" t="s">
        <v>892</v>
      </c>
      <c r="F90" s="1020">
        <v>506028.11</v>
      </c>
      <c r="G90" s="1020">
        <v>5043201.88</v>
      </c>
      <c r="H90" s="986">
        <v>62.7</v>
      </c>
      <c r="I90" s="986">
        <v>120</v>
      </c>
      <c r="J90" s="986">
        <v>36.576000000000001</v>
      </c>
      <c r="K90" s="986">
        <v>3</v>
      </c>
      <c r="L90" s="986">
        <v>0.91439999999999999</v>
      </c>
      <c r="M90" s="986">
        <v>13575</v>
      </c>
      <c r="N90" s="986">
        <v>6.406676</v>
      </c>
      <c r="O90" s="986">
        <v>1920.4696466422038</v>
      </c>
      <c r="P90" s="986">
        <v>32.007827444036728</v>
      </c>
      <c r="Q90" s="986">
        <v>9.7559858049423944</v>
      </c>
      <c r="R90" s="986">
        <v>649.99994000000004</v>
      </c>
      <c r="S90" s="987">
        <v>616.48329999999999</v>
      </c>
      <c r="T90" s="720">
        <v>0</v>
      </c>
      <c r="U90" s="153">
        <v>0</v>
      </c>
      <c r="V90" s="153">
        <v>0</v>
      </c>
      <c r="W90" s="153">
        <v>0</v>
      </c>
      <c r="X90" s="153">
        <v>0</v>
      </c>
      <c r="Y90" s="153">
        <v>0</v>
      </c>
      <c r="Z90" s="153">
        <v>0</v>
      </c>
      <c r="AA90" s="153">
        <v>0</v>
      </c>
      <c r="AB90" s="153">
        <v>0</v>
      </c>
      <c r="AC90" s="153">
        <v>0</v>
      </c>
      <c r="AD90" s="153">
        <v>0</v>
      </c>
      <c r="AE90" s="719">
        <v>0</v>
      </c>
    </row>
    <row r="91" spans="1:31">
      <c r="A91" s="110"/>
      <c r="B91" s="89" t="s">
        <v>830</v>
      </c>
      <c r="C91" s="89" t="s">
        <v>799</v>
      </c>
      <c r="D91" s="1082" t="s">
        <v>893</v>
      </c>
      <c r="E91" s="1090" t="s">
        <v>894</v>
      </c>
      <c r="F91" s="1020">
        <v>506032.72</v>
      </c>
      <c r="G91" s="1020">
        <v>5043203.8099999996</v>
      </c>
      <c r="H91" s="986">
        <v>62.7</v>
      </c>
      <c r="I91" s="986">
        <v>120</v>
      </c>
      <c r="J91" s="986">
        <v>36.576000000000001</v>
      </c>
      <c r="K91" s="986">
        <v>3</v>
      </c>
      <c r="L91" s="986">
        <v>0.91439999999999999</v>
      </c>
      <c r="M91" s="986">
        <v>13575</v>
      </c>
      <c r="N91" s="986">
        <v>6.406676</v>
      </c>
      <c r="O91" s="986">
        <v>1920.4696466422038</v>
      </c>
      <c r="P91" s="986">
        <v>32.007827444036728</v>
      </c>
      <c r="Q91" s="986">
        <v>9.7559858049423944</v>
      </c>
      <c r="R91" s="986">
        <v>649.99994000000004</v>
      </c>
      <c r="S91" s="987">
        <v>616.48329999999999</v>
      </c>
      <c r="T91" s="720">
        <v>0</v>
      </c>
      <c r="U91" s="153">
        <v>0</v>
      </c>
      <c r="V91" s="153">
        <v>0</v>
      </c>
      <c r="W91" s="153">
        <v>0</v>
      </c>
      <c r="X91" s="153">
        <v>0</v>
      </c>
      <c r="Y91" s="153">
        <v>0</v>
      </c>
      <c r="Z91" s="153">
        <v>0</v>
      </c>
      <c r="AA91" s="153">
        <v>0</v>
      </c>
      <c r="AB91" s="153">
        <v>0</v>
      </c>
      <c r="AC91" s="153">
        <v>0</v>
      </c>
      <c r="AD91" s="153">
        <v>0</v>
      </c>
      <c r="AE91" s="719">
        <v>0</v>
      </c>
    </row>
    <row r="92" spans="1:31">
      <c r="A92" s="110"/>
      <c r="B92" s="89" t="s">
        <v>830</v>
      </c>
      <c r="C92" s="89" t="s">
        <v>318</v>
      </c>
      <c r="D92" s="1082" t="s">
        <v>895</v>
      </c>
      <c r="E92" s="1090" t="s">
        <v>896</v>
      </c>
      <c r="F92" s="1020">
        <v>508892.79</v>
      </c>
      <c r="G92" s="1020">
        <v>5037747.4400000004</v>
      </c>
      <c r="H92" s="986">
        <v>69.400000000000006</v>
      </c>
      <c r="I92" s="986">
        <v>68.000000000000014</v>
      </c>
      <c r="J92" s="986">
        <v>20.726400000000002</v>
      </c>
      <c r="K92" s="986">
        <v>1.25</v>
      </c>
      <c r="L92" s="986">
        <v>0.38100000000000001</v>
      </c>
      <c r="M92" s="986">
        <v>3400</v>
      </c>
      <c r="N92" s="986">
        <v>1.6046186666666666</v>
      </c>
      <c r="O92" s="986">
        <v>2770.5692493437141</v>
      </c>
      <c r="P92" s="986">
        <v>46.176154155728568</v>
      </c>
      <c r="Q92" s="986">
        <v>14.074491786666069</v>
      </c>
      <c r="R92" s="986">
        <v>649.99994000000004</v>
      </c>
      <c r="S92" s="987">
        <v>616.48329999999999</v>
      </c>
      <c r="T92" s="720">
        <v>0.19607843137254902</v>
      </c>
      <c r="U92" s="153">
        <v>0.85882352941176465</v>
      </c>
      <c r="V92" s="153">
        <v>1.8637254901960785</v>
      </c>
      <c r="W92" s="153">
        <v>8.163117647058824</v>
      </c>
      <c r="X92" s="153">
        <v>1.6855598023170527E-2</v>
      </c>
      <c r="Y92" s="153">
        <v>6.510136415712145E-2</v>
      </c>
      <c r="Z92" s="153">
        <v>1.6855598023170527E-2</v>
      </c>
      <c r="AA92" s="153">
        <v>6.510136415712145E-2</v>
      </c>
      <c r="AB92" s="153">
        <v>1.6855598023170527E-2</v>
      </c>
      <c r="AC92" s="153">
        <v>6.510136415712145E-2</v>
      </c>
      <c r="AD92" s="153">
        <v>5.0980392156862748E-3</v>
      </c>
      <c r="AE92" s="719">
        <v>2.2329411764705886E-2</v>
      </c>
    </row>
    <row r="93" spans="1:31">
      <c r="A93" s="110"/>
      <c r="B93" s="89" t="s">
        <v>830</v>
      </c>
      <c r="C93" s="89" t="s">
        <v>318</v>
      </c>
      <c r="D93" s="1082" t="s">
        <v>1982</v>
      </c>
      <c r="E93" s="1090" t="s">
        <v>898</v>
      </c>
      <c r="F93" s="1020">
        <v>508886.63</v>
      </c>
      <c r="G93" s="1020">
        <v>5037752.37</v>
      </c>
      <c r="H93" s="986">
        <v>69.400000000000006</v>
      </c>
      <c r="I93" s="986">
        <v>68.000000000000014</v>
      </c>
      <c r="J93" s="986">
        <v>20.726400000000002</v>
      </c>
      <c r="K93" s="986">
        <v>1.3746719160104988</v>
      </c>
      <c r="L93" s="986">
        <v>0.41899999999999998</v>
      </c>
      <c r="M93" s="986">
        <v>3400</v>
      </c>
      <c r="N93" s="986">
        <v>1.6046186666666666</v>
      </c>
      <c r="O93" s="986">
        <v>2290.8197310563442</v>
      </c>
      <c r="P93" s="986">
        <v>38.18032885093907</v>
      </c>
      <c r="Q93" s="986">
        <v>11.637364233766228</v>
      </c>
      <c r="R93" s="986">
        <v>649.99994000000004</v>
      </c>
      <c r="S93" s="987">
        <v>616.48329999999999</v>
      </c>
      <c r="T93" s="720">
        <v>0.19607843137254902</v>
      </c>
      <c r="U93" s="153">
        <v>0.85882352941176465</v>
      </c>
      <c r="V93" s="153">
        <v>0.13529411764705881</v>
      </c>
      <c r="W93" s="153">
        <v>0.59258823529411753</v>
      </c>
      <c r="X93" s="153">
        <v>1.6855598023170527E-2</v>
      </c>
      <c r="Y93" s="153">
        <v>6.510136415712145E-2</v>
      </c>
      <c r="Z93" s="153">
        <v>1.6855598023170527E-2</v>
      </c>
      <c r="AA93" s="153">
        <v>6.510136415712145E-2</v>
      </c>
      <c r="AB93" s="153">
        <v>1.6855598023170527E-2</v>
      </c>
      <c r="AC93" s="153">
        <v>6.510136415712145E-2</v>
      </c>
      <c r="AD93" s="153">
        <v>5.0980392156862748E-3</v>
      </c>
      <c r="AE93" s="719">
        <v>2.2329411764705886E-2</v>
      </c>
    </row>
    <row r="94" spans="1:31">
      <c r="A94" s="110"/>
      <c r="B94" s="89" t="s">
        <v>830</v>
      </c>
      <c r="C94" s="89" t="s">
        <v>899</v>
      </c>
      <c r="D94" s="1082" t="s">
        <v>1983</v>
      </c>
      <c r="E94" s="1090" t="s">
        <v>901</v>
      </c>
      <c r="F94" s="1020">
        <v>508883.20000000001</v>
      </c>
      <c r="G94" s="1020">
        <v>5037731.59</v>
      </c>
      <c r="H94" s="986">
        <v>69.400000000000006</v>
      </c>
      <c r="I94" s="986">
        <v>68.000000000000014</v>
      </c>
      <c r="J94" s="986">
        <v>20.726400000000002</v>
      </c>
      <c r="K94" s="986">
        <v>1.5</v>
      </c>
      <c r="L94" s="986">
        <v>0.4572</v>
      </c>
      <c r="M94" s="986">
        <v>3400</v>
      </c>
      <c r="N94" s="986">
        <v>1.6046186666666666</v>
      </c>
      <c r="O94" s="986">
        <v>1924.006423155357</v>
      </c>
      <c r="P94" s="986">
        <v>32.066773719255949</v>
      </c>
      <c r="Q94" s="986">
        <v>9.7739526296292141</v>
      </c>
      <c r="R94" s="986">
        <v>649.99994000000004</v>
      </c>
      <c r="S94" s="987">
        <v>616.48329999999999</v>
      </c>
      <c r="T94" s="720">
        <v>0.19607843137254902</v>
      </c>
      <c r="U94" s="153">
        <v>0.85882352941176465</v>
      </c>
      <c r="V94" s="153">
        <v>0.13529411764705881</v>
      </c>
      <c r="W94" s="153">
        <v>0.59258823529411753</v>
      </c>
      <c r="X94" s="153">
        <v>1.6855598023170527E-2</v>
      </c>
      <c r="Y94" s="153">
        <v>6.510136415712145E-2</v>
      </c>
      <c r="Z94" s="153">
        <v>1.6855598023170527E-2</v>
      </c>
      <c r="AA94" s="153">
        <v>6.510136415712145E-2</v>
      </c>
      <c r="AB94" s="153">
        <v>1.6855598023170527E-2</v>
      </c>
      <c r="AC94" s="153">
        <v>6.510136415712145E-2</v>
      </c>
      <c r="AD94" s="153">
        <v>5.0980392156862748E-3</v>
      </c>
      <c r="AE94" s="719">
        <v>2.2329411764705886E-2</v>
      </c>
    </row>
    <row r="95" spans="1:31">
      <c r="A95" s="110"/>
      <c r="B95" s="89" t="s">
        <v>830</v>
      </c>
      <c r="C95" s="89" t="s">
        <v>318</v>
      </c>
      <c r="D95" s="1082" t="s">
        <v>1984</v>
      </c>
      <c r="E95" s="1090" t="s">
        <v>903</v>
      </c>
      <c r="F95" s="1020">
        <v>508898.87</v>
      </c>
      <c r="G95" s="1020">
        <v>5037746.67</v>
      </c>
      <c r="H95" s="986">
        <v>69.400000000000006</v>
      </c>
      <c r="I95" s="986">
        <v>68.000000000000014</v>
      </c>
      <c r="J95" s="986">
        <v>20.726400000000002</v>
      </c>
      <c r="K95" s="986">
        <v>1.1679790026246719</v>
      </c>
      <c r="L95" s="986">
        <v>0.35599999999999998</v>
      </c>
      <c r="M95" s="986">
        <v>3400</v>
      </c>
      <c r="N95" s="986">
        <v>1.6046186666666666</v>
      </c>
      <c r="O95" s="986">
        <v>3173.3572371227033</v>
      </c>
      <c r="P95" s="986">
        <v>52.889287285378387</v>
      </c>
      <c r="Q95" s="986">
        <v>16.120654764583335</v>
      </c>
      <c r="R95" s="986">
        <v>649.99999940000009</v>
      </c>
      <c r="S95" s="987">
        <v>616.48333300000002</v>
      </c>
      <c r="T95" s="720">
        <v>0.19607843137254902</v>
      </c>
      <c r="U95" s="153">
        <v>0.85882352941176465</v>
      </c>
      <c r="V95" s="153">
        <v>1.8637254901960785</v>
      </c>
      <c r="W95" s="153">
        <v>8.163117647058824</v>
      </c>
      <c r="X95" s="153">
        <v>1.6855598023170527E-2</v>
      </c>
      <c r="Y95" s="153">
        <v>6.510136415712145E-2</v>
      </c>
      <c r="Z95" s="153">
        <v>1.6855598023170527E-2</v>
      </c>
      <c r="AA95" s="153">
        <v>6.510136415712145E-2</v>
      </c>
      <c r="AB95" s="153">
        <v>1.6855598023170527E-2</v>
      </c>
      <c r="AC95" s="153">
        <v>6.510136415712145E-2</v>
      </c>
      <c r="AD95" s="153">
        <v>5.0980392156862748E-3</v>
      </c>
      <c r="AE95" s="719">
        <v>2.2329411764705886E-2</v>
      </c>
    </row>
    <row r="96" spans="1:31">
      <c r="A96" s="110"/>
      <c r="B96" s="89" t="s">
        <v>830</v>
      </c>
      <c r="C96" s="89" t="s">
        <v>318</v>
      </c>
      <c r="D96" s="1082" t="s">
        <v>1985</v>
      </c>
      <c r="E96" s="1090" t="s">
        <v>905</v>
      </c>
      <c r="F96" s="1020">
        <v>508968.04</v>
      </c>
      <c r="G96" s="1020">
        <v>5037707.5199999996</v>
      </c>
      <c r="H96" s="986">
        <v>69.400000000000006</v>
      </c>
      <c r="I96" s="986">
        <v>68.000000000000014</v>
      </c>
      <c r="J96" s="986">
        <v>20.726400000000002</v>
      </c>
      <c r="K96" s="986">
        <v>1.5</v>
      </c>
      <c r="L96" s="986">
        <v>0.4572</v>
      </c>
      <c r="M96" s="986">
        <v>3400</v>
      </c>
      <c r="N96" s="986">
        <v>1.6046186666666666</v>
      </c>
      <c r="O96" s="986">
        <v>1924.006423155357</v>
      </c>
      <c r="P96" s="986">
        <v>32.066773719255949</v>
      </c>
      <c r="Q96" s="986">
        <v>9.7739526296292141</v>
      </c>
      <c r="R96" s="986">
        <v>649.99999940000009</v>
      </c>
      <c r="S96" s="987">
        <v>616.48333300000002</v>
      </c>
      <c r="T96" s="720">
        <v>0.19607843137254902</v>
      </c>
      <c r="U96" s="153">
        <v>0.85882352941176465</v>
      </c>
      <c r="V96" s="153">
        <v>0.13529411764705881</v>
      </c>
      <c r="W96" s="153">
        <v>0.59258823529411753</v>
      </c>
      <c r="X96" s="153">
        <v>1.6855598023170527E-2</v>
      </c>
      <c r="Y96" s="153">
        <v>6.510136415712145E-2</v>
      </c>
      <c r="Z96" s="153">
        <v>1.6855598023170527E-2</v>
      </c>
      <c r="AA96" s="153">
        <v>6.510136415712145E-2</v>
      </c>
      <c r="AB96" s="153">
        <v>1.6855598023170527E-2</v>
      </c>
      <c r="AC96" s="153">
        <v>6.510136415712145E-2</v>
      </c>
      <c r="AD96" s="153">
        <v>5.0980392156862748E-3</v>
      </c>
      <c r="AE96" s="719">
        <v>2.2329411764705886E-2</v>
      </c>
    </row>
    <row r="97" spans="1:31">
      <c r="A97" s="110"/>
      <c r="B97" s="89" t="s">
        <v>50</v>
      </c>
      <c r="C97" s="89" t="s">
        <v>678</v>
      </c>
      <c r="D97" s="1082" t="s">
        <v>1102</v>
      </c>
      <c r="E97" s="1090" t="s">
        <v>1103</v>
      </c>
      <c r="F97" s="1020">
        <v>506735.04</v>
      </c>
      <c r="G97" s="1020">
        <v>5043689.25</v>
      </c>
      <c r="H97" s="986">
        <v>62.7</v>
      </c>
      <c r="I97" s="986">
        <v>96</v>
      </c>
      <c r="J97" s="986">
        <v>29.2608</v>
      </c>
      <c r="K97" s="986">
        <v>3.5</v>
      </c>
      <c r="L97" s="986">
        <v>1.0668</v>
      </c>
      <c r="M97" s="986">
        <v>35750</v>
      </c>
      <c r="N97" s="986">
        <v>16.872093333333332</v>
      </c>
      <c r="O97" s="986">
        <v>3715.7807121862916</v>
      </c>
      <c r="P97" s="986">
        <v>61.929678536438196</v>
      </c>
      <c r="Q97" s="986">
        <v>18.876166017906364</v>
      </c>
      <c r="R97" s="986">
        <v>64.994000000000085</v>
      </c>
      <c r="S97" s="987">
        <v>291.48</v>
      </c>
      <c r="T97" s="720">
        <v>1.2917432638416748</v>
      </c>
      <c r="U97" s="153">
        <v>4.7148629130221131</v>
      </c>
      <c r="V97" s="153">
        <v>2.4233366072764486</v>
      </c>
      <c r="W97" s="153">
        <v>8.8451786165590391</v>
      </c>
      <c r="X97" s="153">
        <v>0.25466740376861363</v>
      </c>
      <c r="Y97" s="153">
        <v>0.93594346461063982</v>
      </c>
      <c r="Z97" s="153">
        <v>0.25131446896493365</v>
      </c>
      <c r="AA97" s="153">
        <v>0.92125761017052132</v>
      </c>
      <c r="AB97" s="153">
        <v>0.24590793181252954</v>
      </c>
      <c r="AC97" s="153">
        <v>0.89757697744299147</v>
      </c>
      <c r="AD97" s="153">
        <v>0.10940925313856817</v>
      </c>
      <c r="AE97" s="719">
        <v>0.39934377395577381</v>
      </c>
    </row>
    <row r="98" spans="1:31">
      <c r="A98" s="110"/>
      <c r="B98" s="89" t="s">
        <v>50</v>
      </c>
      <c r="C98" s="89" t="s">
        <v>678</v>
      </c>
      <c r="D98" s="1082" t="s">
        <v>1104</v>
      </c>
      <c r="E98" s="1090" t="s">
        <v>1105</v>
      </c>
      <c r="F98" s="1020">
        <v>506737.08</v>
      </c>
      <c r="G98" s="1020">
        <v>5043678.5999999996</v>
      </c>
      <c r="H98" s="986">
        <v>62.7</v>
      </c>
      <c r="I98" s="986">
        <v>96</v>
      </c>
      <c r="J98" s="986">
        <v>29.2608</v>
      </c>
      <c r="K98" s="986">
        <v>3.5</v>
      </c>
      <c r="L98" s="986">
        <v>1.0668</v>
      </c>
      <c r="M98" s="986">
        <v>35750</v>
      </c>
      <c r="N98" s="986">
        <v>16.872093333333332</v>
      </c>
      <c r="O98" s="986">
        <v>3715.7807121862916</v>
      </c>
      <c r="P98" s="986">
        <v>61.929678536438196</v>
      </c>
      <c r="Q98" s="986">
        <v>18.876166017906364</v>
      </c>
      <c r="R98" s="986">
        <v>64.994000000000085</v>
      </c>
      <c r="S98" s="987">
        <v>291.48</v>
      </c>
      <c r="T98" s="720">
        <v>1.2917432638416748</v>
      </c>
      <c r="U98" s="153">
        <v>4.7148629130221131</v>
      </c>
      <c r="V98" s="153">
        <v>2.4233366072764486</v>
      </c>
      <c r="W98" s="153">
        <v>8.8451786165590391</v>
      </c>
      <c r="X98" s="153">
        <v>0.25466740376861363</v>
      </c>
      <c r="Y98" s="153">
        <v>0.93594346461063982</v>
      </c>
      <c r="Z98" s="153">
        <v>0.25131446896493365</v>
      </c>
      <c r="AA98" s="153">
        <v>0.92125761017052132</v>
      </c>
      <c r="AB98" s="153">
        <v>0.24590793181252954</v>
      </c>
      <c r="AC98" s="153">
        <v>0.89757697744299147</v>
      </c>
      <c r="AD98" s="153">
        <v>0.10940925313856817</v>
      </c>
      <c r="AE98" s="719">
        <v>0.39934377395577381</v>
      </c>
    </row>
    <row r="99" spans="1:31">
      <c r="A99" s="110"/>
      <c r="B99" s="89" t="s">
        <v>50</v>
      </c>
      <c r="C99" s="89" t="s">
        <v>678</v>
      </c>
      <c r="D99" s="1082" t="s">
        <v>1106</v>
      </c>
      <c r="E99" s="1090" t="s">
        <v>1107</v>
      </c>
      <c r="F99" s="1020">
        <v>506729.16</v>
      </c>
      <c r="G99" s="1020">
        <v>5043706.82</v>
      </c>
      <c r="H99" s="986">
        <v>62.7</v>
      </c>
      <c r="I99" s="986">
        <v>96</v>
      </c>
      <c r="J99" s="986">
        <v>29.2608</v>
      </c>
      <c r="K99" s="986">
        <v>3.5</v>
      </c>
      <c r="L99" s="986">
        <v>1.0668</v>
      </c>
      <c r="M99" s="986">
        <v>35750</v>
      </c>
      <c r="N99" s="986">
        <v>16.872093333333332</v>
      </c>
      <c r="O99" s="986">
        <v>3715.7807121862916</v>
      </c>
      <c r="P99" s="986">
        <v>61.929678536438196</v>
      </c>
      <c r="Q99" s="986">
        <v>18.876166017906364</v>
      </c>
      <c r="R99" s="986">
        <v>64.994000000000085</v>
      </c>
      <c r="S99" s="987">
        <v>291.48</v>
      </c>
      <c r="T99" s="720">
        <v>1.2917432638416748</v>
      </c>
      <c r="U99" s="153">
        <v>4.7148629130221131</v>
      </c>
      <c r="V99" s="153">
        <v>2.4233366072764486</v>
      </c>
      <c r="W99" s="153">
        <v>8.8451786165590391</v>
      </c>
      <c r="X99" s="153">
        <v>0.25466740376861363</v>
      </c>
      <c r="Y99" s="153">
        <v>0.93594346461063982</v>
      </c>
      <c r="Z99" s="153">
        <v>0.25131446896493365</v>
      </c>
      <c r="AA99" s="153">
        <v>0.92125761017052132</v>
      </c>
      <c r="AB99" s="153">
        <v>0.24590793181252954</v>
      </c>
      <c r="AC99" s="153">
        <v>0.89757697744299147</v>
      </c>
      <c r="AD99" s="153">
        <v>0.10940925313856817</v>
      </c>
      <c r="AE99" s="719">
        <v>0.39934377395577381</v>
      </c>
    </row>
    <row r="100" spans="1:31">
      <c r="A100" s="110"/>
      <c r="B100" s="89" t="s">
        <v>50</v>
      </c>
      <c r="C100" s="89" t="s">
        <v>726</v>
      </c>
      <c r="D100" s="1082" t="s">
        <v>2132</v>
      </c>
      <c r="E100" s="1090" t="s">
        <v>1109</v>
      </c>
      <c r="F100" s="1020">
        <v>506882.28274796001</v>
      </c>
      <c r="G100" s="1020">
        <v>5043833.2545170998</v>
      </c>
      <c r="H100" s="986">
        <v>62.7</v>
      </c>
      <c r="I100" s="986">
        <v>96</v>
      </c>
      <c r="J100" s="986">
        <v>29.2608</v>
      </c>
      <c r="K100" s="986">
        <v>3.5</v>
      </c>
      <c r="L100" s="986">
        <v>1.0668</v>
      </c>
      <c r="M100" s="986">
        <v>16500</v>
      </c>
      <c r="N100" s="986">
        <v>7.7871199999999998</v>
      </c>
      <c r="O100" s="986">
        <v>1714.97571331675</v>
      </c>
      <c r="P100" s="986">
        <v>28.582928555279167</v>
      </c>
      <c r="Q100" s="986">
        <v>8.7120766236490912</v>
      </c>
      <c r="R100" s="986">
        <v>64.994000000000085</v>
      </c>
      <c r="S100" s="987">
        <v>291.48</v>
      </c>
      <c r="T100" s="720">
        <v>0.86116217589444988</v>
      </c>
      <c r="U100" s="153">
        <v>3.1432419420147419</v>
      </c>
      <c r="V100" s="153">
        <v>1.6155577381842992</v>
      </c>
      <c r="W100" s="153">
        <v>5.8967857443726928</v>
      </c>
      <c r="X100" s="153">
        <v>0.16977826917907576</v>
      </c>
      <c r="Y100" s="153">
        <v>0.62396230974042655</v>
      </c>
      <c r="Z100" s="153">
        <v>0.16754297930995576</v>
      </c>
      <c r="AA100" s="153">
        <v>0.61417174011368092</v>
      </c>
      <c r="AB100" s="153">
        <v>0.16393862120835304</v>
      </c>
      <c r="AC100" s="153">
        <v>0.59838465162866095</v>
      </c>
      <c r="AD100" s="153">
        <v>7.2939502092378775E-2</v>
      </c>
      <c r="AE100" s="719">
        <v>0.26622918263718254</v>
      </c>
    </row>
    <row r="101" spans="1:31">
      <c r="A101" s="110"/>
      <c r="B101" s="89" t="s">
        <v>50</v>
      </c>
      <c r="C101" s="89" t="s">
        <v>726</v>
      </c>
      <c r="D101" s="1082" t="s">
        <v>2132</v>
      </c>
      <c r="E101" s="1090" t="s">
        <v>1111</v>
      </c>
      <c r="F101" s="1020">
        <v>506882.28274796001</v>
      </c>
      <c r="G101" s="1020">
        <v>5043821.6980358995</v>
      </c>
      <c r="H101" s="986">
        <v>62.7</v>
      </c>
      <c r="I101" s="986">
        <v>96</v>
      </c>
      <c r="J101" s="986">
        <v>29.2608</v>
      </c>
      <c r="K101" s="986">
        <v>3.5</v>
      </c>
      <c r="L101" s="986">
        <v>1.0668</v>
      </c>
      <c r="M101" s="986">
        <v>16500</v>
      </c>
      <c r="N101" s="986">
        <v>7.7871199999999998</v>
      </c>
      <c r="O101" s="986">
        <v>1714.97571331675</v>
      </c>
      <c r="P101" s="986">
        <v>28.582928555279167</v>
      </c>
      <c r="Q101" s="986">
        <v>8.7120766236490912</v>
      </c>
      <c r="R101" s="986">
        <v>64.994000000000085</v>
      </c>
      <c r="S101" s="987">
        <v>291.48</v>
      </c>
      <c r="T101" s="720">
        <v>0.86116217589444988</v>
      </c>
      <c r="U101" s="153">
        <v>3.1432419420147419</v>
      </c>
      <c r="V101" s="153">
        <v>1.6155577381842992</v>
      </c>
      <c r="W101" s="153">
        <v>5.8967857443726928</v>
      </c>
      <c r="X101" s="153">
        <v>0.16977826917907576</v>
      </c>
      <c r="Y101" s="153">
        <v>0.62396230974042655</v>
      </c>
      <c r="Z101" s="153">
        <v>0.16754297930995576</v>
      </c>
      <c r="AA101" s="153">
        <v>0.61417174011368092</v>
      </c>
      <c r="AB101" s="153">
        <v>0.16393862120835304</v>
      </c>
      <c r="AC101" s="153">
        <v>0.59838465162866095</v>
      </c>
      <c r="AD101" s="153">
        <v>7.2939502092378775E-2</v>
      </c>
      <c r="AE101" s="719">
        <v>0.26622918263718254</v>
      </c>
    </row>
    <row r="102" spans="1:31">
      <c r="A102" s="110"/>
      <c r="B102" s="89" t="s">
        <v>50</v>
      </c>
      <c r="C102" s="89" t="s">
        <v>726</v>
      </c>
      <c r="D102" s="1082" t="s">
        <v>2132</v>
      </c>
      <c r="E102" s="1090" t="s">
        <v>1986</v>
      </c>
      <c r="F102" s="1020">
        <v>506882.36</v>
      </c>
      <c r="G102" s="1020">
        <v>5043843.2</v>
      </c>
      <c r="H102" s="986">
        <v>62.7</v>
      </c>
      <c r="I102" s="986">
        <v>96</v>
      </c>
      <c r="J102" s="986">
        <v>29.2608</v>
      </c>
      <c r="K102" s="986">
        <v>3.5</v>
      </c>
      <c r="L102" s="986">
        <v>1.0668</v>
      </c>
      <c r="M102" s="986">
        <v>16500</v>
      </c>
      <c r="N102" s="986">
        <v>7.7871199999999998</v>
      </c>
      <c r="O102" s="986">
        <v>1714.97571331675</v>
      </c>
      <c r="P102" s="986">
        <v>28.582928555279167</v>
      </c>
      <c r="Q102" s="986">
        <v>8.7120766236490912</v>
      </c>
      <c r="R102" s="986">
        <v>64.994000000000085</v>
      </c>
      <c r="S102" s="987">
        <v>291.48</v>
      </c>
      <c r="T102" s="720">
        <v>0.86116217589444988</v>
      </c>
      <c r="U102" s="153">
        <v>3.1432419420147419</v>
      </c>
      <c r="V102" s="153">
        <v>1.6155577381842992</v>
      </c>
      <c r="W102" s="153">
        <v>5.8967857443726928</v>
      </c>
      <c r="X102" s="153">
        <v>0.16977826917907576</v>
      </c>
      <c r="Y102" s="153">
        <v>0.62396230974042655</v>
      </c>
      <c r="Z102" s="153">
        <v>0.16754297930995576</v>
      </c>
      <c r="AA102" s="153">
        <v>0.61417174011368092</v>
      </c>
      <c r="AB102" s="153">
        <v>0.16393862120835304</v>
      </c>
      <c r="AC102" s="153">
        <v>0.59838465162866095</v>
      </c>
      <c r="AD102" s="153">
        <v>7.2939502092378775E-2</v>
      </c>
      <c r="AE102" s="719">
        <v>0.26622918263718254</v>
      </c>
    </row>
    <row r="103" spans="1:31">
      <c r="A103" s="110"/>
      <c r="B103" s="89" t="s">
        <v>50</v>
      </c>
      <c r="C103" s="89" t="s">
        <v>552</v>
      </c>
      <c r="D103" s="1082" t="s">
        <v>1112</v>
      </c>
      <c r="E103" s="1090" t="s">
        <v>1113</v>
      </c>
      <c r="F103" s="1020">
        <v>506691.63</v>
      </c>
      <c r="G103" s="1020">
        <v>5043427.3</v>
      </c>
      <c r="H103" s="986">
        <v>62.7</v>
      </c>
      <c r="I103" s="986">
        <v>70</v>
      </c>
      <c r="J103" s="986">
        <v>21.335999999999999</v>
      </c>
      <c r="K103" s="986">
        <v>4</v>
      </c>
      <c r="L103" s="986">
        <v>1.2192000000000001</v>
      </c>
      <c r="M103" s="986">
        <v>32500</v>
      </c>
      <c r="N103" s="986">
        <v>15.338266666666666</v>
      </c>
      <c r="O103" s="986">
        <v>2586.2678252432993</v>
      </c>
      <c r="P103" s="986">
        <v>43.10446375405499</v>
      </c>
      <c r="Q103" s="986">
        <v>13.138240552235962</v>
      </c>
      <c r="R103" s="986">
        <v>64.994000000000085</v>
      </c>
      <c r="S103" s="987">
        <v>291.48</v>
      </c>
      <c r="T103" s="720">
        <v>0.90967835481808068</v>
      </c>
      <c r="U103" s="153">
        <v>3.3203259950859949</v>
      </c>
      <c r="V103" s="153">
        <v>1.7065750755467948</v>
      </c>
      <c r="W103" s="153">
        <v>6.228999025745801</v>
      </c>
      <c r="X103" s="153">
        <v>0.18114141187085464</v>
      </c>
      <c r="Y103" s="153">
        <v>0.66699109956061953</v>
      </c>
      <c r="Z103" s="153">
        <v>0.17809328932205465</v>
      </c>
      <c r="AA103" s="153">
        <v>0.65364032279687545</v>
      </c>
      <c r="AB103" s="153">
        <v>0.17317825554714186</v>
      </c>
      <c r="AC103" s="153">
        <v>0.63211247486275746</v>
      </c>
      <c r="AD103" s="153">
        <v>7.7048769815893078E-2</v>
      </c>
      <c r="AE103" s="719">
        <v>0.28122800982800972</v>
      </c>
    </row>
    <row r="104" spans="1:31">
      <c r="A104" s="110"/>
      <c r="B104" s="89" t="s">
        <v>50</v>
      </c>
      <c r="C104" s="89" t="s">
        <v>552</v>
      </c>
      <c r="D104" s="1082" t="s">
        <v>1114</v>
      </c>
      <c r="E104" s="1090" t="s">
        <v>1115</v>
      </c>
      <c r="F104" s="1020">
        <v>506697.17</v>
      </c>
      <c r="G104" s="1020">
        <v>5043427.3899999997</v>
      </c>
      <c r="H104" s="986">
        <v>62.7</v>
      </c>
      <c r="I104" s="986">
        <v>70</v>
      </c>
      <c r="J104" s="986">
        <v>21.335999999999999</v>
      </c>
      <c r="K104" s="986">
        <v>4</v>
      </c>
      <c r="L104" s="986">
        <v>1.2192000000000001</v>
      </c>
      <c r="M104" s="986">
        <v>32500</v>
      </c>
      <c r="N104" s="986">
        <v>15.338266666666666</v>
      </c>
      <c r="O104" s="986">
        <v>2586.2678252432993</v>
      </c>
      <c r="P104" s="986">
        <v>43.10446375405499</v>
      </c>
      <c r="Q104" s="986">
        <v>13.138240552235962</v>
      </c>
      <c r="R104" s="986">
        <v>64.994000000000085</v>
      </c>
      <c r="S104" s="987">
        <v>291.48</v>
      </c>
      <c r="T104" s="720">
        <v>0.90967835481808068</v>
      </c>
      <c r="U104" s="153">
        <v>3.3203259950859949</v>
      </c>
      <c r="V104" s="153">
        <v>1.7065750755467948</v>
      </c>
      <c r="W104" s="153">
        <v>6.228999025745801</v>
      </c>
      <c r="X104" s="153">
        <v>0.18114141187085464</v>
      </c>
      <c r="Y104" s="153">
        <v>0.66699109956061953</v>
      </c>
      <c r="Z104" s="153">
        <v>0.17809328932205465</v>
      </c>
      <c r="AA104" s="153">
        <v>0.65364032279687545</v>
      </c>
      <c r="AB104" s="153">
        <v>0.17317825554714186</v>
      </c>
      <c r="AC104" s="153">
        <v>0.63211247486275746</v>
      </c>
      <c r="AD104" s="153">
        <v>7.7048769815893078E-2</v>
      </c>
      <c r="AE104" s="719">
        <v>0.28122800982800972</v>
      </c>
    </row>
    <row r="105" spans="1:31">
      <c r="A105" s="110"/>
      <c r="B105" s="89" t="s">
        <v>50</v>
      </c>
      <c r="C105" s="89" t="s">
        <v>552</v>
      </c>
      <c r="D105" s="1082" t="s">
        <v>1116</v>
      </c>
      <c r="E105" s="1090" t="s">
        <v>1117</v>
      </c>
      <c r="F105" s="1020">
        <v>506703.15</v>
      </c>
      <c r="G105" s="1020">
        <v>5043427.57</v>
      </c>
      <c r="H105" s="986">
        <v>62.7</v>
      </c>
      <c r="I105" s="986">
        <v>70</v>
      </c>
      <c r="J105" s="986">
        <v>21.335999999999999</v>
      </c>
      <c r="K105" s="986">
        <v>4</v>
      </c>
      <c r="L105" s="986">
        <v>1.2192000000000001</v>
      </c>
      <c r="M105" s="986">
        <v>32500</v>
      </c>
      <c r="N105" s="986">
        <v>15.338266666666666</v>
      </c>
      <c r="O105" s="986">
        <v>2586.2678252432993</v>
      </c>
      <c r="P105" s="986">
        <v>43.10446375405499</v>
      </c>
      <c r="Q105" s="986">
        <v>13.138240552235962</v>
      </c>
      <c r="R105" s="986">
        <v>64.994000000000085</v>
      </c>
      <c r="S105" s="987">
        <v>291.48</v>
      </c>
      <c r="T105" s="720">
        <v>0.90967835481808068</v>
      </c>
      <c r="U105" s="153">
        <v>3.3203259950859949</v>
      </c>
      <c r="V105" s="153">
        <v>1.7065750755467948</v>
      </c>
      <c r="W105" s="153">
        <v>6.228999025745801</v>
      </c>
      <c r="X105" s="153">
        <v>0.18114141187085464</v>
      </c>
      <c r="Y105" s="153">
        <v>0.66699109956061953</v>
      </c>
      <c r="Z105" s="153">
        <v>0.17809328932205465</v>
      </c>
      <c r="AA105" s="153">
        <v>0.65364032279687545</v>
      </c>
      <c r="AB105" s="153">
        <v>0.17317825554714186</v>
      </c>
      <c r="AC105" s="153">
        <v>0.63211247486275746</v>
      </c>
      <c r="AD105" s="153">
        <v>7.7048769815893078E-2</v>
      </c>
      <c r="AE105" s="719">
        <v>0.28122800982800972</v>
      </c>
    </row>
    <row r="106" spans="1:31">
      <c r="A106" s="110"/>
      <c r="B106" s="89" t="s">
        <v>50</v>
      </c>
      <c r="C106" s="89" t="s">
        <v>552</v>
      </c>
      <c r="D106" s="1082" t="s">
        <v>1118</v>
      </c>
      <c r="E106" s="1090" t="s">
        <v>1119</v>
      </c>
      <c r="F106" s="1020">
        <v>506708.15</v>
      </c>
      <c r="G106" s="1020">
        <v>5043427.57</v>
      </c>
      <c r="H106" s="986">
        <v>62.7</v>
      </c>
      <c r="I106" s="986">
        <v>70</v>
      </c>
      <c r="J106" s="986">
        <v>21.335999999999999</v>
      </c>
      <c r="K106" s="986">
        <v>4</v>
      </c>
      <c r="L106" s="986">
        <v>1.2192000000000001</v>
      </c>
      <c r="M106" s="986">
        <v>32500</v>
      </c>
      <c r="N106" s="986">
        <v>15.338266666666666</v>
      </c>
      <c r="O106" s="986">
        <v>2586.2678252432993</v>
      </c>
      <c r="P106" s="986">
        <v>43.10446375405499</v>
      </c>
      <c r="Q106" s="986">
        <v>13.138240552235962</v>
      </c>
      <c r="R106" s="986">
        <v>64.994000000000085</v>
      </c>
      <c r="S106" s="987">
        <v>291.48</v>
      </c>
      <c r="T106" s="720">
        <v>0.90967835481808068</v>
      </c>
      <c r="U106" s="153">
        <v>3.3203259950859949</v>
      </c>
      <c r="V106" s="153">
        <v>1.7065750755467948</v>
      </c>
      <c r="W106" s="153">
        <v>6.228999025745801</v>
      </c>
      <c r="X106" s="153">
        <v>0.18114141187085464</v>
      </c>
      <c r="Y106" s="153">
        <v>0.66699109956061953</v>
      </c>
      <c r="Z106" s="153">
        <v>0.17809328932205465</v>
      </c>
      <c r="AA106" s="153">
        <v>0.65364032279687545</v>
      </c>
      <c r="AB106" s="153">
        <v>0.17317825554714186</v>
      </c>
      <c r="AC106" s="153">
        <v>0.63211247486275746</v>
      </c>
      <c r="AD106" s="153">
        <v>7.7048769815893078E-2</v>
      </c>
      <c r="AE106" s="719">
        <v>0.28122800982800972</v>
      </c>
    </row>
    <row r="107" spans="1:31">
      <c r="A107" s="110"/>
      <c r="B107" s="89" t="s">
        <v>50</v>
      </c>
      <c r="C107" s="89" t="s">
        <v>564</v>
      </c>
      <c r="D107" s="1082" t="s">
        <v>1121</v>
      </c>
      <c r="E107" s="1090" t="s">
        <v>1122</v>
      </c>
      <c r="F107" s="1020">
        <v>506726.97</v>
      </c>
      <c r="G107" s="1020">
        <v>5043653.47</v>
      </c>
      <c r="H107" s="986">
        <v>62.7</v>
      </c>
      <c r="I107" s="986">
        <v>95</v>
      </c>
      <c r="J107" s="986">
        <v>28.956</v>
      </c>
      <c r="K107" s="986">
        <v>4</v>
      </c>
      <c r="L107" s="986">
        <v>1.2192000000000001</v>
      </c>
      <c r="M107" s="986">
        <v>29250</v>
      </c>
      <c r="N107" s="986">
        <v>13.80444</v>
      </c>
      <c r="O107" s="986">
        <v>2327.6410427189694</v>
      </c>
      <c r="P107" s="986">
        <v>38.794017378649492</v>
      </c>
      <c r="Q107" s="986">
        <v>11.824416497012367</v>
      </c>
      <c r="R107" s="986">
        <v>64.994000000000085</v>
      </c>
      <c r="S107" s="987">
        <v>291.48</v>
      </c>
      <c r="T107" s="720">
        <v>0.40935525966813635</v>
      </c>
      <c r="U107" s="153">
        <v>1.4941466977886977</v>
      </c>
      <c r="V107" s="153">
        <v>0.76795878399605755</v>
      </c>
      <c r="W107" s="153">
        <v>2.8030495615856101</v>
      </c>
      <c r="X107" s="153">
        <v>8.5104355621884592E-2</v>
      </c>
      <c r="Y107" s="153">
        <v>0.31587334962867875</v>
      </c>
      <c r="Z107" s="153">
        <v>8.2361045327964594E-2</v>
      </c>
      <c r="AA107" s="153">
        <v>0.30385765054130914</v>
      </c>
      <c r="AB107" s="153">
        <v>7.7937514930543073E-2</v>
      </c>
      <c r="AC107" s="153">
        <v>0.28448258740060289</v>
      </c>
      <c r="AD107" s="153">
        <v>3.4671946417151885E-2</v>
      </c>
      <c r="AE107" s="719">
        <v>0.12655260442260438</v>
      </c>
    </row>
    <row r="108" spans="1:31">
      <c r="A108" s="110"/>
      <c r="B108" s="89" t="s">
        <v>50</v>
      </c>
      <c r="C108" s="89" t="s">
        <v>564</v>
      </c>
      <c r="D108" s="1082" t="s">
        <v>1123</v>
      </c>
      <c r="E108" s="1090" t="s">
        <v>1124</v>
      </c>
      <c r="F108" s="1020">
        <v>506730.03</v>
      </c>
      <c r="G108" s="1020">
        <v>5043654.78</v>
      </c>
      <c r="H108" s="986">
        <v>62.7</v>
      </c>
      <c r="I108" s="986">
        <v>95</v>
      </c>
      <c r="J108" s="986">
        <v>28.956</v>
      </c>
      <c r="K108" s="986">
        <v>2.6666666666666665</v>
      </c>
      <c r="L108" s="986">
        <v>0.81279999999999997</v>
      </c>
      <c r="M108" s="986">
        <v>29250</v>
      </c>
      <c r="N108" s="986">
        <v>13.80444</v>
      </c>
      <c r="O108" s="986">
        <v>5237.1923461176812</v>
      </c>
      <c r="P108" s="986">
        <v>87.286539101961353</v>
      </c>
      <c r="Q108" s="986">
        <v>26.604937118277821</v>
      </c>
      <c r="R108" s="986">
        <v>64.994000000000085</v>
      </c>
      <c r="S108" s="987">
        <v>291.48</v>
      </c>
      <c r="T108" s="720">
        <v>0.40935525966813635</v>
      </c>
      <c r="U108" s="153">
        <v>1.4941466977886977</v>
      </c>
      <c r="V108" s="153">
        <v>0.76795878399605755</v>
      </c>
      <c r="W108" s="153">
        <v>2.8030495615856101</v>
      </c>
      <c r="X108" s="153">
        <v>8.5104355621884592E-2</v>
      </c>
      <c r="Y108" s="153">
        <v>0.31587334962867875</v>
      </c>
      <c r="Z108" s="153">
        <v>8.2361045327964594E-2</v>
      </c>
      <c r="AA108" s="153">
        <v>0.30385765054130914</v>
      </c>
      <c r="AB108" s="153">
        <v>7.7937514930543073E-2</v>
      </c>
      <c r="AC108" s="153">
        <v>0.28448258740060289</v>
      </c>
      <c r="AD108" s="153">
        <v>3.4671946417151885E-2</v>
      </c>
      <c r="AE108" s="719">
        <v>0.12655260442260438</v>
      </c>
    </row>
    <row r="109" spans="1:31">
      <c r="A109" s="110"/>
      <c r="B109" s="89" t="s">
        <v>50</v>
      </c>
      <c r="C109" s="89" t="s">
        <v>564</v>
      </c>
      <c r="D109" s="1082" t="s">
        <v>1125</v>
      </c>
      <c r="E109" s="1090" t="s">
        <v>1126</v>
      </c>
      <c r="F109" s="1020">
        <v>506734.66</v>
      </c>
      <c r="G109" s="1020">
        <v>5043654.47</v>
      </c>
      <c r="H109" s="986">
        <v>62.7</v>
      </c>
      <c r="I109" s="986">
        <v>95</v>
      </c>
      <c r="J109" s="986">
        <v>28.956</v>
      </c>
      <c r="K109" s="986">
        <v>4</v>
      </c>
      <c r="L109" s="986">
        <v>1.2192000000000001</v>
      </c>
      <c r="M109" s="986">
        <v>35750</v>
      </c>
      <c r="N109" s="986">
        <v>16.872093333333332</v>
      </c>
      <c r="O109" s="986">
        <v>2844.8946077676292</v>
      </c>
      <c r="P109" s="986">
        <v>47.414910129460488</v>
      </c>
      <c r="Q109" s="986">
        <v>14.452064607459556</v>
      </c>
      <c r="R109" s="986">
        <v>64.994000000000085</v>
      </c>
      <c r="S109" s="987">
        <v>291.48</v>
      </c>
      <c r="T109" s="720">
        <v>0.40935525966813635</v>
      </c>
      <c r="U109" s="153">
        <v>1.4941466977886977</v>
      </c>
      <c r="V109" s="153">
        <v>0.76795878399605755</v>
      </c>
      <c r="W109" s="153">
        <v>2.8030495615856101</v>
      </c>
      <c r="X109" s="153">
        <v>8.5104355621884592E-2</v>
      </c>
      <c r="Y109" s="153">
        <v>0.31587334962867875</v>
      </c>
      <c r="Z109" s="153">
        <v>8.2361045327964594E-2</v>
      </c>
      <c r="AA109" s="153">
        <v>0.30385765054130914</v>
      </c>
      <c r="AB109" s="153">
        <v>7.7937514930543073E-2</v>
      </c>
      <c r="AC109" s="153">
        <v>0.28448258740060289</v>
      </c>
      <c r="AD109" s="153">
        <v>3.4671946417151885E-2</v>
      </c>
      <c r="AE109" s="719">
        <v>0.12655260442260438</v>
      </c>
    </row>
    <row r="110" spans="1:31">
      <c r="A110" s="110"/>
      <c r="B110" s="89" t="s">
        <v>50</v>
      </c>
      <c r="C110" s="89" t="s">
        <v>564</v>
      </c>
      <c r="D110" s="1082" t="s">
        <v>1128</v>
      </c>
      <c r="E110" s="1090" t="s">
        <v>1129</v>
      </c>
      <c r="F110" s="1020">
        <v>506634.88636543998</v>
      </c>
      <c r="G110" s="1020">
        <v>5043630.8231960004</v>
      </c>
      <c r="H110" s="986">
        <v>62.7</v>
      </c>
      <c r="I110" s="986">
        <v>95</v>
      </c>
      <c r="J110" s="986">
        <v>28.956</v>
      </c>
      <c r="K110" s="986">
        <v>4</v>
      </c>
      <c r="L110" s="986">
        <v>1.2192000000000001</v>
      </c>
      <c r="M110" s="986">
        <v>29250</v>
      </c>
      <c r="N110" s="986">
        <v>13.80444</v>
      </c>
      <c r="O110" s="986">
        <v>2327.6410427189694</v>
      </c>
      <c r="P110" s="986">
        <v>38.794017378649492</v>
      </c>
      <c r="Q110" s="986">
        <v>11.824416497012367</v>
      </c>
      <c r="R110" s="986">
        <v>64.994000000000085</v>
      </c>
      <c r="S110" s="987">
        <v>291.48</v>
      </c>
      <c r="T110" s="720">
        <v>0.40935525966813635</v>
      </c>
      <c r="U110" s="153">
        <v>1.4941466977886977</v>
      </c>
      <c r="V110" s="153">
        <v>0.76795878399605755</v>
      </c>
      <c r="W110" s="153">
        <v>2.8030495615856101</v>
      </c>
      <c r="X110" s="153">
        <v>8.5104355621884592E-2</v>
      </c>
      <c r="Y110" s="153">
        <v>0.31587334962867875</v>
      </c>
      <c r="Z110" s="153">
        <v>8.2361045327964594E-2</v>
      </c>
      <c r="AA110" s="153">
        <v>0.30385765054130914</v>
      </c>
      <c r="AB110" s="153">
        <v>7.7937514930543073E-2</v>
      </c>
      <c r="AC110" s="153">
        <v>0.28448258740060289</v>
      </c>
      <c r="AD110" s="153">
        <v>3.4671946417151885E-2</v>
      </c>
      <c r="AE110" s="719">
        <v>0.12655260442260438</v>
      </c>
    </row>
    <row r="111" spans="1:31">
      <c r="A111" s="110"/>
      <c r="B111" s="89" t="s">
        <v>50</v>
      </c>
      <c r="C111" s="89" t="s">
        <v>564</v>
      </c>
      <c r="D111" s="1082" t="s">
        <v>1130</v>
      </c>
      <c r="E111" s="1090" t="s">
        <v>1131</v>
      </c>
      <c r="F111" s="1020">
        <v>506632.53961606999</v>
      </c>
      <c r="G111" s="1020">
        <v>5043628.7626355998</v>
      </c>
      <c r="H111" s="986">
        <v>62.7</v>
      </c>
      <c r="I111" s="986">
        <v>95</v>
      </c>
      <c r="J111" s="986">
        <v>28.956</v>
      </c>
      <c r="K111" s="986">
        <v>2.6666666666666665</v>
      </c>
      <c r="L111" s="986">
        <v>0.81279999999999997</v>
      </c>
      <c r="M111" s="986">
        <v>29250</v>
      </c>
      <c r="N111" s="986">
        <v>13.80444</v>
      </c>
      <c r="O111" s="986">
        <v>5237.1923461176812</v>
      </c>
      <c r="P111" s="986">
        <v>87.286539101961353</v>
      </c>
      <c r="Q111" s="986">
        <v>26.604937118277821</v>
      </c>
      <c r="R111" s="986">
        <v>64.994000000000085</v>
      </c>
      <c r="S111" s="987">
        <v>291.48</v>
      </c>
      <c r="T111" s="720">
        <v>0.40935525966813635</v>
      </c>
      <c r="U111" s="153">
        <v>1.4941466977886977</v>
      </c>
      <c r="V111" s="153">
        <v>0.76795878399605755</v>
      </c>
      <c r="W111" s="153">
        <v>2.8030495615856101</v>
      </c>
      <c r="X111" s="153">
        <v>8.5104355621884592E-2</v>
      </c>
      <c r="Y111" s="153">
        <v>0.31587334962867875</v>
      </c>
      <c r="Z111" s="153">
        <v>8.2361045327964594E-2</v>
      </c>
      <c r="AA111" s="153">
        <v>0.30385765054130914</v>
      </c>
      <c r="AB111" s="153">
        <v>7.7937514930543073E-2</v>
      </c>
      <c r="AC111" s="153">
        <v>0.28448258740060289</v>
      </c>
      <c r="AD111" s="153">
        <v>3.4671946417151885E-2</v>
      </c>
      <c r="AE111" s="719">
        <v>0.12655260442260438</v>
      </c>
    </row>
    <row r="112" spans="1:31">
      <c r="A112" s="110"/>
      <c r="B112" s="89" t="s">
        <v>50</v>
      </c>
      <c r="C112" s="89" t="s">
        <v>564</v>
      </c>
      <c r="D112" s="1082" t="s">
        <v>1132</v>
      </c>
      <c r="E112" s="1090" t="s">
        <v>1133</v>
      </c>
      <c r="F112" s="1020">
        <v>506635.11531660001</v>
      </c>
      <c r="G112" s="1020">
        <v>5043628.8771112002</v>
      </c>
      <c r="H112" s="986">
        <v>62.7</v>
      </c>
      <c r="I112" s="986">
        <v>95</v>
      </c>
      <c r="J112" s="986">
        <v>28.956</v>
      </c>
      <c r="K112" s="986">
        <v>2.6666666666666665</v>
      </c>
      <c r="L112" s="986">
        <v>0.81279999999999997</v>
      </c>
      <c r="M112" s="986">
        <v>29250</v>
      </c>
      <c r="N112" s="986">
        <v>13.80444</v>
      </c>
      <c r="O112" s="986">
        <v>5237.1923461176812</v>
      </c>
      <c r="P112" s="986">
        <v>87.286539101961353</v>
      </c>
      <c r="Q112" s="986">
        <v>26.604937118277821</v>
      </c>
      <c r="R112" s="986">
        <v>64.994000000000085</v>
      </c>
      <c r="S112" s="987">
        <v>291.48</v>
      </c>
      <c r="T112" s="720">
        <v>0.40935525966813635</v>
      </c>
      <c r="U112" s="153">
        <v>1.4941466977886977</v>
      </c>
      <c r="V112" s="153">
        <v>0.76795878399605755</v>
      </c>
      <c r="W112" s="153">
        <v>2.8030495615856101</v>
      </c>
      <c r="X112" s="153">
        <v>8.5104355621884592E-2</v>
      </c>
      <c r="Y112" s="153">
        <v>0.31587334962867875</v>
      </c>
      <c r="Z112" s="153">
        <v>8.2361045327964594E-2</v>
      </c>
      <c r="AA112" s="153">
        <v>0.30385765054130914</v>
      </c>
      <c r="AB112" s="153">
        <v>7.7937514930543073E-2</v>
      </c>
      <c r="AC112" s="153">
        <v>0.28448258740060289</v>
      </c>
      <c r="AD112" s="153">
        <v>3.4671946417151885E-2</v>
      </c>
      <c r="AE112" s="719">
        <v>0.12655260442260438</v>
      </c>
    </row>
    <row r="113" spans="1:31">
      <c r="A113" s="110"/>
      <c r="B113" s="89" t="s">
        <v>50</v>
      </c>
      <c r="C113" s="89" t="s">
        <v>238</v>
      </c>
      <c r="D113" s="1082" t="s">
        <v>1134</v>
      </c>
      <c r="E113" s="1090" t="s">
        <v>1135</v>
      </c>
      <c r="F113" s="1020">
        <v>506367.19613216998</v>
      </c>
      <c r="G113" s="1020">
        <v>5043029.3032237999</v>
      </c>
      <c r="H113" s="986">
        <v>62.7</v>
      </c>
      <c r="I113" s="986">
        <v>85</v>
      </c>
      <c r="J113" s="986">
        <v>25.908000000000001</v>
      </c>
      <c r="K113" s="986">
        <v>3.3333333333333335</v>
      </c>
      <c r="L113" s="986">
        <v>1.016</v>
      </c>
      <c r="M113" s="986">
        <v>13000</v>
      </c>
      <c r="N113" s="986">
        <v>6.1353066666666667</v>
      </c>
      <c r="O113" s="986">
        <v>1489.6902673401403</v>
      </c>
      <c r="P113" s="986">
        <v>24.828171122335672</v>
      </c>
      <c r="Q113" s="986">
        <v>7.5676265580879125</v>
      </c>
      <c r="R113" s="986">
        <v>64.994000000000085</v>
      </c>
      <c r="S113" s="987">
        <v>291.48</v>
      </c>
      <c r="T113" s="720">
        <v>0.17531042143504344</v>
      </c>
      <c r="U113" s="153">
        <v>0.63988303823790849</v>
      </c>
      <c r="V113" s="153">
        <v>1.7531041947123287E-2</v>
      </c>
      <c r="W113" s="153">
        <v>6.3988303107000002E-2</v>
      </c>
      <c r="X113" s="153">
        <v>5.9762481729876849E-3</v>
      </c>
      <c r="Y113" s="153">
        <v>2.6175966997686061E-2</v>
      </c>
      <c r="Z113" s="153">
        <v>4.7569991534676843E-3</v>
      </c>
      <c r="AA113" s="153">
        <v>5.3155310800536516E-2</v>
      </c>
      <c r="AB113" s="153">
        <v>2.7909856435025648E-3</v>
      </c>
      <c r="AC113" s="153">
        <v>4.4544171626889291E-2</v>
      </c>
      <c r="AD113" s="153">
        <v>0.11185878216666599</v>
      </c>
      <c r="AE113" s="719">
        <v>0.40828455490833082</v>
      </c>
    </row>
    <row r="114" spans="1:31">
      <c r="A114" s="110"/>
      <c r="B114" s="89" t="s">
        <v>50</v>
      </c>
      <c r="C114" s="89" t="s">
        <v>238</v>
      </c>
      <c r="D114" s="1082" t="s">
        <v>1137</v>
      </c>
      <c r="E114" s="1090" t="s">
        <v>1138</v>
      </c>
      <c r="F114" s="1020">
        <v>506369.55708520999</v>
      </c>
      <c r="G114" s="1020">
        <v>5043022.7652000003</v>
      </c>
      <c r="H114" s="986">
        <v>62.7</v>
      </c>
      <c r="I114" s="986">
        <v>85</v>
      </c>
      <c r="J114" s="986">
        <v>25.908000000000001</v>
      </c>
      <c r="K114" s="986">
        <v>3.3333333333333335</v>
      </c>
      <c r="L114" s="986">
        <v>1.016</v>
      </c>
      <c r="M114" s="986">
        <v>13000</v>
      </c>
      <c r="N114" s="986">
        <v>6.1353066666666667</v>
      </c>
      <c r="O114" s="986">
        <v>1489.6902673401403</v>
      </c>
      <c r="P114" s="986">
        <v>24.828171122335672</v>
      </c>
      <c r="Q114" s="986">
        <v>7.5676265580879125</v>
      </c>
      <c r="R114" s="986">
        <v>64.994000000000085</v>
      </c>
      <c r="S114" s="987">
        <v>291.48</v>
      </c>
      <c r="T114" s="720">
        <v>0.17531042143504344</v>
      </c>
      <c r="U114" s="153">
        <v>0.63988303823790849</v>
      </c>
      <c r="V114" s="153">
        <v>1.7531041947123287E-2</v>
      </c>
      <c r="W114" s="153">
        <v>6.3988303107000002E-2</v>
      </c>
      <c r="X114" s="153">
        <v>5.9762481729876849E-3</v>
      </c>
      <c r="Y114" s="153">
        <v>2.6175966997686061E-2</v>
      </c>
      <c r="Z114" s="153">
        <v>4.7569991534676843E-3</v>
      </c>
      <c r="AA114" s="153">
        <v>5.3155310800536516E-2</v>
      </c>
      <c r="AB114" s="153">
        <v>2.7909856435025648E-3</v>
      </c>
      <c r="AC114" s="153">
        <v>4.4544171626889291E-2</v>
      </c>
      <c r="AD114" s="153">
        <v>0.11185878216666599</v>
      </c>
      <c r="AE114" s="719">
        <v>0.40828455490833082</v>
      </c>
    </row>
    <row r="115" spans="1:31">
      <c r="A115" s="110"/>
      <c r="B115" s="89" t="s">
        <v>50</v>
      </c>
      <c r="C115" s="89" t="s">
        <v>264</v>
      </c>
      <c r="D115" s="1082" t="s">
        <v>1140</v>
      </c>
      <c r="E115" s="1090" t="s">
        <v>1141</v>
      </c>
      <c r="F115" s="1020">
        <v>506748.15</v>
      </c>
      <c r="G115" s="1020">
        <v>5043358.01</v>
      </c>
      <c r="H115" s="986">
        <v>62.7</v>
      </c>
      <c r="I115" s="986">
        <v>85</v>
      </c>
      <c r="J115" s="986">
        <v>25.908000000000001</v>
      </c>
      <c r="K115" s="986">
        <v>4.625</v>
      </c>
      <c r="L115" s="986">
        <v>1.4097</v>
      </c>
      <c r="M115" s="986">
        <v>26000</v>
      </c>
      <c r="N115" s="986">
        <v>12.270613333333333</v>
      </c>
      <c r="O115" s="986">
        <v>1547.6045306349968</v>
      </c>
      <c r="P115" s="986">
        <v>25.793408843916612</v>
      </c>
      <c r="Q115" s="986">
        <v>7.8618310156257838</v>
      </c>
      <c r="R115" s="986">
        <v>64.994000000000085</v>
      </c>
      <c r="S115" s="987">
        <v>291.48</v>
      </c>
      <c r="T115" s="720">
        <v>0.12341303289863015</v>
      </c>
      <c r="U115" s="153">
        <v>0.45045757008000004</v>
      </c>
      <c r="V115" s="153">
        <v>0.23152535191584855</v>
      </c>
      <c r="W115" s="153">
        <v>0.84506753449284722</v>
      </c>
      <c r="X115" s="153">
        <v>2.9875818594212615E-2</v>
      </c>
      <c r="Y115" s="153">
        <v>0.11370669485447604</v>
      </c>
      <c r="Z115" s="153">
        <v>2.7437320555172614E-2</v>
      </c>
      <c r="AA115" s="153">
        <v>0.10302607344348085</v>
      </c>
      <c r="AB115" s="153">
        <v>2.3505293535242375E-2</v>
      </c>
      <c r="AC115" s="153">
        <v>8.5803795096186394E-2</v>
      </c>
      <c r="AD115" s="153">
        <v>1.0452949771689497E-2</v>
      </c>
      <c r="AE115" s="719">
        <v>3.8153266666666658E-2</v>
      </c>
    </row>
    <row r="116" spans="1:31">
      <c r="A116" s="110"/>
      <c r="B116" s="89" t="s">
        <v>50</v>
      </c>
      <c r="C116" s="89" t="s">
        <v>264</v>
      </c>
      <c r="D116" s="1082" t="s">
        <v>1142</v>
      </c>
      <c r="E116" s="1090" t="s">
        <v>1143</v>
      </c>
      <c r="F116" s="1020">
        <v>506747.35</v>
      </c>
      <c r="G116" s="1020">
        <v>5043347.1100000003</v>
      </c>
      <c r="H116" s="986">
        <v>62.7</v>
      </c>
      <c r="I116" s="986">
        <v>85</v>
      </c>
      <c r="J116" s="986">
        <v>25.908000000000001</v>
      </c>
      <c r="K116" s="986">
        <v>4.625</v>
      </c>
      <c r="L116" s="986">
        <v>1.4097</v>
      </c>
      <c r="M116" s="986">
        <v>26000</v>
      </c>
      <c r="N116" s="986">
        <v>12.270613333333333</v>
      </c>
      <c r="O116" s="986">
        <v>1547.6045306349968</v>
      </c>
      <c r="P116" s="986">
        <v>25.793408843916612</v>
      </c>
      <c r="Q116" s="986">
        <v>7.8618310156257838</v>
      </c>
      <c r="R116" s="986">
        <v>64.994000000000085</v>
      </c>
      <c r="S116" s="987">
        <v>291.48</v>
      </c>
      <c r="T116" s="720">
        <v>0.12341303289863015</v>
      </c>
      <c r="U116" s="153">
        <v>0.45045757008000004</v>
      </c>
      <c r="V116" s="153">
        <v>0.23152535191584855</v>
      </c>
      <c r="W116" s="153">
        <v>0.84506753449284722</v>
      </c>
      <c r="X116" s="153">
        <v>2.9875818594212615E-2</v>
      </c>
      <c r="Y116" s="153">
        <v>0.11370669485447604</v>
      </c>
      <c r="Z116" s="153">
        <v>2.7437320555172614E-2</v>
      </c>
      <c r="AA116" s="153">
        <v>0.10302607344348085</v>
      </c>
      <c r="AB116" s="153">
        <v>2.3505293535242375E-2</v>
      </c>
      <c r="AC116" s="153">
        <v>8.5803795096186394E-2</v>
      </c>
      <c r="AD116" s="153">
        <v>1.0452949771689497E-2</v>
      </c>
      <c r="AE116" s="719">
        <v>3.8153266666666658E-2</v>
      </c>
    </row>
    <row r="117" spans="1:31">
      <c r="A117" s="110"/>
      <c r="B117" s="89" t="s">
        <v>50</v>
      </c>
      <c r="C117" s="89" t="s">
        <v>264</v>
      </c>
      <c r="D117" s="1082" t="s">
        <v>1144</v>
      </c>
      <c r="E117" s="1090" t="s">
        <v>1145</v>
      </c>
      <c r="F117" s="1020">
        <v>506748.96</v>
      </c>
      <c r="G117" s="1020">
        <v>5043347.38</v>
      </c>
      <c r="H117" s="986">
        <v>62.7</v>
      </c>
      <c r="I117" s="986">
        <v>85</v>
      </c>
      <c r="J117" s="986">
        <v>25.908000000000001</v>
      </c>
      <c r="K117" s="986">
        <v>4.625</v>
      </c>
      <c r="L117" s="986">
        <v>1.4097</v>
      </c>
      <c r="M117" s="986">
        <v>27300</v>
      </c>
      <c r="N117" s="986">
        <v>12.884143999999999</v>
      </c>
      <c r="O117" s="986">
        <v>1624.9847571667467</v>
      </c>
      <c r="P117" s="986">
        <v>27.083079286112444</v>
      </c>
      <c r="Q117" s="986">
        <v>8.2549225664070729</v>
      </c>
      <c r="R117" s="986">
        <v>64.994000000000085</v>
      </c>
      <c r="S117" s="987">
        <v>291.48</v>
      </c>
      <c r="T117" s="720">
        <v>0.12341303289863015</v>
      </c>
      <c r="U117" s="153">
        <v>0.45045757008000004</v>
      </c>
      <c r="V117" s="153">
        <v>0.23152535191584855</v>
      </c>
      <c r="W117" s="153">
        <v>0.84506753449284722</v>
      </c>
      <c r="X117" s="153">
        <v>3.1471694274212619E-2</v>
      </c>
      <c r="Y117" s="153">
        <v>0.12069663033287606</v>
      </c>
      <c r="Z117" s="153">
        <v>2.8423571725412614E-2</v>
      </c>
      <c r="AA117" s="153">
        <v>0.10734585356913204</v>
      </c>
      <c r="AB117" s="153">
        <v>2.3508537950499814E-2</v>
      </c>
      <c r="AC117" s="153">
        <v>8.5818005635013975E-2</v>
      </c>
      <c r="AD117" s="153">
        <v>1.0452949771689497E-2</v>
      </c>
      <c r="AE117" s="719">
        <v>3.8153266666666658E-2</v>
      </c>
    </row>
    <row r="118" spans="1:31">
      <c r="A118" s="110"/>
      <c r="B118" s="89" t="s">
        <v>50</v>
      </c>
      <c r="C118" s="89" t="s">
        <v>795</v>
      </c>
      <c r="D118" s="1082" t="s">
        <v>1146</v>
      </c>
      <c r="E118" s="1090" t="s">
        <v>1147</v>
      </c>
      <c r="F118" s="1020">
        <v>506493.82</v>
      </c>
      <c r="G118" s="1020">
        <v>5043419.67</v>
      </c>
      <c r="H118" s="986">
        <v>62.7</v>
      </c>
      <c r="I118" s="986">
        <v>88.999999999999986</v>
      </c>
      <c r="J118" s="986">
        <v>27.127199999999998</v>
      </c>
      <c r="K118" s="986">
        <v>3.3333333333333335</v>
      </c>
      <c r="L118" s="986">
        <v>1.016</v>
      </c>
      <c r="M118" s="986">
        <v>32500</v>
      </c>
      <c r="N118" s="986">
        <v>15.338266666666666</v>
      </c>
      <c r="O118" s="986">
        <v>3724.2256683503506</v>
      </c>
      <c r="P118" s="986">
        <v>62.070427805839174</v>
      </c>
      <c r="Q118" s="986">
        <v>18.919066395219783</v>
      </c>
      <c r="R118" s="986">
        <v>64.994000000000085</v>
      </c>
      <c r="S118" s="987">
        <v>291.48</v>
      </c>
      <c r="T118" s="720">
        <v>0.90967835481808068</v>
      </c>
      <c r="U118" s="153">
        <v>3.3203259950859949</v>
      </c>
      <c r="V118" s="153">
        <v>1.7065750755467948</v>
      </c>
      <c r="W118" s="153">
        <v>6.228999025745801</v>
      </c>
      <c r="X118" s="153">
        <v>0.18114141187085464</v>
      </c>
      <c r="Y118" s="153">
        <v>0.66699109956061953</v>
      </c>
      <c r="Z118" s="153">
        <v>0.17809328932205465</v>
      </c>
      <c r="AA118" s="153">
        <v>0.65364032279687545</v>
      </c>
      <c r="AB118" s="153">
        <v>0.17317825554714186</v>
      </c>
      <c r="AC118" s="153">
        <v>0.63211247486275746</v>
      </c>
      <c r="AD118" s="153">
        <v>7.7048769815893078E-2</v>
      </c>
      <c r="AE118" s="719">
        <v>0.28122800982800972</v>
      </c>
    </row>
    <row r="119" spans="1:31">
      <c r="A119" s="110"/>
      <c r="B119" s="89" t="s">
        <v>50</v>
      </c>
      <c r="C119" s="89" t="s">
        <v>795</v>
      </c>
      <c r="D119" s="1082" t="s">
        <v>1148</v>
      </c>
      <c r="E119" s="1090" t="s">
        <v>1149</v>
      </c>
      <c r="F119" s="1020">
        <v>506494.8</v>
      </c>
      <c r="G119" s="1020">
        <v>5043423</v>
      </c>
      <c r="H119" s="986">
        <v>62.7</v>
      </c>
      <c r="I119" s="986">
        <v>88.999999999999986</v>
      </c>
      <c r="J119" s="986">
        <v>27.127199999999998</v>
      </c>
      <c r="K119" s="986">
        <v>3.3333333333333335</v>
      </c>
      <c r="L119" s="986">
        <v>1.016</v>
      </c>
      <c r="M119" s="986">
        <v>32500</v>
      </c>
      <c r="N119" s="986">
        <v>15.338266666666666</v>
      </c>
      <c r="O119" s="986">
        <v>3724.2256683503506</v>
      </c>
      <c r="P119" s="986">
        <v>62.070427805839174</v>
      </c>
      <c r="Q119" s="986">
        <v>18.919066395219783</v>
      </c>
      <c r="R119" s="986">
        <v>64.994000000000085</v>
      </c>
      <c r="S119" s="987">
        <v>291.48</v>
      </c>
      <c r="T119" s="720">
        <v>0.90967835481808068</v>
      </c>
      <c r="U119" s="153">
        <v>3.3203259950859949</v>
      </c>
      <c r="V119" s="153">
        <v>1.7065750755467948</v>
      </c>
      <c r="W119" s="153">
        <v>6.228999025745801</v>
      </c>
      <c r="X119" s="153">
        <v>0.18114141187085464</v>
      </c>
      <c r="Y119" s="153">
        <v>0.66699109956061953</v>
      </c>
      <c r="Z119" s="153">
        <v>0.17809328932205465</v>
      </c>
      <c r="AA119" s="153">
        <v>0.65364032279687545</v>
      </c>
      <c r="AB119" s="153">
        <v>0.17317825554714186</v>
      </c>
      <c r="AC119" s="153">
        <v>0.63211247486275746</v>
      </c>
      <c r="AD119" s="153">
        <v>7.7048769815893078E-2</v>
      </c>
      <c r="AE119" s="719">
        <v>0.28122800982800972</v>
      </c>
    </row>
    <row r="120" spans="1:31">
      <c r="A120" s="110"/>
      <c r="B120" s="89" t="s">
        <v>50</v>
      </c>
      <c r="C120" s="89" t="s">
        <v>795</v>
      </c>
      <c r="D120" s="1082" t="s">
        <v>1150</v>
      </c>
      <c r="E120" s="1090" t="s">
        <v>1151</v>
      </c>
      <c r="F120" s="1020">
        <v>506498.02</v>
      </c>
      <c r="G120" s="1020">
        <v>5043421.22</v>
      </c>
      <c r="H120" s="986">
        <v>62.7</v>
      </c>
      <c r="I120" s="986">
        <v>88.999999999999986</v>
      </c>
      <c r="J120" s="986">
        <v>27.127199999999998</v>
      </c>
      <c r="K120" s="986">
        <v>3.3333333333333335</v>
      </c>
      <c r="L120" s="986">
        <v>1.016</v>
      </c>
      <c r="M120" s="986">
        <v>32500</v>
      </c>
      <c r="N120" s="986">
        <v>15.338266666666666</v>
      </c>
      <c r="O120" s="986">
        <v>3724.2256683503506</v>
      </c>
      <c r="P120" s="986">
        <v>62.070427805839174</v>
      </c>
      <c r="Q120" s="986">
        <v>18.919066395219783</v>
      </c>
      <c r="R120" s="986">
        <v>64.994000000000085</v>
      </c>
      <c r="S120" s="987">
        <v>291.48</v>
      </c>
      <c r="T120" s="720">
        <v>0.90967835481808068</v>
      </c>
      <c r="U120" s="153">
        <v>3.3203259950859949</v>
      </c>
      <c r="V120" s="153">
        <v>1.7065750755467948</v>
      </c>
      <c r="W120" s="153">
        <v>6.228999025745801</v>
      </c>
      <c r="X120" s="153">
        <v>0.18114141187085464</v>
      </c>
      <c r="Y120" s="153">
        <v>0.66699109956061953</v>
      </c>
      <c r="Z120" s="153">
        <v>0.17809328932205465</v>
      </c>
      <c r="AA120" s="153">
        <v>0.65364032279687545</v>
      </c>
      <c r="AB120" s="153">
        <v>0.17317825554714186</v>
      </c>
      <c r="AC120" s="153">
        <v>0.63211247486275746</v>
      </c>
      <c r="AD120" s="153">
        <v>7.7048769815893078E-2</v>
      </c>
      <c r="AE120" s="719">
        <v>0.28122800982800972</v>
      </c>
    </row>
    <row r="121" spans="1:31">
      <c r="A121" s="110"/>
      <c r="B121" s="89" t="s">
        <v>50</v>
      </c>
      <c r="C121" s="89" t="s">
        <v>795</v>
      </c>
      <c r="D121" s="1082" t="s">
        <v>1152</v>
      </c>
      <c r="E121" s="1090" t="s">
        <v>1153</v>
      </c>
      <c r="F121" s="1020">
        <v>506499.41</v>
      </c>
      <c r="G121" s="1020">
        <v>5043424.2</v>
      </c>
      <c r="H121" s="986">
        <v>62.7</v>
      </c>
      <c r="I121" s="986">
        <v>88.999999999999986</v>
      </c>
      <c r="J121" s="986">
        <v>27.127199999999998</v>
      </c>
      <c r="K121" s="986">
        <v>3.3333333333333335</v>
      </c>
      <c r="L121" s="986">
        <v>1.016</v>
      </c>
      <c r="M121" s="986">
        <v>32500</v>
      </c>
      <c r="N121" s="986">
        <v>15.338266666666666</v>
      </c>
      <c r="O121" s="986">
        <v>3724.2256683503506</v>
      </c>
      <c r="P121" s="986">
        <v>62.070427805839174</v>
      </c>
      <c r="Q121" s="986">
        <v>18.919066395219783</v>
      </c>
      <c r="R121" s="986">
        <v>64.994000000000085</v>
      </c>
      <c r="S121" s="987">
        <v>291.48</v>
      </c>
      <c r="T121" s="720">
        <v>0.90967835481808068</v>
      </c>
      <c r="U121" s="153">
        <v>3.3203259950859949</v>
      </c>
      <c r="V121" s="153">
        <v>1.7065750755467948</v>
      </c>
      <c r="W121" s="153">
        <v>6.228999025745801</v>
      </c>
      <c r="X121" s="153">
        <v>0.18114141187085464</v>
      </c>
      <c r="Y121" s="153">
        <v>0.66699109956061953</v>
      </c>
      <c r="Z121" s="153">
        <v>0.17809328932205465</v>
      </c>
      <c r="AA121" s="153">
        <v>0.65364032279687545</v>
      </c>
      <c r="AB121" s="153">
        <v>0.17317825554714186</v>
      </c>
      <c r="AC121" s="153">
        <v>0.63211247486275746</v>
      </c>
      <c r="AD121" s="153">
        <v>7.7048769815893078E-2</v>
      </c>
      <c r="AE121" s="719">
        <v>0.28122800982800972</v>
      </c>
    </row>
    <row r="122" spans="1:31">
      <c r="A122" s="110"/>
      <c r="B122" s="89" t="s">
        <v>50</v>
      </c>
      <c r="C122" s="89" t="s">
        <v>795</v>
      </c>
      <c r="D122" s="1082" t="s">
        <v>1154</v>
      </c>
      <c r="E122" s="1090" t="s">
        <v>1155</v>
      </c>
      <c r="F122" s="1020">
        <v>506503.96</v>
      </c>
      <c r="G122" s="1020">
        <v>5043424.0199999996</v>
      </c>
      <c r="H122" s="986">
        <v>62.7</v>
      </c>
      <c r="I122" s="986">
        <v>88.999999999999986</v>
      </c>
      <c r="J122" s="986">
        <v>27.127199999999998</v>
      </c>
      <c r="K122" s="986">
        <v>3.3333333333333335</v>
      </c>
      <c r="L122" s="986">
        <v>1.016</v>
      </c>
      <c r="M122" s="986">
        <v>32500</v>
      </c>
      <c r="N122" s="986">
        <v>15.338266666666666</v>
      </c>
      <c r="O122" s="986">
        <v>3724.2256683503506</v>
      </c>
      <c r="P122" s="986">
        <v>62.070427805839174</v>
      </c>
      <c r="Q122" s="986">
        <v>18.919066395219783</v>
      </c>
      <c r="R122" s="986">
        <v>64.994000000000085</v>
      </c>
      <c r="S122" s="987">
        <v>291.48</v>
      </c>
      <c r="T122" s="720">
        <v>0.90967835481808068</v>
      </c>
      <c r="U122" s="153">
        <v>3.3203259950859949</v>
      </c>
      <c r="V122" s="153">
        <v>1.7065750755467948</v>
      </c>
      <c r="W122" s="153">
        <v>6.228999025745801</v>
      </c>
      <c r="X122" s="153">
        <v>0.18114141187085464</v>
      </c>
      <c r="Y122" s="153">
        <v>0.66699109956061953</v>
      </c>
      <c r="Z122" s="153">
        <v>0.17809328932205465</v>
      </c>
      <c r="AA122" s="153">
        <v>0.65364032279687545</v>
      </c>
      <c r="AB122" s="153">
        <v>0.17317825554714186</v>
      </c>
      <c r="AC122" s="153">
        <v>0.63211247486275746</v>
      </c>
      <c r="AD122" s="153">
        <v>7.7048769815893078E-2</v>
      </c>
      <c r="AE122" s="719">
        <v>0.28122800982800972</v>
      </c>
    </row>
    <row r="123" spans="1:31">
      <c r="A123" s="110"/>
      <c r="B123" s="89" t="s">
        <v>50</v>
      </c>
      <c r="C123" s="89" t="s">
        <v>795</v>
      </c>
      <c r="D123" s="1082" t="s">
        <v>1156</v>
      </c>
      <c r="E123" s="1090" t="s">
        <v>1157</v>
      </c>
      <c r="F123" s="1020">
        <v>506508.76</v>
      </c>
      <c r="G123" s="1020">
        <v>5043426.37</v>
      </c>
      <c r="H123" s="986">
        <v>62.7</v>
      </c>
      <c r="I123" s="986">
        <v>88.999999999999986</v>
      </c>
      <c r="J123" s="986">
        <v>27.127199999999998</v>
      </c>
      <c r="K123" s="986">
        <v>3.3333333333333335</v>
      </c>
      <c r="L123" s="986">
        <v>1.016</v>
      </c>
      <c r="M123" s="986">
        <v>32500</v>
      </c>
      <c r="N123" s="986">
        <v>15.338266666666666</v>
      </c>
      <c r="O123" s="986">
        <v>3724.2256683503506</v>
      </c>
      <c r="P123" s="986">
        <v>62.070427805839174</v>
      </c>
      <c r="Q123" s="986">
        <v>18.919066395219783</v>
      </c>
      <c r="R123" s="986">
        <v>64.994000000000085</v>
      </c>
      <c r="S123" s="987">
        <v>291.48</v>
      </c>
      <c r="T123" s="720">
        <v>0.90967835481808068</v>
      </c>
      <c r="U123" s="153">
        <v>3.3203259950859949</v>
      </c>
      <c r="V123" s="153">
        <v>1.7065750755467948</v>
      </c>
      <c r="W123" s="153">
        <v>6.228999025745801</v>
      </c>
      <c r="X123" s="153">
        <v>0.18114141187085464</v>
      </c>
      <c r="Y123" s="153">
        <v>0.66699109956061953</v>
      </c>
      <c r="Z123" s="153">
        <v>0.17809328932205465</v>
      </c>
      <c r="AA123" s="153">
        <v>0.65364032279687545</v>
      </c>
      <c r="AB123" s="153">
        <v>0.17317825554714186</v>
      </c>
      <c r="AC123" s="153">
        <v>0.63211247486275746</v>
      </c>
      <c r="AD123" s="153">
        <v>7.7048769815893078E-2</v>
      </c>
      <c r="AE123" s="719">
        <v>0.28122800982800972</v>
      </c>
    </row>
    <row r="124" spans="1:31" s="316" customFormat="1">
      <c r="A124" s="237"/>
      <c r="B124" s="1096" t="s">
        <v>50</v>
      </c>
      <c r="C124" s="1096" t="s">
        <v>796</v>
      </c>
      <c r="D124" s="1097" t="s">
        <v>1158</v>
      </c>
      <c r="E124" s="1098" t="s">
        <v>1159</v>
      </c>
      <c r="F124" s="1099">
        <v>506313.59</v>
      </c>
      <c r="G124" s="1099">
        <v>5043328.04</v>
      </c>
      <c r="H124" s="989">
        <v>62.7</v>
      </c>
      <c r="I124" s="989">
        <v>120</v>
      </c>
      <c r="J124" s="989">
        <v>36.576000000000001</v>
      </c>
      <c r="K124" s="989">
        <v>6.166666666666667</v>
      </c>
      <c r="L124" s="989">
        <v>1.8795999999999999</v>
      </c>
      <c r="M124" s="989">
        <v>71250</v>
      </c>
      <c r="N124" s="989">
        <v>33.626199999999997</v>
      </c>
      <c r="O124" s="989">
        <v>2385.5803011290668</v>
      </c>
      <c r="P124" s="989">
        <v>39.759671685484449</v>
      </c>
      <c r="Q124" s="989">
        <v>12.11874792973566</v>
      </c>
      <c r="R124" s="989">
        <v>64.994000000000085</v>
      </c>
      <c r="S124" s="990">
        <v>291.48</v>
      </c>
      <c r="T124" s="725">
        <v>1.9027807641568959</v>
      </c>
      <c r="U124" s="368">
        <v>7.2574492544133129</v>
      </c>
      <c r="V124" s="368">
        <v>3.0622670006972719</v>
      </c>
      <c r="W124" s="368">
        <v>11.392761183561086</v>
      </c>
      <c r="X124" s="368">
        <v>0.17034578868124223</v>
      </c>
      <c r="Y124" s="368">
        <v>0.63485947305139834</v>
      </c>
      <c r="Z124" s="368">
        <v>0.16455435583852221</v>
      </c>
      <c r="AA124" s="368">
        <v>0.60949299720028471</v>
      </c>
      <c r="AB124" s="368">
        <v>0.15521579166618787</v>
      </c>
      <c r="AC124" s="368">
        <v>0.56859008612546036</v>
      </c>
      <c r="AD124" s="368">
        <v>0.13605163114663413</v>
      </c>
      <c r="AE124" s="726">
        <v>0.32994672640554984</v>
      </c>
    </row>
    <row r="125" spans="1:31" s="316" customFormat="1">
      <c r="A125" s="237"/>
      <c r="B125" s="1096" t="s">
        <v>50</v>
      </c>
      <c r="C125" s="1096" t="s">
        <v>796</v>
      </c>
      <c r="D125" s="1097" t="s">
        <v>1161</v>
      </c>
      <c r="E125" s="1098" t="s">
        <v>1162</v>
      </c>
      <c r="F125" s="1099">
        <v>506307.36</v>
      </c>
      <c r="G125" s="1099">
        <v>5043325.1399999997</v>
      </c>
      <c r="H125" s="989">
        <v>62.7</v>
      </c>
      <c r="I125" s="989">
        <v>120</v>
      </c>
      <c r="J125" s="989">
        <v>36.576000000000001</v>
      </c>
      <c r="K125" s="989">
        <v>6.166666666666667</v>
      </c>
      <c r="L125" s="989">
        <v>1.8795999999999999</v>
      </c>
      <c r="M125" s="989">
        <v>71250</v>
      </c>
      <c r="N125" s="989">
        <v>33.626199999999997</v>
      </c>
      <c r="O125" s="989">
        <v>2385.5803011290668</v>
      </c>
      <c r="P125" s="989">
        <v>39.759671685484449</v>
      </c>
      <c r="Q125" s="989">
        <v>12.11874792973566</v>
      </c>
      <c r="R125" s="989">
        <v>64.994000000000085</v>
      </c>
      <c r="S125" s="990">
        <v>291.48</v>
      </c>
      <c r="T125" s="725">
        <v>1.9027807641568959</v>
      </c>
      <c r="U125" s="368">
        <v>7.2574492544133129</v>
      </c>
      <c r="V125" s="368">
        <v>3.0622670006972719</v>
      </c>
      <c r="W125" s="368">
        <v>11.392761183561086</v>
      </c>
      <c r="X125" s="368">
        <v>0.17034578868124223</v>
      </c>
      <c r="Y125" s="368">
        <v>0.63485947305139834</v>
      </c>
      <c r="Z125" s="368">
        <v>0.16455435583852221</v>
      </c>
      <c r="AA125" s="368">
        <v>0.60949299720028471</v>
      </c>
      <c r="AB125" s="368">
        <v>0.15521579166618787</v>
      </c>
      <c r="AC125" s="368">
        <v>0.56859008612546036</v>
      </c>
      <c r="AD125" s="368">
        <v>0.13605163114663413</v>
      </c>
      <c r="AE125" s="726">
        <v>0.50470823978147128</v>
      </c>
    </row>
    <row r="126" spans="1:31" s="316" customFormat="1">
      <c r="A126" s="237"/>
      <c r="B126" s="1096" t="s">
        <v>50</v>
      </c>
      <c r="C126" s="1096" t="s">
        <v>796</v>
      </c>
      <c r="D126" s="1097" t="s">
        <v>1164</v>
      </c>
      <c r="E126" s="1098" t="s">
        <v>1165</v>
      </c>
      <c r="F126" s="1099">
        <v>506292.25</v>
      </c>
      <c r="G126" s="1099">
        <v>5043318.58</v>
      </c>
      <c r="H126" s="989">
        <v>62.7</v>
      </c>
      <c r="I126" s="989">
        <v>120</v>
      </c>
      <c r="J126" s="989">
        <v>36.576000000000001</v>
      </c>
      <c r="K126" s="989">
        <v>6.166666666666667</v>
      </c>
      <c r="L126" s="989">
        <v>1.8795999999999999</v>
      </c>
      <c r="M126" s="989">
        <v>71250</v>
      </c>
      <c r="N126" s="989">
        <v>33.626199999999997</v>
      </c>
      <c r="O126" s="989">
        <v>2385.5803011290668</v>
      </c>
      <c r="P126" s="989">
        <v>39.759671685484449</v>
      </c>
      <c r="Q126" s="989">
        <v>12.11874792973566</v>
      </c>
      <c r="R126" s="989">
        <v>64.994000000000085</v>
      </c>
      <c r="S126" s="990">
        <v>291.48</v>
      </c>
      <c r="T126" s="725">
        <v>1.9027807641568959</v>
      </c>
      <c r="U126" s="368">
        <v>7.2574492544133129</v>
      </c>
      <c r="V126" s="368">
        <v>3.0622670006972719</v>
      </c>
      <c r="W126" s="368">
        <v>11.392761183561086</v>
      </c>
      <c r="X126" s="368">
        <v>0.35986478204605388</v>
      </c>
      <c r="Y126" s="368">
        <v>1.815496959372795</v>
      </c>
      <c r="Z126" s="368">
        <v>0.35407334920333389</v>
      </c>
      <c r="AA126" s="368">
        <v>1.7901304835216814</v>
      </c>
      <c r="AB126" s="368">
        <v>0.34473478503099952</v>
      </c>
      <c r="AC126" s="368">
        <v>1.7492275724468569</v>
      </c>
      <c r="AD126" s="368">
        <v>0.13605163114663413</v>
      </c>
      <c r="AE126" s="726">
        <v>0.50470823978147128</v>
      </c>
    </row>
    <row r="127" spans="1:31" s="316" customFormat="1">
      <c r="A127" s="237"/>
      <c r="B127" s="1096" t="s">
        <v>50</v>
      </c>
      <c r="C127" s="1096" t="s">
        <v>796</v>
      </c>
      <c r="D127" s="1097" t="s">
        <v>1166</v>
      </c>
      <c r="E127" s="1098" t="s">
        <v>1167</v>
      </c>
      <c r="F127" s="1099">
        <v>506280.58</v>
      </c>
      <c r="G127" s="1099">
        <v>5043313.47</v>
      </c>
      <c r="H127" s="989">
        <v>62.7</v>
      </c>
      <c r="I127" s="989">
        <v>120</v>
      </c>
      <c r="J127" s="989">
        <v>36.576000000000001</v>
      </c>
      <c r="K127" s="989">
        <v>6.166666666666667</v>
      </c>
      <c r="L127" s="989">
        <v>1.8795999999999999</v>
      </c>
      <c r="M127" s="989">
        <v>71250</v>
      </c>
      <c r="N127" s="989">
        <v>33.626199999999997</v>
      </c>
      <c r="O127" s="989">
        <v>2385.5803011290668</v>
      </c>
      <c r="P127" s="989">
        <v>39.759671685484449</v>
      </c>
      <c r="Q127" s="989">
        <v>12.11874792973566</v>
      </c>
      <c r="R127" s="989">
        <v>64.994000000000085</v>
      </c>
      <c r="S127" s="990">
        <v>291.48</v>
      </c>
      <c r="T127" s="725">
        <v>1.9027807641568959</v>
      </c>
      <c r="U127" s="368">
        <v>7.2574492544133129</v>
      </c>
      <c r="V127" s="368">
        <v>3.0622670006972719</v>
      </c>
      <c r="W127" s="368">
        <v>11.392761183561086</v>
      </c>
      <c r="X127" s="368">
        <v>0.35986478204605388</v>
      </c>
      <c r="Y127" s="368">
        <v>1.815496959372795</v>
      </c>
      <c r="Z127" s="368">
        <v>0.35407334920333389</v>
      </c>
      <c r="AA127" s="368">
        <v>1.7901304835216814</v>
      </c>
      <c r="AB127" s="368">
        <v>0.34473478503099952</v>
      </c>
      <c r="AC127" s="368">
        <v>1.7492275724468569</v>
      </c>
      <c r="AD127" s="368">
        <v>0.13605163114663413</v>
      </c>
      <c r="AE127" s="726">
        <v>0.50470823978147128</v>
      </c>
    </row>
    <row r="128" spans="1:31" s="316" customFormat="1">
      <c r="A128" s="237"/>
      <c r="B128" s="1096" t="s">
        <v>50</v>
      </c>
      <c r="C128" s="1096" t="s">
        <v>796</v>
      </c>
      <c r="D128" s="1097" t="s">
        <v>1168</v>
      </c>
      <c r="E128" s="1098" t="s">
        <v>1169</v>
      </c>
      <c r="F128" s="1099">
        <v>506273.97</v>
      </c>
      <c r="G128" s="1099">
        <v>5043310.3</v>
      </c>
      <c r="H128" s="989">
        <v>62.7</v>
      </c>
      <c r="I128" s="989">
        <v>120</v>
      </c>
      <c r="J128" s="989">
        <v>36.576000000000001</v>
      </c>
      <c r="K128" s="989">
        <v>6.166666666666667</v>
      </c>
      <c r="L128" s="989">
        <v>1.8795999999999999</v>
      </c>
      <c r="M128" s="989">
        <v>71250</v>
      </c>
      <c r="N128" s="989">
        <v>33.626199999999997</v>
      </c>
      <c r="O128" s="989">
        <v>2385.5803011290668</v>
      </c>
      <c r="P128" s="989">
        <v>39.759671685484449</v>
      </c>
      <c r="Q128" s="989">
        <v>12.11874792973566</v>
      </c>
      <c r="R128" s="989">
        <v>64.994000000000085</v>
      </c>
      <c r="S128" s="990">
        <v>291.48</v>
      </c>
      <c r="T128" s="725">
        <v>1.9027807641568959</v>
      </c>
      <c r="U128" s="368">
        <v>7.2574492544133129</v>
      </c>
      <c r="V128" s="368">
        <v>3.0622670006972719</v>
      </c>
      <c r="W128" s="368">
        <v>11.392761183561086</v>
      </c>
      <c r="X128" s="368">
        <v>0.17034578868124223</v>
      </c>
      <c r="Y128" s="368">
        <v>0.63485947305139834</v>
      </c>
      <c r="Z128" s="368">
        <v>0.16455435583852221</v>
      </c>
      <c r="AA128" s="368">
        <v>0.60949299720028471</v>
      </c>
      <c r="AB128" s="368">
        <v>0.15521579166618787</v>
      </c>
      <c r="AC128" s="368">
        <v>0.56859008612546036</v>
      </c>
      <c r="AD128" s="368">
        <v>0.13605163114663413</v>
      </c>
      <c r="AE128" s="726">
        <v>0.50470823978147128</v>
      </c>
    </row>
    <row r="129" spans="1:31" s="316" customFormat="1">
      <c r="A129" s="237"/>
      <c r="B129" s="1096" t="s">
        <v>50</v>
      </c>
      <c r="C129" s="1096" t="s">
        <v>798</v>
      </c>
      <c r="D129" s="1097" t="s">
        <v>1171</v>
      </c>
      <c r="E129" s="1098" t="s">
        <v>1172</v>
      </c>
      <c r="F129" s="1099">
        <v>506153.88</v>
      </c>
      <c r="G129" s="1099">
        <v>5043255.57</v>
      </c>
      <c r="H129" s="989">
        <v>62.7</v>
      </c>
      <c r="I129" s="989">
        <v>120</v>
      </c>
      <c r="J129" s="989">
        <v>36.576000000000001</v>
      </c>
      <c r="K129" s="989">
        <v>6.166666666666667</v>
      </c>
      <c r="L129" s="989">
        <v>1.8795999999999999</v>
      </c>
      <c r="M129" s="989">
        <v>71250</v>
      </c>
      <c r="N129" s="989">
        <v>33.626199999999997</v>
      </c>
      <c r="O129" s="989">
        <v>2385.5803011290668</v>
      </c>
      <c r="P129" s="989">
        <v>39.759671685484449</v>
      </c>
      <c r="Q129" s="989">
        <v>12.11874792973566</v>
      </c>
      <c r="R129" s="989">
        <v>64.994000000000085</v>
      </c>
      <c r="S129" s="990">
        <v>291.48</v>
      </c>
      <c r="T129" s="725">
        <v>3.1713012735948269</v>
      </c>
      <c r="U129" s="368">
        <v>12.095748757355523</v>
      </c>
      <c r="V129" s="368">
        <v>5.1037783344954537</v>
      </c>
      <c r="W129" s="368">
        <v>18.987935305935146</v>
      </c>
      <c r="X129" s="368">
        <v>0.27380243516207037</v>
      </c>
      <c r="Y129" s="368">
        <v>1.0138295303891305</v>
      </c>
      <c r="Z129" s="368">
        <v>0.26801100231935038</v>
      </c>
      <c r="AA129" s="368">
        <v>0.98846305453801686</v>
      </c>
      <c r="AB129" s="368">
        <v>0.25867243814701602</v>
      </c>
      <c r="AC129" s="368">
        <v>0.94756014346319262</v>
      </c>
      <c r="AD129" s="368">
        <v>0.2267527185777235</v>
      </c>
      <c r="AE129" s="726">
        <v>0.53718738416649803</v>
      </c>
    </row>
    <row r="130" spans="1:31" s="316" customFormat="1">
      <c r="A130" s="237"/>
      <c r="B130" s="1096" t="s">
        <v>50</v>
      </c>
      <c r="C130" s="1096" t="s">
        <v>798</v>
      </c>
      <c r="D130" s="1097" t="s">
        <v>1174</v>
      </c>
      <c r="E130" s="1098" t="s">
        <v>1175</v>
      </c>
      <c r="F130" s="1099">
        <v>506147.47</v>
      </c>
      <c r="G130" s="1099">
        <v>5043252.8899999997</v>
      </c>
      <c r="H130" s="989">
        <v>62.7</v>
      </c>
      <c r="I130" s="989">
        <v>120</v>
      </c>
      <c r="J130" s="989">
        <v>36.576000000000001</v>
      </c>
      <c r="K130" s="989">
        <v>6.166666666666667</v>
      </c>
      <c r="L130" s="989">
        <v>1.8795999999999999</v>
      </c>
      <c r="M130" s="989">
        <v>71250</v>
      </c>
      <c r="N130" s="989">
        <v>33.626199999999997</v>
      </c>
      <c r="O130" s="989">
        <v>2385.5803011290668</v>
      </c>
      <c r="P130" s="989">
        <v>39.759671685484449</v>
      </c>
      <c r="Q130" s="989">
        <v>12.11874792973566</v>
      </c>
      <c r="R130" s="989">
        <v>64.994000000000085</v>
      </c>
      <c r="S130" s="990">
        <v>291.48</v>
      </c>
      <c r="T130" s="725">
        <v>3.1713012735948269</v>
      </c>
      <c r="U130" s="368">
        <v>12.095748757355523</v>
      </c>
      <c r="V130" s="368">
        <v>5.1037783344954537</v>
      </c>
      <c r="W130" s="368">
        <v>18.987935305935146</v>
      </c>
      <c r="X130" s="368">
        <v>0.27380243516207037</v>
      </c>
      <c r="Y130" s="368">
        <v>1.0138295303891305</v>
      </c>
      <c r="Z130" s="368">
        <v>0.26801100231935038</v>
      </c>
      <c r="AA130" s="368">
        <v>0.98846305453801686</v>
      </c>
      <c r="AB130" s="368">
        <v>0.25867243814701602</v>
      </c>
      <c r="AC130" s="368">
        <v>0.94756014346319262</v>
      </c>
      <c r="AD130" s="368">
        <v>0.2267527185777235</v>
      </c>
      <c r="AE130" s="726">
        <v>0.84118039963578528</v>
      </c>
    </row>
    <row r="131" spans="1:31" s="316" customFormat="1">
      <c r="A131" s="237"/>
      <c r="B131" s="1096" t="s">
        <v>50</v>
      </c>
      <c r="C131" s="1096" t="s">
        <v>798</v>
      </c>
      <c r="D131" s="1097" t="s">
        <v>1177</v>
      </c>
      <c r="E131" s="1098" t="s">
        <v>1178</v>
      </c>
      <c r="F131" s="1099">
        <v>506133.96</v>
      </c>
      <c r="G131" s="1099">
        <v>5043247.17</v>
      </c>
      <c r="H131" s="989">
        <v>62.7</v>
      </c>
      <c r="I131" s="989">
        <v>120</v>
      </c>
      <c r="J131" s="989">
        <v>36.576000000000001</v>
      </c>
      <c r="K131" s="989">
        <v>6.166666666666667</v>
      </c>
      <c r="L131" s="989">
        <v>1.8795999999999999</v>
      </c>
      <c r="M131" s="989">
        <v>71250</v>
      </c>
      <c r="N131" s="989">
        <v>33.626199999999997</v>
      </c>
      <c r="O131" s="989">
        <v>2385.5803011290668</v>
      </c>
      <c r="P131" s="989">
        <v>39.759671685484449</v>
      </c>
      <c r="Q131" s="989">
        <v>12.11874792973566</v>
      </c>
      <c r="R131" s="989">
        <v>64.994000000000085</v>
      </c>
      <c r="S131" s="990">
        <v>291.48</v>
      </c>
      <c r="T131" s="725">
        <v>3.1713012735948269</v>
      </c>
      <c r="U131" s="368">
        <v>12.095748757355523</v>
      </c>
      <c r="V131" s="368">
        <v>5.1037783344954537</v>
      </c>
      <c r="W131" s="368">
        <v>18.987935305935146</v>
      </c>
      <c r="X131" s="368">
        <v>0.27380243516207037</v>
      </c>
      <c r="Y131" s="368">
        <v>1.0138295303891305</v>
      </c>
      <c r="Z131" s="368">
        <v>0.26801100231935038</v>
      </c>
      <c r="AA131" s="368">
        <v>0.98846305453801686</v>
      </c>
      <c r="AB131" s="368">
        <v>0.25867243814701602</v>
      </c>
      <c r="AC131" s="368">
        <v>0.94756014346319262</v>
      </c>
      <c r="AD131" s="368">
        <v>0.2267527185777235</v>
      </c>
      <c r="AE131" s="726">
        <v>0.84118039963578528</v>
      </c>
    </row>
    <row r="132" spans="1:31" s="316" customFormat="1">
      <c r="A132" s="237"/>
      <c r="B132" s="1096" t="s">
        <v>50</v>
      </c>
      <c r="C132" s="1096" t="s">
        <v>798</v>
      </c>
      <c r="D132" s="1097" t="s">
        <v>1180</v>
      </c>
      <c r="E132" s="1098" t="s">
        <v>1181</v>
      </c>
      <c r="F132" s="1099">
        <v>506122.35</v>
      </c>
      <c r="G132" s="1099">
        <v>5043242.5</v>
      </c>
      <c r="H132" s="989">
        <v>62.7</v>
      </c>
      <c r="I132" s="989">
        <v>120</v>
      </c>
      <c r="J132" s="989">
        <v>36.576000000000001</v>
      </c>
      <c r="K132" s="989">
        <v>6.166666666666667</v>
      </c>
      <c r="L132" s="989">
        <v>1.8795999999999999</v>
      </c>
      <c r="M132" s="989">
        <v>71250</v>
      </c>
      <c r="N132" s="989">
        <v>33.626199999999997</v>
      </c>
      <c r="O132" s="989">
        <v>2385.5803011290668</v>
      </c>
      <c r="P132" s="989">
        <v>39.759671685484449</v>
      </c>
      <c r="Q132" s="989">
        <v>12.11874792973566</v>
      </c>
      <c r="R132" s="989">
        <v>64.994000000000085</v>
      </c>
      <c r="S132" s="990">
        <v>291.48</v>
      </c>
      <c r="T132" s="725">
        <v>3.1713012735948269</v>
      </c>
      <c r="U132" s="368">
        <v>12.095748757355523</v>
      </c>
      <c r="V132" s="368">
        <v>5.1037783344954537</v>
      </c>
      <c r="W132" s="368">
        <v>18.987935305935146</v>
      </c>
      <c r="X132" s="368">
        <v>0.27380243516207037</v>
      </c>
      <c r="Y132" s="368">
        <v>1.0138295303891305</v>
      </c>
      <c r="Z132" s="368">
        <v>0.26801100231935038</v>
      </c>
      <c r="AA132" s="368">
        <v>0.98846305453801686</v>
      </c>
      <c r="AB132" s="368">
        <v>0.25867243814701602</v>
      </c>
      <c r="AC132" s="368">
        <v>0.94756014346319262</v>
      </c>
      <c r="AD132" s="368">
        <v>0.2267527185777235</v>
      </c>
      <c r="AE132" s="726">
        <v>0.84118039963578528</v>
      </c>
    </row>
    <row r="133" spans="1:31" s="316" customFormat="1">
      <c r="A133" s="237"/>
      <c r="B133" s="1096" t="s">
        <v>50</v>
      </c>
      <c r="C133" s="1096" t="s">
        <v>799</v>
      </c>
      <c r="D133" s="1097" t="s">
        <v>1183</v>
      </c>
      <c r="E133" s="1098" t="s">
        <v>1184</v>
      </c>
      <c r="F133" s="1099">
        <v>505998.62</v>
      </c>
      <c r="G133" s="1099">
        <v>5043191.55</v>
      </c>
      <c r="H133" s="989">
        <v>62.7</v>
      </c>
      <c r="I133" s="989">
        <v>120</v>
      </c>
      <c r="J133" s="989">
        <v>36.576000000000001</v>
      </c>
      <c r="K133" s="989">
        <v>6.166666666666667</v>
      </c>
      <c r="L133" s="989">
        <v>1.8795999999999999</v>
      </c>
      <c r="M133" s="989">
        <v>71250</v>
      </c>
      <c r="N133" s="989">
        <v>33.626199999999997</v>
      </c>
      <c r="O133" s="989">
        <v>2385.5803011290668</v>
      </c>
      <c r="P133" s="989">
        <v>39.759671685484449</v>
      </c>
      <c r="Q133" s="989">
        <v>12.11874792973566</v>
      </c>
      <c r="R133" s="989">
        <v>64.994000000000085</v>
      </c>
      <c r="S133" s="990">
        <v>291.48</v>
      </c>
      <c r="T133" s="725">
        <v>2.5370410188758616</v>
      </c>
      <c r="U133" s="368">
        <v>9.6765990058844178</v>
      </c>
      <c r="V133" s="368">
        <v>4.0830226675963628</v>
      </c>
      <c r="W133" s="368">
        <v>15.190348244748115</v>
      </c>
      <c r="X133" s="368">
        <v>0.2220741119216563</v>
      </c>
      <c r="Y133" s="368">
        <v>0.82434450172026452</v>
      </c>
      <c r="Z133" s="368">
        <v>0.21628267907893628</v>
      </c>
      <c r="AA133" s="368">
        <v>0.7989780258691509</v>
      </c>
      <c r="AB133" s="368">
        <v>0.20694411490660197</v>
      </c>
      <c r="AC133" s="368">
        <v>0.75807511479432654</v>
      </c>
      <c r="AD133" s="368">
        <v>0.1814021748621788</v>
      </c>
      <c r="AE133" s="726">
        <v>0.82494082744327191</v>
      </c>
    </row>
    <row r="134" spans="1:31" s="316" customFormat="1">
      <c r="A134" s="237"/>
      <c r="B134" s="1096" t="s">
        <v>50</v>
      </c>
      <c r="C134" s="1096" t="s">
        <v>799</v>
      </c>
      <c r="D134" s="1097" t="s">
        <v>1186</v>
      </c>
      <c r="E134" s="1098" t="s">
        <v>1187</v>
      </c>
      <c r="F134" s="1099">
        <v>505991.04</v>
      </c>
      <c r="G134" s="1099">
        <v>5043188.5599999996</v>
      </c>
      <c r="H134" s="989">
        <v>62.7</v>
      </c>
      <c r="I134" s="989">
        <v>120</v>
      </c>
      <c r="J134" s="989">
        <v>36.576000000000001</v>
      </c>
      <c r="K134" s="989">
        <v>6.166666666666667</v>
      </c>
      <c r="L134" s="989">
        <v>1.8795999999999999</v>
      </c>
      <c r="M134" s="989">
        <v>71250</v>
      </c>
      <c r="N134" s="989">
        <v>33.626199999999997</v>
      </c>
      <c r="O134" s="989">
        <v>2385.5803011290668</v>
      </c>
      <c r="P134" s="989">
        <v>39.759671685484449</v>
      </c>
      <c r="Q134" s="989">
        <v>12.11874792973566</v>
      </c>
      <c r="R134" s="989">
        <v>64.994000000000085</v>
      </c>
      <c r="S134" s="990">
        <v>291.48</v>
      </c>
      <c r="T134" s="725">
        <v>2.5370410188758616</v>
      </c>
      <c r="U134" s="368">
        <v>9.6765990058844178</v>
      </c>
      <c r="V134" s="368">
        <v>4.0830226675963628</v>
      </c>
      <c r="W134" s="368">
        <v>15.190348244748115</v>
      </c>
      <c r="X134" s="368">
        <v>0.2220741119216563</v>
      </c>
      <c r="Y134" s="368">
        <v>0.82434450172026452</v>
      </c>
      <c r="Z134" s="368">
        <v>0.21628267907893628</v>
      </c>
      <c r="AA134" s="368">
        <v>0.7989780258691509</v>
      </c>
      <c r="AB134" s="368">
        <v>0.20694411490660197</v>
      </c>
      <c r="AC134" s="368">
        <v>0.75807511479432654</v>
      </c>
      <c r="AD134" s="368">
        <v>0.1814021748621788</v>
      </c>
      <c r="AE134" s="726">
        <v>0.67294431970862822</v>
      </c>
    </row>
    <row r="135" spans="1:31" s="316" customFormat="1">
      <c r="A135" s="237"/>
      <c r="B135" s="1096" t="s">
        <v>50</v>
      </c>
      <c r="C135" s="1096" t="s">
        <v>799</v>
      </c>
      <c r="D135" s="1097" t="s">
        <v>1189</v>
      </c>
      <c r="E135" s="1098" t="s">
        <v>1190</v>
      </c>
      <c r="F135" s="1099">
        <v>505984.47</v>
      </c>
      <c r="G135" s="1099">
        <v>5043185.63</v>
      </c>
      <c r="H135" s="989">
        <v>62.7</v>
      </c>
      <c r="I135" s="989">
        <v>120</v>
      </c>
      <c r="J135" s="989">
        <v>36.576000000000001</v>
      </c>
      <c r="K135" s="989">
        <v>6.166666666666667</v>
      </c>
      <c r="L135" s="989">
        <v>1.8795999999999999</v>
      </c>
      <c r="M135" s="989">
        <v>71250</v>
      </c>
      <c r="N135" s="989">
        <v>33.626199999999997</v>
      </c>
      <c r="O135" s="989">
        <v>2385.5803011290668</v>
      </c>
      <c r="P135" s="989">
        <v>39.759671685484449</v>
      </c>
      <c r="Q135" s="989">
        <v>12.11874792973566</v>
      </c>
      <c r="R135" s="989">
        <v>64.994000000000085</v>
      </c>
      <c r="S135" s="990">
        <v>291.48</v>
      </c>
      <c r="T135" s="725">
        <v>2.5370410188758616</v>
      </c>
      <c r="U135" s="368">
        <v>9.6765990058844178</v>
      </c>
      <c r="V135" s="368">
        <v>4.0830226675963628</v>
      </c>
      <c r="W135" s="368">
        <v>15.190348244748115</v>
      </c>
      <c r="X135" s="368">
        <v>0.2220741119216563</v>
      </c>
      <c r="Y135" s="368">
        <v>0.82434450172026452</v>
      </c>
      <c r="Z135" s="368">
        <v>0.21628267907893628</v>
      </c>
      <c r="AA135" s="368">
        <v>0.7989780258691509</v>
      </c>
      <c r="AB135" s="368">
        <v>0.20694411490660197</v>
      </c>
      <c r="AC135" s="368">
        <v>0.75807511479432654</v>
      </c>
      <c r="AD135" s="368">
        <v>0.1814021748621788</v>
      </c>
      <c r="AE135" s="726">
        <v>0.67294431970862822</v>
      </c>
    </row>
    <row r="136" spans="1:31" s="316" customFormat="1">
      <c r="A136" s="237"/>
      <c r="B136" s="1096" t="s">
        <v>50</v>
      </c>
      <c r="C136" s="1096" t="s">
        <v>799</v>
      </c>
      <c r="D136" s="1097" t="s">
        <v>1192</v>
      </c>
      <c r="E136" s="1098" t="s">
        <v>1193</v>
      </c>
      <c r="F136" s="1099">
        <v>505977.82</v>
      </c>
      <c r="G136" s="1099">
        <v>5043183</v>
      </c>
      <c r="H136" s="989">
        <v>62.7</v>
      </c>
      <c r="I136" s="989">
        <v>129.98687664041995</v>
      </c>
      <c r="J136" s="989">
        <v>39.619999999999997</v>
      </c>
      <c r="K136" s="989">
        <v>6.166666666666667</v>
      </c>
      <c r="L136" s="989">
        <v>1.8795999999999999</v>
      </c>
      <c r="M136" s="989">
        <v>71250</v>
      </c>
      <c r="N136" s="989">
        <v>33.626199999999997</v>
      </c>
      <c r="O136" s="989">
        <v>2385.5803011290668</v>
      </c>
      <c r="P136" s="989">
        <v>39.759671685484449</v>
      </c>
      <c r="Q136" s="989">
        <v>12.11874792973566</v>
      </c>
      <c r="R136" s="989">
        <v>64.994000000000085</v>
      </c>
      <c r="S136" s="990">
        <v>291.48</v>
      </c>
      <c r="T136" s="725">
        <v>2.5370410188758616</v>
      </c>
      <c r="U136" s="368">
        <v>9.6765990058844178</v>
      </c>
      <c r="V136" s="368">
        <v>4.0830226675963628</v>
      </c>
      <c r="W136" s="368">
        <v>15.190348244748115</v>
      </c>
      <c r="X136" s="368">
        <v>0.2220741119216563</v>
      </c>
      <c r="Y136" s="368">
        <v>0.82434450172026452</v>
      </c>
      <c r="Z136" s="368">
        <v>0.21628267907893628</v>
      </c>
      <c r="AA136" s="368">
        <v>0.7989780258691509</v>
      </c>
      <c r="AB136" s="368">
        <v>0.20694411490660197</v>
      </c>
      <c r="AC136" s="368">
        <v>0.75807511479432654</v>
      </c>
      <c r="AD136" s="368">
        <v>0.1814021748621788</v>
      </c>
      <c r="AE136" s="726">
        <v>0.67294431970862822</v>
      </c>
    </row>
    <row r="137" spans="1:31" s="316" customFormat="1">
      <c r="A137" s="237"/>
      <c r="B137" s="1096" t="s">
        <v>50</v>
      </c>
      <c r="C137" s="1096" t="s">
        <v>799</v>
      </c>
      <c r="D137" s="1097" t="s">
        <v>1195</v>
      </c>
      <c r="E137" s="1098" t="s">
        <v>1196</v>
      </c>
      <c r="F137" s="1099">
        <v>505971.18</v>
      </c>
      <c r="G137" s="1099">
        <v>5043180.3600000003</v>
      </c>
      <c r="H137" s="989">
        <v>62.7</v>
      </c>
      <c r="I137" s="989">
        <v>129.98687664041995</v>
      </c>
      <c r="J137" s="989">
        <v>39.619999999999997</v>
      </c>
      <c r="K137" s="989">
        <v>6.166666666666667</v>
      </c>
      <c r="L137" s="989">
        <v>1.8795999999999999</v>
      </c>
      <c r="M137" s="989">
        <v>71250</v>
      </c>
      <c r="N137" s="989">
        <v>33.626199999999997</v>
      </c>
      <c r="O137" s="989">
        <v>2385.5803011290668</v>
      </c>
      <c r="P137" s="989">
        <v>39.759671685484449</v>
      </c>
      <c r="Q137" s="989">
        <v>12.11874792973566</v>
      </c>
      <c r="R137" s="989">
        <v>64.994000000000085</v>
      </c>
      <c r="S137" s="990">
        <v>291.48</v>
      </c>
      <c r="T137" s="725">
        <v>2.5370410188758616</v>
      </c>
      <c r="U137" s="368">
        <v>9.6765990058844178</v>
      </c>
      <c r="V137" s="368">
        <v>4.0830226675963628</v>
      </c>
      <c r="W137" s="368">
        <v>15.190348244748115</v>
      </c>
      <c r="X137" s="368">
        <v>0.2220741119216563</v>
      </c>
      <c r="Y137" s="368">
        <v>0.82434450172026452</v>
      </c>
      <c r="Z137" s="368">
        <v>0.21628267907893628</v>
      </c>
      <c r="AA137" s="368">
        <v>0.7989780258691509</v>
      </c>
      <c r="AB137" s="368">
        <v>0.20694411490660197</v>
      </c>
      <c r="AC137" s="368">
        <v>0.75807511479432654</v>
      </c>
      <c r="AD137" s="368">
        <v>0.1814021748621788</v>
      </c>
      <c r="AE137" s="726">
        <v>0.67294431970862822</v>
      </c>
    </row>
    <row r="138" spans="1:31" s="316" customFormat="1">
      <c r="A138" s="237"/>
      <c r="B138" s="1096" t="s">
        <v>50</v>
      </c>
      <c r="C138" s="1096" t="s">
        <v>800</v>
      </c>
      <c r="D138" s="1097" t="s">
        <v>1198</v>
      </c>
      <c r="E138" s="1098" t="s">
        <v>1199</v>
      </c>
      <c r="F138" s="1099">
        <v>506068.7</v>
      </c>
      <c r="G138" s="1099">
        <v>5042972.3</v>
      </c>
      <c r="H138" s="989">
        <v>62.7</v>
      </c>
      <c r="I138" s="989">
        <v>129.98687664041995</v>
      </c>
      <c r="J138" s="989">
        <v>39.619999999999997</v>
      </c>
      <c r="K138" s="989">
        <v>6.166666666666667</v>
      </c>
      <c r="L138" s="989">
        <v>1.8795999999999999</v>
      </c>
      <c r="M138" s="989">
        <v>71250</v>
      </c>
      <c r="N138" s="989">
        <v>33.626199999999997</v>
      </c>
      <c r="O138" s="989">
        <v>2385.5803011290668</v>
      </c>
      <c r="P138" s="989">
        <v>39.759671685484449</v>
      </c>
      <c r="Q138" s="989">
        <v>12.11874792973566</v>
      </c>
      <c r="R138" s="989">
        <v>64.994000000000085</v>
      </c>
      <c r="S138" s="990">
        <v>291.48</v>
      </c>
      <c r="T138" s="725">
        <v>0.72989992172211349</v>
      </c>
      <c r="U138" s="368">
        <v>2.6641347142857144</v>
      </c>
      <c r="V138" s="368">
        <v>1.3693070813308752</v>
      </c>
      <c r="W138" s="368">
        <v>4.9979708468576947</v>
      </c>
      <c r="X138" s="368">
        <v>0.15410108713034318</v>
      </c>
      <c r="Y138" s="368">
        <v>0.57353636586655266</v>
      </c>
      <c r="Z138" s="368">
        <v>0.14830965428762319</v>
      </c>
      <c r="AA138" s="368">
        <v>0.54816989001543903</v>
      </c>
      <c r="AB138" s="368">
        <v>0.13897109011528888</v>
      </c>
      <c r="AC138" s="368">
        <v>0.50726697894061468</v>
      </c>
      <c r="AD138" s="368">
        <v>6.1821731506849303E-2</v>
      </c>
      <c r="AE138" s="726">
        <v>0.22564931999999996</v>
      </c>
    </row>
    <row r="139" spans="1:31" s="316" customFormat="1">
      <c r="A139" s="237"/>
      <c r="B139" s="1096" t="s">
        <v>50</v>
      </c>
      <c r="C139" s="1096" t="s">
        <v>800</v>
      </c>
      <c r="D139" s="1097" t="s">
        <v>1200</v>
      </c>
      <c r="E139" s="1098" t="s">
        <v>1201</v>
      </c>
      <c r="F139" s="1099">
        <v>506069.8</v>
      </c>
      <c r="G139" s="1099">
        <v>5042969.5999999996</v>
      </c>
      <c r="H139" s="989">
        <v>62.7</v>
      </c>
      <c r="I139" s="989">
        <v>129.98687664041995</v>
      </c>
      <c r="J139" s="989">
        <v>39.619999999999997</v>
      </c>
      <c r="K139" s="989">
        <v>6.166666666666667</v>
      </c>
      <c r="L139" s="989">
        <v>1.8795999999999999</v>
      </c>
      <c r="M139" s="989">
        <v>71250</v>
      </c>
      <c r="N139" s="989">
        <v>33.626199999999997</v>
      </c>
      <c r="O139" s="989">
        <v>2385.5803011290668</v>
      </c>
      <c r="P139" s="989">
        <v>39.759671685484449</v>
      </c>
      <c r="Q139" s="989">
        <v>12.11874792973566</v>
      </c>
      <c r="R139" s="989">
        <v>64.994000000000085</v>
      </c>
      <c r="S139" s="990">
        <v>291.48</v>
      </c>
      <c r="T139" s="725">
        <v>0.72989992172211349</v>
      </c>
      <c r="U139" s="368">
        <v>2.6641347142857144</v>
      </c>
      <c r="V139" s="368">
        <v>1.3693070813308752</v>
      </c>
      <c r="W139" s="368">
        <v>4.9979708468576947</v>
      </c>
      <c r="X139" s="368">
        <v>0.15410108713034318</v>
      </c>
      <c r="Y139" s="368">
        <v>0.57353636586655266</v>
      </c>
      <c r="Z139" s="368">
        <v>0.14830965428762319</v>
      </c>
      <c r="AA139" s="368">
        <v>0.54816989001543903</v>
      </c>
      <c r="AB139" s="368">
        <v>0.13897109011528888</v>
      </c>
      <c r="AC139" s="368">
        <v>0.50726697894061468</v>
      </c>
      <c r="AD139" s="368">
        <v>6.1821731506849303E-2</v>
      </c>
      <c r="AE139" s="726">
        <v>0.22564931999999996</v>
      </c>
    </row>
    <row r="140" spans="1:31" s="316" customFormat="1">
      <c r="A140" s="237"/>
      <c r="B140" s="1096" t="s">
        <v>50</v>
      </c>
      <c r="C140" s="1096" t="s">
        <v>800</v>
      </c>
      <c r="D140" s="1097" t="s">
        <v>1202</v>
      </c>
      <c r="E140" s="1098" t="s">
        <v>1203</v>
      </c>
      <c r="F140" s="1099">
        <v>506070.9</v>
      </c>
      <c r="G140" s="1099">
        <v>5042966.8</v>
      </c>
      <c r="H140" s="989">
        <v>62.7</v>
      </c>
      <c r="I140" s="989">
        <v>129.98687664041995</v>
      </c>
      <c r="J140" s="989">
        <v>39.619999999999997</v>
      </c>
      <c r="K140" s="989">
        <v>6.166666666666667</v>
      </c>
      <c r="L140" s="989">
        <v>1.8795999999999999</v>
      </c>
      <c r="M140" s="989">
        <v>71250</v>
      </c>
      <c r="N140" s="989">
        <v>33.626199999999997</v>
      </c>
      <c r="O140" s="989">
        <v>2385.5803011290668</v>
      </c>
      <c r="P140" s="989">
        <v>39.759671685484449</v>
      </c>
      <c r="Q140" s="989">
        <v>12.11874792973566</v>
      </c>
      <c r="R140" s="989">
        <v>64.994000000000085</v>
      </c>
      <c r="S140" s="990">
        <v>291.48</v>
      </c>
      <c r="T140" s="725">
        <v>0.72989992172211349</v>
      </c>
      <c r="U140" s="368">
        <v>2.6641347142857144</v>
      </c>
      <c r="V140" s="368">
        <v>1.3693070813308752</v>
      </c>
      <c r="W140" s="368">
        <v>4.9979708468576947</v>
      </c>
      <c r="X140" s="368">
        <v>0.15410108713034318</v>
      </c>
      <c r="Y140" s="368">
        <v>0.57353636586655266</v>
      </c>
      <c r="Z140" s="368">
        <v>0.14830965428762319</v>
      </c>
      <c r="AA140" s="368">
        <v>0.54816989001543903</v>
      </c>
      <c r="AB140" s="368">
        <v>0.13897109011528888</v>
      </c>
      <c r="AC140" s="368">
        <v>0.50726697894061468</v>
      </c>
      <c r="AD140" s="368">
        <v>6.1821731506849303E-2</v>
      </c>
      <c r="AE140" s="726">
        <v>0.22564931999999996</v>
      </c>
    </row>
    <row r="141" spans="1:31">
      <c r="A141" s="110"/>
      <c r="B141" s="89" t="s">
        <v>50</v>
      </c>
      <c r="C141" s="89" t="s">
        <v>1204</v>
      </c>
      <c r="D141" s="1082" t="s">
        <v>1205</v>
      </c>
      <c r="E141" s="1090" t="s">
        <v>1206</v>
      </c>
      <c r="F141" s="1020">
        <v>506416.14414569997</v>
      </c>
      <c r="G141" s="1020">
        <v>5043153.3344526999</v>
      </c>
      <c r="H141" s="986">
        <v>62.7</v>
      </c>
      <c r="I141" s="986">
        <v>144</v>
      </c>
      <c r="J141" s="986">
        <v>43.891199999999998</v>
      </c>
      <c r="K141" s="986">
        <v>5.833333333333333</v>
      </c>
      <c r="L141" s="986">
        <v>1.778</v>
      </c>
      <c r="M141" s="986">
        <v>71250</v>
      </c>
      <c r="N141" s="986">
        <v>33.626199999999997</v>
      </c>
      <c r="O141" s="986">
        <v>2666.0076997924025</v>
      </c>
      <c r="P141" s="986">
        <v>44.433461663206707</v>
      </c>
      <c r="Q141" s="986">
        <v>13.543319114945405</v>
      </c>
      <c r="R141" s="986">
        <v>64.994000000000085</v>
      </c>
      <c r="S141" s="987">
        <v>291.48</v>
      </c>
      <c r="T141" s="720">
        <v>0.11687361429002895</v>
      </c>
      <c r="U141" s="153">
        <v>0.42658869215860568</v>
      </c>
      <c r="V141" s="153">
        <v>1.1687361298082191E-2</v>
      </c>
      <c r="W141" s="153">
        <v>4.2658868738000004E-2</v>
      </c>
      <c r="X141" s="153">
        <v>4.0542217644381665E-2</v>
      </c>
      <c r="Y141" s="153">
        <v>0.15931204126219306</v>
      </c>
      <c r="Z141" s="153">
        <v>3.4611826273701664E-2</v>
      </c>
      <c r="AA141" s="153">
        <v>0.13333692705861466</v>
      </c>
      <c r="AB141" s="153">
        <v>2.5049194385158083E-2</v>
      </c>
      <c r="AC141" s="153">
        <v>9.1452599386793787E-2</v>
      </c>
      <c r="AD141" s="153">
        <v>7.457252144444397E-2</v>
      </c>
      <c r="AE141" s="719">
        <v>0.27218970327222053</v>
      </c>
    </row>
    <row r="142" spans="1:31">
      <c r="A142" s="110"/>
      <c r="B142" s="89" t="s">
        <v>50</v>
      </c>
      <c r="C142" s="89" t="s">
        <v>1204</v>
      </c>
      <c r="D142" s="1082" t="s">
        <v>1207</v>
      </c>
      <c r="E142" s="1090" t="s">
        <v>1208</v>
      </c>
      <c r="F142" s="1020">
        <v>506420.40503690002</v>
      </c>
      <c r="G142" s="1020">
        <v>5043143.0495429002</v>
      </c>
      <c r="H142" s="986">
        <v>62.7</v>
      </c>
      <c r="I142" s="986">
        <v>144</v>
      </c>
      <c r="J142" s="986">
        <v>43.891199999999998</v>
      </c>
      <c r="K142" s="986">
        <v>5.833333333333333</v>
      </c>
      <c r="L142" s="986">
        <v>1.778</v>
      </c>
      <c r="M142" s="986">
        <v>71250</v>
      </c>
      <c r="N142" s="986">
        <v>33.626199999999997</v>
      </c>
      <c r="O142" s="986">
        <v>2666.0076997924025</v>
      </c>
      <c r="P142" s="986">
        <v>44.433461663206707</v>
      </c>
      <c r="Q142" s="986">
        <v>13.543319114945405</v>
      </c>
      <c r="R142" s="986">
        <v>64.994000000000085</v>
      </c>
      <c r="S142" s="987">
        <v>291.48</v>
      </c>
      <c r="T142" s="720">
        <v>0.11687361429002895</v>
      </c>
      <c r="U142" s="153">
        <v>0.42658869215860568</v>
      </c>
      <c r="V142" s="153">
        <v>1.1687361298082191E-2</v>
      </c>
      <c r="W142" s="153">
        <v>4.2658868738000004E-2</v>
      </c>
      <c r="X142" s="153">
        <v>4.0542217644381665E-2</v>
      </c>
      <c r="Y142" s="153">
        <v>0.15931204126219306</v>
      </c>
      <c r="Z142" s="153">
        <v>3.4611826273701664E-2</v>
      </c>
      <c r="AA142" s="153">
        <v>0.13333692705861466</v>
      </c>
      <c r="AB142" s="153">
        <v>2.5049194385158083E-2</v>
      </c>
      <c r="AC142" s="153">
        <v>9.1452599386793787E-2</v>
      </c>
      <c r="AD142" s="153">
        <v>7.457252144444397E-2</v>
      </c>
      <c r="AE142" s="719">
        <v>0.27218970327222053</v>
      </c>
    </row>
    <row r="143" spans="1:31">
      <c r="A143" s="110"/>
      <c r="B143" s="89" t="s">
        <v>50</v>
      </c>
      <c r="C143" s="89" t="s">
        <v>1204</v>
      </c>
      <c r="D143" s="1082" t="s">
        <v>1209</v>
      </c>
      <c r="E143" s="1090" t="s">
        <v>1210</v>
      </c>
      <c r="F143" s="1020">
        <v>506425.25363723002</v>
      </c>
      <c r="G143" s="1020">
        <v>5043133.9400513005</v>
      </c>
      <c r="H143" s="986">
        <v>62.7</v>
      </c>
      <c r="I143" s="986">
        <v>144</v>
      </c>
      <c r="J143" s="986">
        <v>43.891199999999998</v>
      </c>
      <c r="K143" s="986">
        <v>5.833333333333333</v>
      </c>
      <c r="L143" s="986">
        <v>1.778</v>
      </c>
      <c r="M143" s="986">
        <v>71250</v>
      </c>
      <c r="N143" s="986">
        <v>33.626199999999997</v>
      </c>
      <c r="O143" s="986">
        <v>2666.0076997924025</v>
      </c>
      <c r="P143" s="986">
        <v>44.433461663206707</v>
      </c>
      <c r="Q143" s="986">
        <v>13.543319114945405</v>
      </c>
      <c r="R143" s="986">
        <v>64.994000000000085</v>
      </c>
      <c r="S143" s="987">
        <v>291.48</v>
      </c>
      <c r="T143" s="720">
        <v>0.11687361429002895</v>
      </c>
      <c r="U143" s="153">
        <v>0.42658869215860568</v>
      </c>
      <c r="V143" s="153">
        <v>1.1687361298082191E-2</v>
      </c>
      <c r="W143" s="153">
        <v>4.2658868738000004E-2</v>
      </c>
      <c r="X143" s="153">
        <v>4.0542217644381665E-2</v>
      </c>
      <c r="Y143" s="153">
        <v>0.15931204126219306</v>
      </c>
      <c r="Z143" s="153">
        <v>3.4611826273701664E-2</v>
      </c>
      <c r="AA143" s="153">
        <v>0.13333692705861466</v>
      </c>
      <c r="AB143" s="153">
        <v>2.5049194385158083E-2</v>
      </c>
      <c r="AC143" s="153">
        <v>9.1452599386793787E-2</v>
      </c>
      <c r="AD143" s="153">
        <v>7.457252144444397E-2</v>
      </c>
      <c r="AE143" s="719">
        <v>0.27218970327222053</v>
      </c>
    </row>
    <row r="144" spans="1:31">
      <c r="A144" s="110"/>
      <c r="B144" s="89" t="s">
        <v>50</v>
      </c>
      <c r="C144" s="89" t="s">
        <v>318</v>
      </c>
      <c r="D144" s="1082" t="s">
        <v>1212</v>
      </c>
      <c r="E144" s="1090" t="s">
        <v>1213</v>
      </c>
      <c r="F144" s="1020">
        <v>508970.0861288</v>
      </c>
      <c r="G144" s="1020">
        <v>5037706.5971603002</v>
      </c>
      <c r="H144" s="986">
        <v>69.400000000000006</v>
      </c>
      <c r="I144" s="986">
        <v>73</v>
      </c>
      <c r="J144" s="986">
        <v>22.250399999999999</v>
      </c>
      <c r="K144" s="986">
        <v>5</v>
      </c>
      <c r="L144" s="986">
        <v>1.524</v>
      </c>
      <c r="M144" s="986">
        <v>39000</v>
      </c>
      <c r="N144" s="986">
        <v>18.405919999999998</v>
      </c>
      <c r="O144" s="986">
        <v>1986.2536897868538</v>
      </c>
      <c r="P144" s="986">
        <v>33.104228163114229</v>
      </c>
      <c r="Q144" s="986">
        <v>10.090168744117218</v>
      </c>
      <c r="R144" s="986">
        <v>64.994000000000085</v>
      </c>
      <c r="S144" s="987">
        <v>291.48</v>
      </c>
      <c r="T144" s="720">
        <v>0.74581430745814292</v>
      </c>
      <c r="U144" s="153">
        <v>2.7222222222222219</v>
      </c>
      <c r="V144" s="153">
        <v>7.4581430745814289E-2</v>
      </c>
      <c r="W144" s="153">
        <v>0.2722222222222222</v>
      </c>
      <c r="X144" s="153">
        <v>0.16922213992474883</v>
      </c>
      <c r="Y144" s="153">
        <v>0.62465074620373329</v>
      </c>
      <c r="Z144" s="153">
        <v>0.16556439286618882</v>
      </c>
      <c r="AA144" s="153">
        <v>0.60862981408724048</v>
      </c>
      <c r="AB144" s="153">
        <v>0.15966635233629345</v>
      </c>
      <c r="AC144" s="153">
        <v>0.58279639656629878</v>
      </c>
      <c r="AD144" s="153">
        <v>0.47587519025875186</v>
      </c>
      <c r="AE144" s="719">
        <v>1.7369444444444444</v>
      </c>
    </row>
    <row r="145" spans="1:31">
      <c r="A145" s="110"/>
      <c r="B145" s="89" t="s">
        <v>50</v>
      </c>
      <c r="C145" s="89" t="s">
        <v>318</v>
      </c>
      <c r="D145" s="1082" t="s">
        <v>1214</v>
      </c>
      <c r="E145" s="1090" t="s">
        <v>1215</v>
      </c>
      <c r="F145" s="1020">
        <v>508953.09290547</v>
      </c>
      <c r="G145" s="1020">
        <v>5037716.0817500995</v>
      </c>
      <c r="H145" s="986">
        <v>69.400000000000006</v>
      </c>
      <c r="I145" s="986">
        <v>73</v>
      </c>
      <c r="J145" s="986">
        <v>22.250399999999999</v>
      </c>
      <c r="K145" s="986">
        <v>5</v>
      </c>
      <c r="L145" s="986">
        <v>1.524</v>
      </c>
      <c r="M145" s="986">
        <v>39000</v>
      </c>
      <c r="N145" s="986">
        <v>18.405919999999998</v>
      </c>
      <c r="O145" s="986">
        <v>1986.2536897868538</v>
      </c>
      <c r="P145" s="986">
        <v>33.104228163114229</v>
      </c>
      <c r="Q145" s="986">
        <v>10.090168744117218</v>
      </c>
      <c r="R145" s="986">
        <v>64.994000000000085</v>
      </c>
      <c r="S145" s="987">
        <v>291.48</v>
      </c>
      <c r="T145" s="720">
        <v>0.74581430745814292</v>
      </c>
      <c r="U145" s="153">
        <v>2.7222222222222219</v>
      </c>
      <c r="V145" s="153">
        <v>7.4581430745814289E-2</v>
      </c>
      <c r="W145" s="153">
        <v>0.2722222222222222</v>
      </c>
      <c r="X145" s="153">
        <v>0.16922213992474883</v>
      </c>
      <c r="Y145" s="153">
        <v>0.62465074620373329</v>
      </c>
      <c r="Z145" s="153">
        <v>0.16556439286618882</v>
      </c>
      <c r="AA145" s="153">
        <v>0.60862981408724048</v>
      </c>
      <c r="AB145" s="153">
        <v>0.15966635233629345</v>
      </c>
      <c r="AC145" s="153">
        <v>0.58279639656629878</v>
      </c>
      <c r="AD145" s="153">
        <v>0.47587519025875186</v>
      </c>
      <c r="AE145" s="719">
        <v>1.7369444444444444</v>
      </c>
    </row>
    <row r="146" spans="1:31">
      <c r="A146" s="110"/>
      <c r="B146" s="89" t="s">
        <v>50</v>
      </c>
      <c r="C146" s="89" t="s">
        <v>318</v>
      </c>
      <c r="D146" s="1082" t="s">
        <v>1216</v>
      </c>
      <c r="E146" s="1090" t="s">
        <v>1217</v>
      </c>
      <c r="F146" s="1020">
        <v>508941.71139775001</v>
      </c>
      <c r="G146" s="1020">
        <v>5037722.5628864001</v>
      </c>
      <c r="H146" s="986">
        <v>69.400000000000006</v>
      </c>
      <c r="I146" s="986">
        <v>73</v>
      </c>
      <c r="J146" s="986">
        <v>22.250399999999999</v>
      </c>
      <c r="K146" s="986">
        <v>5</v>
      </c>
      <c r="L146" s="986">
        <v>1.524</v>
      </c>
      <c r="M146" s="986">
        <v>55250</v>
      </c>
      <c r="N146" s="986">
        <v>26.075053333333333</v>
      </c>
      <c r="O146" s="986">
        <v>2813.8593938647095</v>
      </c>
      <c r="P146" s="986">
        <v>46.897656564411825</v>
      </c>
      <c r="Q146" s="986">
        <v>14.294405720832724</v>
      </c>
      <c r="R146" s="986">
        <v>64.994000000000085</v>
      </c>
      <c r="S146" s="987">
        <v>291.48</v>
      </c>
      <c r="T146" s="720">
        <v>0.74581430745814292</v>
      </c>
      <c r="U146" s="153">
        <v>2.7222222222222219</v>
      </c>
      <c r="V146" s="153">
        <v>7.4581430745814289E-2</v>
      </c>
      <c r="W146" s="153">
        <v>0.2722222222222222</v>
      </c>
      <c r="X146" s="153">
        <v>0.17321182912474881</v>
      </c>
      <c r="Y146" s="153">
        <v>0.64212558489973326</v>
      </c>
      <c r="Z146" s="153">
        <v>0.1680300207917888</v>
      </c>
      <c r="AA146" s="153">
        <v>0.61942926440136847</v>
      </c>
      <c r="AB146" s="153">
        <v>0.15967446337443705</v>
      </c>
      <c r="AC146" s="153">
        <v>0.58283192291336772</v>
      </c>
      <c r="AD146" s="153">
        <v>0.47587519025875186</v>
      </c>
      <c r="AE146" s="719">
        <v>1.7369444444444444</v>
      </c>
    </row>
    <row r="147" spans="1:31">
      <c r="A147" s="110"/>
      <c r="B147" s="89" t="s">
        <v>50</v>
      </c>
      <c r="C147" s="89" t="s">
        <v>318</v>
      </c>
      <c r="D147" s="1082" t="s">
        <v>1218</v>
      </c>
      <c r="E147" s="1090" t="s">
        <v>1219</v>
      </c>
      <c r="F147" s="1020">
        <v>508924.00683018001</v>
      </c>
      <c r="G147" s="1020">
        <v>5037732.7588203996</v>
      </c>
      <c r="H147" s="986">
        <v>69.400000000000006</v>
      </c>
      <c r="I147" s="986">
        <v>73</v>
      </c>
      <c r="J147" s="986">
        <v>22.250399999999999</v>
      </c>
      <c r="K147" s="986">
        <v>5</v>
      </c>
      <c r="L147" s="986">
        <v>1.524</v>
      </c>
      <c r="M147" s="986">
        <v>55250</v>
      </c>
      <c r="N147" s="986">
        <v>26.075053333333333</v>
      </c>
      <c r="O147" s="986">
        <v>2813.8593938647095</v>
      </c>
      <c r="P147" s="986">
        <v>46.897656564411825</v>
      </c>
      <c r="Q147" s="986">
        <v>14.294405720832724</v>
      </c>
      <c r="R147" s="986">
        <v>64.994000000000085</v>
      </c>
      <c r="S147" s="987">
        <v>291.48</v>
      </c>
      <c r="T147" s="720">
        <v>0.74581430745814292</v>
      </c>
      <c r="U147" s="153">
        <v>2.7222222222222219</v>
      </c>
      <c r="V147" s="153">
        <v>7.4581430745814289E-2</v>
      </c>
      <c r="W147" s="153">
        <v>0.2722222222222222</v>
      </c>
      <c r="X147" s="153">
        <v>0.17321182912474881</v>
      </c>
      <c r="Y147" s="153">
        <v>0.64212558489973326</v>
      </c>
      <c r="Z147" s="153">
        <v>0.1680300207917888</v>
      </c>
      <c r="AA147" s="153">
        <v>0.61942926440136847</v>
      </c>
      <c r="AB147" s="153">
        <v>0.15967446337443705</v>
      </c>
      <c r="AC147" s="153">
        <v>0.58283192291336772</v>
      </c>
      <c r="AD147" s="153">
        <v>0.47587519025875186</v>
      </c>
      <c r="AE147" s="719">
        <v>1.7369444444444444</v>
      </c>
    </row>
    <row r="148" spans="1:31">
      <c r="A148" s="110"/>
      <c r="B148" s="89" t="s">
        <v>50</v>
      </c>
      <c r="C148" s="89" t="s">
        <v>318</v>
      </c>
      <c r="D148" s="1082" t="s">
        <v>1220</v>
      </c>
      <c r="E148" s="1090" t="s">
        <v>1221</v>
      </c>
      <c r="F148" s="1020">
        <v>508911.28167224</v>
      </c>
      <c r="G148" s="1020">
        <v>5037740.1093774997</v>
      </c>
      <c r="H148" s="986">
        <v>69.400000000000006</v>
      </c>
      <c r="I148" s="986">
        <v>73</v>
      </c>
      <c r="J148" s="986">
        <v>22.250399999999999</v>
      </c>
      <c r="K148" s="986">
        <v>5</v>
      </c>
      <c r="L148" s="986">
        <v>1.524</v>
      </c>
      <c r="M148" s="986">
        <v>39000</v>
      </c>
      <c r="N148" s="986">
        <v>18.405919999999998</v>
      </c>
      <c r="O148" s="986">
        <v>1986.2536897868538</v>
      </c>
      <c r="P148" s="986">
        <v>33.104228163114229</v>
      </c>
      <c r="Q148" s="986">
        <v>10.090168744117218</v>
      </c>
      <c r="R148" s="986">
        <v>64.994000000000085</v>
      </c>
      <c r="S148" s="987">
        <v>291.48</v>
      </c>
      <c r="T148" s="720">
        <v>0.74581430745814292</v>
      </c>
      <c r="U148" s="153">
        <v>2.7222222222222219</v>
      </c>
      <c r="V148" s="153">
        <v>7.4581430745814289E-2</v>
      </c>
      <c r="W148" s="153">
        <v>0.2722222222222222</v>
      </c>
      <c r="X148" s="153">
        <v>0.16922213992474883</v>
      </c>
      <c r="Y148" s="153">
        <v>0.62465074620373329</v>
      </c>
      <c r="Z148" s="153">
        <v>0.16556439286618882</v>
      </c>
      <c r="AA148" s="153">
        <v>0.60862981408724048</v>
      </c>
      <c r="AB148" s="153">
        <v>0.15966635233629345</v>
      </c>
      <c r="AC148" s="153">
        <v>0.58279639656629878</v>
      </c>
      <c r="AD148" s="153">
        <v>0.47587519025875186</v>
      </c>
      <c r="AE148" s="719">
        <v>1.7369444444444444</v>
      </c>
    </row>
    <row r="149" spans="1:31">
      <c r="A149" s="110"/>
      <c r="B149" s="89" t="s">
        <v>50</v>
      </c>
      <c r="C149" s="89" t="s">
        <v>318</v>
      </c>
      <c r="D149" s="1082" t="s">
        <v>1222</v>
      </c>
      <c r="E149" s="1090" t="s">
        <v>1223</v>
      </c>
      <c r="F149" s="1020">
        <v>508895.74</v>
      </c>
      <c r="G149" s="1020">
        <v>5037748.75</v>
      </c>
      <c r="H149" s="986">
        <v>69.400000000000006</v>
      </c>
      <c r="I149" s="986">
        <v>73</v>
      </c>
      <c r="J149" s="986">
        <v>22.250399999999999</v>
      </c>
      <c r="K149" s="986">
        <v>5</v>
      </c>
      <c r="L149" s="986">
        <v>1.524</v>
      </c>
      <c r="M149" s="986">
        <v>39000</v>
      </c>
      <c r="N149" s="986">
        <v>18.405919999999998</v>
      </c>
      <c r="O149" s="986">
        <v>1986.2536897868538</v>
      </c>
      <c r="P149" s="986">
        <v>33.104228163114229</v>
      </c>
      <c r="Q149" s="986">
        <v>10.090168744117218</v>
      </c>
      <c r="R149" s="986">
        <v>64.994000000000085</v>
      </c>
      <c r="S149" s="987">
        <v>291.48</v>
      </c>
      <c r="T149" s="720">
        <v>0.74581430745814292</v>
      </c>
      <c r="U149" s="153">
        <v>2.7222222222222219</v>
      </c>
      <c r="V149" s="153">
        <v>7.4581430745814289E-2</v>
      </c>
      <c r="W149" s="153">
        <v>0.2722222222222222</v>
      </c>
      <c r="X149" s="153">
        <v>0.16922213992474883</v>
      </c>
      <c r="Y149" s="153">
        <v>0.62465074620373329</v>
      </c>
      <c r="Z149" s="153">
        <v>0.16556439286618882</v>
      </c>
      <c r="AA149" s="153">
        <v>0.60862981408724048</v>
      </c>
      <c r="AB149" s="153">
        <v>0.15966635233629345</v>
      </c>
      <c r="AC149" s="153">
        <v>0.58279639656629878</v>
      </c>
      <c r="AD149" s="153">
        <v>0.47587519025875186</v>
      </c>
      <c r="AE149" s="719">
        <v>1.7369444444444444</v>
      </c>
    </row>
    <row r="150" spans="1:31">
      <c r="A150" s="110"/>
      <c r="B150" s="89" t="s">
        <v>54</v>
      </c>
      <c r="C150" s="89" t="s">
        <v>552</v>
      </c>
      <c r="D150" s="1082" t="s">
        <v>2133</v>
      </c>
      <c r="E150" s="1090" t="s">
        <v>1987</v>
      </c>
      <c r="F150" s="1020">
        <v>506695.47</v>
      </c>
      <c r="G150" s="1020">
        <v>5043411.2</v>
      </c>
      <c r="H150" s="986">
        <v>62.7</v>
      </c>
      <c r="I150" s="986">
        <v>65</v>
      </c>
      <c r="J150" s="986">
        <v>19.812000000000001</v>
      </c>
      <c r="K150" s="986">
        <v>2.1666666666666665</v>
      </c>
      <c r="L150" s="986">
        <v>0.66039999999999999</v>
      </c>
      <c r="M150" s="986">
        <v>11700</v>
      </c>
      <c r="N150" s="986">
        <v>5.521776</v>
      </c>
      <c r="O150" s="986">
        <v>3173.3047114937908</v>
      </c>
      <c r="P150" s="986">
        <v>52.888411858229844</v>
      </c>
      <c r="Q150" s="986">
        <v>16.120387934388457</v>
      </c>
      <c r="R150" s="986">
        <v>64.994000000000085</v>
      </c>
      <c r="S150" s="987">
        <v>291.48</v>
      </c>
      <c r="T150" s="720">
        <v>0.14387529420114978</v>
      </c>
      <c r="U150" s="153">
        <v>0.52514482383419669</v>
      </c>
      <c r="V150" s="153">
        <v>0.26991297503142964</v>
      </c>
      <c r="W150" s="153">
        <v>0.98518235886471806</v>
      </c>
      <c r="X150" s="153">
        <v>3.7596094884719509E-2</v>
      </c>
      <c r="Y150" s="153">
        <v>0.16467089559507145</v>
      </c>
      <c r="Z150" s="153">
        <v>2.8140850586015408E-2</v>
      </c>
      <c r="AA150" s="153">
        <v>0.10326411270488522</v>
      </c>
      <c r="AB150" s="153">
        <v>2.7399514170318901E-2</v>
      </c>
      <c r="AC150" s="153">
        <v>0.10001705920413448</v>
      </c>
      <c r="AD150" s="153">
        <v>2.5654908084321118E-3</v>
      </c>
      <c r="AE150" s="719">
        <v>9.3640414507772073E-3</v>
      </c>
    </row>
    <row r="151" spans="1:31">
      <c r="A151" s="110"/>
      <c r="B151" s="89" t="s">
        <v>54</v>
      </c>
      <c r="C151" s="89" t="s">
        <v>552</v>
      </c>
      <c r="D151" s="1082" t="s">
        <v>2133</v>
      </c>
      <c r="E151" s="1090" t="s">
        <v>1988</v>
      </c>
      <c r="F151" s="1020">
        <v>506698.1</v>
      </c>
      <c r="G151" s="1020">
        <v>5043411.13</v>
      </c>
      <c r="H151" s="986">
        <v>62.7</v>
      </c>
      <c r="I151" s="986">
        <v>65</v>
      </c>
      <c r="J151" s="986">
        <v>19.812000000000001</v>
      </c>
      <c r="K151" s="986">
        <v>2.1666666666666665</v>
      </c>
      <c r="L151" s="986">
        <v>0.66039999999999999</v>
      </c>
      <c r="M151" s="986">
        <v>11700</v>
      </c>
      <c r="N151" s="986">
        <v>5.521776</v>
      </c>
      <c r="O151" s="986">
        <v>3173.3047114937908</v>
      </c>
      <c r="P151" s="986">
        <v>52.888411858229844</v>
      </c>
      <c r="Q151" s="986">
        <v>16.120387934388457</v>
      </c>
      <c r="R151" s="986">
        <v>64.994000000000085</v>
      </c>
      <c r="S151" s="987">
        <v>291.48</v>
      </c>
      <c r="T151" s="720">
        <v>0.14387529420114978</v>
      </c>
      <c r="U151" s="153">
        <v>0.52514482383419669</v>
      </c>
      <c r="V151" s="153">
        <v>0.26991297503142964</v>
      </c>
      <c r="W151" s="153">
        <v>0.98518235886471806</v>
      </c>
      <c r="X151" s="153">
        <v>3.7596094884719509E-2</v>
      </c>
      <c r="Y151" s="153">
        <v>0.16467089559507145</v>
      </c>
      <c r="Z151" s="153">
        <v>2.8140850586015408E-2</v>
      </c>
      <c r="AA151" s="153">
        <v>0.10326411270488522</v>
      </c>
      <c r="AB151" s="153">
        <v>2.7399514170318901E-2</v>
      </c>
      <c r="AC151" s="153">
        <v>0.10001705920413448</v>
      </c>
      <c r="AD151" s="153">
        <v>2.5654908084321118E-3</v>
      </c>
      <c r="AE151" s="719">
        <v>9.3640414507772073E-3</v>
      </c>
    </row>
    <row r="152" spans="1:31">
      <c r="A152" s="110"/>
      <c r="B152" s="89" t="s">
        <v>54</v>
      </c>
      <c r="C152" s="89" t="s">
        <v>552</v>
      </c>
      <c r="D152" s="1082" t="s">
        <v>2133</v>
      </c>
      <c r="E152" s="1090" t="s">
        <v>1989</v>
      </c>
      <c r="F152" s="1020">
        <v>506701.33</v>
      </c>
      <c r="G152" s="1020">
        <v>5043411.4000000004</v>
      </c>
      <c r="H152" s="986">
        <v>62.7</v>
      </c>
      <c r="I152" s="986">
        <v>65</v>
      </c>
      <c r="J152" s="986">
        <v>19.812000000000001</v>
      </c>
      <c r="K152" s="986">
        <v>2.1666666666666665</v>
      </c>
      <c r="L152" s="986">
        <v>0.66039999999999999</v>
      </c>
      <c r="M152" s="986">
        <v>11700</v>
      </c>
      <c r="N152" s="986">
        <v>5.521776</v>
      </c>
      <c r="O152" s="986">
        <v>3173.3047114937908</v>
      </c>
      <c r="P152" s="986">
        <v>52.888411858229844</v>
      </c>
      <c r="Q152" s="986">
        <v>16.120387934388457</v>
      </c>
      <c r="R152" s="986">
        <v>64.994000000000085</v>
      </c>
      <c r="S152" s="987">
        <v>291.48</v>
      </c>
      <c r="T152" s="720">
        <v>0.14387529420114978</v>
      </c>
      <c r="U152" s="153">
        <v>0.52514482383419669</v>
      </c>
      <c r="V152" s="153">
        <v>0.26991297503142964</v>
      </c>
      <c r="W152" s="153">
        <v>0.98518235886471806</v>
      </c>
      <c r="X152" s="153">
        <v>3.7596094884719509E-2</v>
      </c>
      <c r="Y152" s="153">
        <v>0.16467089559507145</v>
      </c>
      <c r="Z152" s="153">
        <v>2.8140850586015408E-2</v>
      </c>
      <c r="AA152" s="153">
        <v>0.10326411270488522</v>
      </c>
      <c r="AB152" s="153">
        <v>2.7399514170318901E-2</v>
      </c>
      <c r="AC152" s="153">
        <v>0.10001705920413448</v>
      </c>
      <c r="AD152" s="153">
        <v>2.5654908084321118E-3</v>
      </c>
      <c r="AE152" s="719">
        <v>9.3640414507772073E-3</v>
      </c>
    </row>
    <row r="153" spans="1:31">
      <c r="A153" s="110"/>
      <c r="B153" s="89" t="s">
        <v>54</v>
      </c>
      <c r="C153" s="89" t="s">
        <v>552</v>
      </c>
      <c r="D153" s="1082" t="s">
        <v>2133</v>
      </c>
      <c r="E153" s="1090" t="s">
        <v>1990</v>
      </c>
      <c r="F153" s="1020">
        <v>506703.89</v>
      </c>
      <c r="G153" s="1020">
        <v>5043411.0599999996</v>
      </c>
      <c r="H153" s="986">
        <v>62.7</v>
      </c>
      <c r="I153" s="986">
        <v>65</v>
      </c>
      <c r="J153" s="986">
        <v>19.812000000000001</v>
      </c>
      <c r="K153" s="986">
        <v>2.1666666666666665</v>
      </c>
      <c r="L153" s="986">
        <v>0.66039999999999999</v>
      </c>
      <c r="M153" s="986">
        <v>11700</v>
      </c>
      <c r="N153" s="986">
        <v>5.521776</v>
      </c>
      <c r="O153" s="986">
        <v>3173.3047114937908</v>
      </c>
      <c r="P153" s="986">
        <v>52.888411858229844</v>
      </c>
      <c r="Q153" s="986">
        <v>16.120387934388457</v>
      </c>
      <c r="R153" s="986">
        <v>64.994000000000085</v>
      </c>
      <c r="S153" s="987">
        <v>291.48</v>
      </c>
      <c r="T153" s="720">
        <v>0.14387529420114978</v>
      </c>
      <c r="U153" s="153">
        <v>0.52514482383419669</v>
      </c>
      <c r="V153" s="153">
        <v>0.26991297503142964</v>
      </c>
      <c r="W153" s="153">
        <v>0.98518235886471806</v>
      </c>
      <c r="X153" s="153">
        <v>3.7596094884719509E-2</v>
      </c>
      <c r="Y153" s="153">
        <v>0.16467089559507145</v>
      </c>
      <c r="Z153" s="153">
        <v>2.8140850586015408E-2</v>
      </c>
      <c r="AA153" s="153">
        <v>0.10326411270488522</v>
      </c>
      <c r="AB153" s="153">
        <v>2.7399514170318901E-2</v>
      </c>
      <c r="AC153" s="153">
        <v>0.10001705920413448</v>
      </c>
      <c r="AD153" s="153">
        <v>2.5654908084321118E-3</v>
      </c>
      <c r="AE153" s="719">
        <v>9.3640414507772073E-3</v>
      </c>
    </row>
    <row r="154" spans="1:31">
      <c r="A154" s="110"/>
      <c r="B154" s="89" t="s">
        <v>54</v>
      </c>
      <c r="C154" s="89" t="s">
        <v>552</v>
      </c>
      <c r="D154" s="1082" t="s">
        <v>2133</v>
      </c>
      <c r="E154" s="1090" t="s">
        <v>1991</v>
      </c>
      <c r="F154" s="1020">
        <v>506707.26</v>
      </c>
      <c r="G154" s="1020">
        <v>5043411.2</v>
      </c>
      <c r="H154" s="986">
        <v>62.7</v>
      </c>
      <c r="I154" s="986">
        <v>65</v>
      </c>
      <c r="J154" s="986">
        <v>19.812000000000001</v>
      </c>
      <c r="K154" s="986">
        <v>2.1666666666666665</v>
      </c>
      <c r="L154" s="986">
        <v>0.66039999999999999</v>
      </c>
      <c r="M154" s="986">
        <v>11700</v>
      </c>
      <c r="N154" s="986">
        <v>5.521776</v>
      </c>
      <c r="O154" s="986">
        <v>3173.3047114937908</v>
      </c>
      <c r="P154" s="986">
        <v>52.888411858229844</v>
      </c>
      <c r="Q154" s="986">
        <v>16.120387934388457</v>
      </c>
      <c r="R154" s="986">
        <v>64.994000000000085</v>
      </c>
      <c r="S154" s="987">
        <v>291.48</v>
      </c>
      <c r="T154" s="720">
        <v>0.14387529420114978</v>
      </c>
      <c r="U154" s="153">
        <v>0.52514482383419669</v>
      </c>
      <c r="V154" s="153">
        <v>0.26991297503142964</v>
      </c>
      <c r="W154" s="153">
        <v>0.98518235886471806</v>
      </c>
      <c r="X154" s="153">
        <v>3.7596094884719509E-2</v>
      </c>
      <c r="Y154" s="153">
        <v>0.16467089559507145</v>
      </c>
      <c r="Z154" s="153">
        <v>2.8140850586015408E-2</v>
      </c>
      <c r="AA154" s="153">
        <v>0.10326411270488522</v>
      </c>
      <c r="AB154" s="153">
        <v>2.7399514170318901E-2</v>
      </c>
      <c r="AC154" s="153">
        <v>0.10001705920413448</v>
      </c>
      <c r="AD154" s="153">
        <v>2.5654908084321118E-3</v>
      </c>
      <c r="AE154" s="719">
        <v>9.3640414507772073E-3</v>
      </c>
    </row>
    <row r="155" spans="1:31">
      <c r="A155" s="110"/>
      <c r="B155" s="89" t="s">
        <v>54</v>
      </c>
      <c r="C155" s="89" t="s">
        <v>564</v>
      </c>
      <c r="D155" s="1082" t="s">
        <v>1971</v>
      </c>
      <c r="E155" s="1090" t="s">
        <v>1992</v>
      </c>
      <c r="F155" s="1020">
        <v>506629.84943995997</v>
      </c>
      <c r="G155" s="1020">
        <v>5043628.4192089001</v>
      </c>
      <c r="H155" s="986">
        <v>62.7</v>
      </c>
      <c r="I155" s="986">
        <v>95</v>
      </c>
      <c r="J155" s="986">
        <v>28.956</v>
      </c>
      <c r="K155" s="986">
        <v>3</v>
      </c>
      <c r="L155" s="986">
        <v>0.91439999999999999</v>
      </c>
      <c r="M155" s="986">
        <v>40950</v>
      </c>
      <c r="N155" s="986">
        <v>19.326215999999999</v>
      </c>
      <c r="O155" s="986">
        <v>5793.2399285449901</v>
      </c>
      <c r="P155" s="986">
        <v>96.553998809083168</v>
      </c>
      <c r="Q155" s="986">
        <v>29.429658837008553</v>
      </c>
      <c r="R155" s="986">
        <v>64.994000000000085</v>
      </c>
      <c r="S155" s="987">
        <v>291.48</v>
      </c>
      <c r="T155" s="720">
        <v>0.86325176520689872</v>
      </c>
      <c r="U155" s="153">
        <v>3.1508689430051802</v>
      </c>
      <c r="V155" s="153">
        <v>1.6194778501885776</v>
      </c>
      <c r="W155" s="153">
        <v>5.9110941531883077</v>
      </c>
      <c r="X155" s="153">
        <v>0.21983141686031704</v>
      </c>
      <c r="Y155" s="153">
        <v>0.96286160584818858</v>
      </c>
      <c r="Z155" s="153">
        <v>0.16855210074124444</v>
      </c>
      <c r="AA155" s="153">
        <v>0.618301324075477</v>
      </c>
      <c r="AB155" s="153">
        <v>0.16439237974205845</v>
      </c>
      <c r="AC155" s="153">
        <v>0.60008174609904241</v>
      </c>
      <c r="AD155" s="153">
        <v>1.5392944850592673E-2</v>
      </c>
      <c r="AE155" s="719">
        <v>5.618424870466325E-2</v>
      </c>
    </row>
    <row r="156" spans="1:31">
      <c r="A156" s="110"/>
      <c r="B156" s="89" t="s">
        <v>54</v>
      </c>
      <c r="C156" s="89" t="s">
        <v>264</v>
      </c>
      <c r="D156" s="1082" t="s">
        <v>952</v>
      </c>
      <c r="E156" s="1090" t="s">
        <v>953</v>
      </c>
      <c r="F156" s="1020">
        <v>506690.2</v>
      </c>
      <c r="G156" s="1020">
        <v>5043352.57</v>
      </c>
      <c r="H156" s="986">
        <v>62.7</v>
      </c>
      <c r="I156" s="986">
        <v>85.006561679790025</v>
      </c>
      <c r="J156" s="986">
        <v>25.91</v>
      </c>
      <c r="K156" s="986">
        <v>4.6259842519685037</v>
      </c>
      <c r="L156" s="986">
        <v>1.41</v>
      </c>
      <c r="M156" s="986">
        <v>7200</v>
      </c>
      <c r="N156" s="986">
        <v>3.3980159999999997</v>
      </c>
      <c r="O156" s="986">
        <v>428.38505877451377</v>
      </c>
      <c r="P156" s="986">
        <v>7.1397509795752292</v>
      </c>
      <c r="Q156" s="986">
        <v>2.1761960985745299</v>
      </c>
      <c r="R156" s="986">
        <v>64.994000000000085</v>
      </c>
      <c r="S156" s="987">
        <v>291.48</v>
      </c>
      <c r="T156" s="720">
        <v>9.2559774673972597E-2</v>
      </c>
      <c r="U156" s="153">
        <v>0.33784317755999993</v>
      </c>
      <c r="V156" s="153">
        <v>0.1736440139368863</v>
      </c>
      <c r="W156" s="153">
        <v>0.633800650869635</v>
      </c>
      <c r="X156" s="153">
        <v>2.3131451021382879E-2</v>
      </c>
      <c r="Y156" s="153">
        <v>0.10131575547365701</v>
      </c>
      <c r="Z156" s="153">
        <v>1.8050123339259455E-2</v>
      </c>
      <c r="AA156" s="153">
        <v>6.6197497284825005E-2</v>
      </c>
      <c r="AB156" s="153">
        <v>1.7626156434857855E-2</v>
      </c>
      <c r="AC156" s="153">
        <v>6.4340522243546E-2</v>
      </c>
      <c r="AD156" s="153">
        <v>1.6504657534246595E-3</v>
      </c>
      <c r="AE156" s="719">
        <v>6.0242000000000073E-3</v>
      </c>
    </row>
    <row r="157" spans="1:31">
      <c r="A157" s="110"/>
      <c r="B157" s="89" t="s">
        <v>54</v>
      </c>
      <c r="C157" s="89" t="s">
        <v>795</v>
      </c>
      <c r="D157" s="1082" t="s">
        <v>2135</v>
      </c>
      <c r="E157" s="1090" t="s">
        <v>1993</v>
      </c>
      <c r="F157" s="1020">
        <v>506485.47</v>
      </c>
      <c r="G157" s="1020">
        <v>5043408.84</v>
      </c>
      <c r="H157" s="986">
        <v>62.7</v>
      </c>
      <c r="I157" s="986">
        <v>103</v>
      </c>
      <c r="J157" s="986">
        <v>31.394400000000001</v>
      </c>
      <c r="K157" s="986">
        <v>2.9791666666666665</v>
      </c>
      <c r="L157" s="986">
        <v>0.90805000000000002</v>
      </c>
      <c r="M157" s="986">
        <v>8666.6645000000008</v>
      </c>
      <c r="N157" s="986">
        <v>4.0902034218933334</v>
      </c>
      <c r="O157" s="986">
        <v>1243.2901791412746</v>
      </c>
      <c r="P157" s="986">
        <v>20.721502985687909</v>
      </c>
      <c r="Q157" s="986">
        <v>6.3159141100376761</v>
      </c>
      <c r="R157" s="986">
        <v>64.994000000000085</v>
      </c>
      <c r="S157" s="987">
        <v>291.48</v>
      </c>
      <c r="T157" s="720">
        <v>0.40764666690325763</v>
      </c>
      <c r="U157" s="153">
        <v>1.4879103341968904</v>
      </c>
      <c r="V157" s="153">
        <v>0.76475342925571721</v>
      </c>
      <c r="W157" s="153">
        <v>2.791350016783368</v>
      </c>
      <c r="X157" s="153">
        <v>8.4362395112038607E-2</v>
      </c>
      <c r="Y157" s="153">
        <v>0.36950729059072918</v>
      </c>
      <c r="Z157" s="153">
        <v>7.8602256433582332E-2</v>
      </c>
      <c r="AA157" s="153">
        <v>0.28763158007048079</v>
      </c>
      <c r="AB157" s="153">
        <v>7.7613807879320318E-2</v>
      </c>
      <c r="AC157" s="153">
        <v>0.28330217540281316</v>
      </c>
      <c r="AD157" s="153">
        <v>7.2688906238909858E-3</v>
      </c>
      <c r="AE157" s="719">
        <v>2.6531450777202096E-2</v>
      </c>
    </row>
    <row r="158" spans="1:31">
      <c r="A158" s="110"/>
      <c r="B158" s="89" t="s">
        <v>54</v>
      </c>
      <c r="C158" s="89" t="s">
        <v>795</v>
      </c>
      <c r="D158" s="1082" t="s">
        <v>2135</v>
      </c>
      <c r="E158" s="1090" t="s">
        <v>1994</v>
      </c>
      <c r="F158" s="1020">
        <v>506481.52</v>
      </c>
      <c r="G158" s="1020">
        <v>5043406.7699999996</v>
      </c>
      <c r="H158" s="986">
        <v>62.7</v>
      </c>
      <c r="I158" s="986">
        <v>103</v>
      </c>
      <c r="J158" s="986">
        <v>31.394400000000001</v>
      </c>
      <c r="K158" s="986">
        <v>2.9791666666666665</v>
      </c>
      <c r="L158" s="986">
        <v>0.90805000000000002</v>
      </c>
      <c r="M158" s="986">
        <v>8666.6645000000008</v>
      </c>
      <c r="N158" s="986">
        <v>4.0902034218933334</v>
      </c>
      <c r="O158" s="986">
        <v>1243.2901791412746</v>
      </c>
      <c r="P158" s="986">
        <v>20.721502985687909</v>
      </c>
      <c r="Q158" s="986">
        <v>6.3159141100376761</v>
      </c>
      <c r="R158" s="986">
        <v>64.994000000000085</v>
      </c>
      <c r="S158" s="987">
        <v>291.48</v>
      </c>
      <c r="T158" s="720">
        <v>0.13588222230108588</v>
      </c>
      <c r="U158" s="153">
        <v>0.49597011139896352</v>
      </c>
      <c r="V158" s="153">
        <v>0.25491780975190576</v>
      </c>
      <c r="W158" s="153">
        <v>0.93045000559445601</v>
      </c>
      <c r="X158" s="153">
        <v>2.8120798370679538E-2</v>
      </c>
      <c r="Y158" s="153">
        <v>0.12316909686357638</v>
      </c>
      <c r="Z158" s="153">
        <v>2.6200752144527443E-2</v>
      </c>
      <c r="AA158" s="153">
        <v>9.5877193356826929E-2</v>
      </c>
      <c r="AB158" s="153">
        <v>2.587126929310677E-2</v>
      </c>
      <c r="AC158" s="153">
        <v>9.4434058467604387E-2</v>
      </c>
      <c r="AD158" s="153">
        <v>2.4229635412969953E-3</v>
      </c>
      <c r="AE158" s="719">
        <v>8.843816925734032E-3</v>
      </c>
    </row>
    <row r="159" spans="1:31">
      <c r="A159" s="110"/>
      <c r="B159" s="89" t="s">
        <v>54</v>
      </c>
      <c r="C159" s="89" t="s">
        <v>795</v>
      </c>
      <c r="D159" s="1082" t="s">
        <v>2135</v>
      </c>
      <c r="E159" s="1090" t="s">
        <v>1995</v>
      </c>
      <c r="F159" s="1020">
        <v>506477.28</v>
      </c>
      <c r="G159" s="1020">
        <v>5043404.9000000004</v>
      </c>
      <c r="H159" s="986">
        <v>62.7</v>
      </c>
      <c r="I159" s="986">
        <v>103</v>
      </c>
      <c r="J159" s="986">
        <v>31.394400000000001</v>
      </c>
      <c r="K159" s="986">
        <v>2.9791666666666665</v>
      </c>
      <c r="L159" s="986">
        <v>0.90805000000000002</v>
      </c>
      <c r="M159" s="986">
        <v>8666.6645000000008</v>
      </c>
      <c r="N159" s="986">
        <v>4.0902034218933334</v>
      </c>
      <c r="O159" s="986">
        <v>1243.2901791412746</v>
      </c>
      <c r="P159" s="986">
        <v>20.721502985687909</v>
      </c>
      <c r="Q159" s="986">
        <v>6.3159141100376761</v>
      </c>
      <c r="R159" s="986">
        <v>64.994000000000085</v>
      </c>
      <c r="S159" s="987">
        <v>291.48</v>
      </c>
      <c r="T159" s="720">
        <v>0.13588222230108588</v>
      </c>
      <c r="U159" s="153">
        <v>0.49597011139896352</v>
      </c>
      <c r="V159" s="153">
        <v>0.25491780975190576</v>
      </c>
      <c r="W159" s="153">
        <v>0.93045000559445601</v>
      </c>
      <c r="X159" s="153">
        <v>2.8120798370679538E-2</v>
      </c>
      <c r="Y159" s="153">
        <v>0.12316909686357638</v>
      </c>
      <c r="Z159" s="153">
        <v>2.6200752144527443E-2</v>
      </c>
      <c r="AA159" s="153">
        <v>9.5877193356826929E-2</v>
      </c>
      <c r="AB159" s="153">
        <v>2.587126929310677E-2</v>
      </c>
      <c r="AC159" s="153">
        <v>9.4434058467604387E-2</v>
      </c>
      <c r="AD159" s="153">
        <v>2.4229635412969953E-3</v>
      </c>
      <c r="AE159" s="719">
        <v>8.843816925734032E-3</v>
      </c>
    </row>
    <row r="160" spans="1:31">
      <c r="A160" s="110"/>
      <c r="B160" s="89" t="s">
        <v>54</v>
      </c>
      <c r="C160" s="89" t="s">
        <v>795</v>
      </c>
      <c r="D160" s="1082" t="s">
        <v>2136</v>
      </c>
      <c r="E160" s="1090" t="s">
        <v>1996</v>
      </c>
      <c r="F160" s="1020">
        <v>506601.3</v>
      </c>
      <c r="G160" s="1020">
        <v>5043283.38</v>
      </c>
      <c r="H160" s="986">
        <v>62.7</v>
      </c>
      <c r="I160" s="986">
        <v>103</v>
      </c>
      <c r="J160" s="986">
        <v>31.394400000000001</v>
      </c>
      <c r="K160" s="986">
        <v>2.9791666666666665</v>
      </c>
      <c r="L160" s="986">
        <v>0.90805000000000002</v>
      </c>
      <c r="M160" s="986">
        <v>21125</v>
      </c>
      <c r="N160" s="986">
        <v>9.969873333333334</v>
      </c>
      <c r="O160" s="986">
        <v>3030.520569286999</v>
      </c>
      <c r="P160" s="986">
        <v>50.508676154783316</v>
      </c>
      <c r="Q160" s="986">
        <v>15.395044491977956</v>
      </c>
      <c r="R160" s="986">
        <v>64.994000000000085</v>
      </c>
      <c r="S160" s="987">
        <v>291.48</v>
      </c>
      <c r="T160" s="720">
        <v>0.16985277787635733</v>
      </c>
      <c r="U160" s="153">
        <v>0.61996263924870443</v>
      </c>
      <c r="V160" s="153">
        <v>0.31864726218988221</v>
      </c>
      <c r="W160" s="153">
        <v>1.16306250699307</v>
      </c>
      <c r="X160" s="153">
        <v>7.3363503531349419E-2</v>
      </c>
      <c r="Y160" s="153">
        <v>0.32133214546731048</v>
      </c>
      <c r="Z160" s="153">
        <v>3.4699777964627303E-2</v>
      </c>
      <c r="AA160" s="153">
        <v>0.12838240118981351</v>
      </c>
      <c r="AB160" s="153">
        <v>3.2370382658443657E-2</v>
      </c>
      <c r="AC160" s="153">
        <v>0.11817964974872913</v>
      </c>
      <c r="AD160" s="153">
        <v>3.0287044266212441E-3</v>
      </c>
      <c r="AE160" s="719">
        <v>1.1054771157167541E-2</v>
      </c>
    </row>
    <row r="161" spans="1:31">
      <c r="A161" s="110"/>
      <c r="B161" s="89" t="s">
        <v>54</v>
      </c>
      <c r="C161" s="89" t="s">
        <v>795</v>
      </c>
      <c r="D161" s="1082" t="s">
        <v>2136</v>
      </c>
      <c r="E161" s="1090" t="s">
        <v>1997</v>
      </c>
      <c r="F161" s="1020">
        <v>506602.26</v>
      </c>
      <c r="G161" s="1020">
        <v>5043281.53</v>
      </c>
      <c r="H161" s="986">
        <v>62.7</v>
      </c>
      <c r="I161" s="986">
        <v>103</v>
      </c>
      <c r="J161" s="986">
        <v>31.394400000000001</v>
      </c>
      <c r="K161" s="986">
        <v>2.9791666666666665</v>
      </c>
      <c r="L161" s="986">
        <v>0.90805000000000002</v>
      </c>
      <c r="M161" s="986">
        <v>21125</v>
      </c>
      <c r="N161" s="986">
        <v>9.969873333333334</v>
      </c>
      <c r="O161" s="986">
        <v>3030.520569286999</v>
      </c>
      <c r="P161" s="986">
        <v>50.508676154783316</v>
      </c>
      <c r="Q161" s="986">
        <v>15.395044491977956</v>
      </c>
      <c r="R161" s="986">
        <v>64.994000000000085</v>
      </c>
      <c r="S161" s="987">
        <v>291.48</v>
      </c>
      <c r="T161" s="720">
        <v>0.16985277787635733</v>
      </c>
      <c r="U161" s="153">
        <v>0.61996263924870443</v>
      </c>
      <c r="V161" s="153">
        <v>0.31864726218988221</v>
      </c>
      <c r="W161" s="153">
        <v>1.16306250699307</v>
      </c>
      <c r="X161" s="153">
        <v>7.3363503531349419E-2</v>
      </c>
      <c r="Y161" s="153">
        <v>0.32133214546731048</v>
      </c>
      <c r="Z161" s="153">
        <v>3.4699777964627303E-2</v>
      </c>
      <c r="AA161" s="153">
        <v>0.12838240118981351</v>
      </c>
      <c r="AB161" s="153">
        <v>3.2370382658443657E-2</v>
      </c>
      <c r="AC161" s="153">
        <v>0.11817964974872913</v>
      </c>
      <c r="AD161" s="153">
        <v>3.0287044266212441E-3</v>
      </c>
      <c r="AE161" s="719">
        <v>1.1054771157167541E-2</v>
      </c>
    </row>
    <row r="162" spans="1:31">
      <c r="A162" s="110"/>
      <c r="B162" s="89" t="s">
        <v>54</v>
      </c>
      <c r="C162" s="89" t="s">
        <v>795</v>
      </c>
      <c r="D162" s="1082" t="s">
        <v>2136</v>
      </c>
      <c r="E162" s="1090" t="s">
        <v>1998</v>
      </c>
      <c r="F162" s="1020">
        <v>506603.37</v>
      </c>
      <c r="G162" s="1020">
        <v>5043279.84</v>
      </c>
      <c r="H162" s="986">
        <v>62.7</v>
      </c>
      <c r="I162" s="986">
        <v>103</v>
      </c>
      <c r="J162" s="986">
        <v>31.394400000000001</v>
      </c>
      <c r="K162" s="986">
        <v>2.9791666666666665</v>
      </c>
      <c r="L162" s="986">
        <v>0.90805000000000002</v>
      </c>
      <c r="M162" s="986">
        <v>21125</v>
      </c>
      <c r="N162" s="986">
        <v>9.969873333333334</v>
      </c>
      <c r="O162" s="986">
        <v>3030.520569286999</v>
      </c>
      <c r="P162" s="986">
        <v>50.508676154783316</v>
      </c>
      <c r="Q162" s="986">
        <v>15.395044491977956</v>
      </c>
      <c r="R162" s="986">
        <v>64.994000000000085</v>
      </c>
      <c r="S162" s="987">
        <v>291.48</v>
      </c>
      <c r="T162" s="720">
        <v>0.16985277787635733</v>
      </c>
      <c r="U162" s="153">
        <v>0.61996263924870443</v>
      </c>
      <c r="V162" s="153">
        <v>0.31864726218988221</v>
      </c>
      <c r="W162" s="153">
        <v>1.16306250699307</v>
      </c>
      <c r="X162" s="153">
        <v>7.3363503531349419E-2</v>
      </c>
      <c r="Y162" s="153">
        <v>0.32133214546731048</v>
      </c>
      <c r="Z162" s="153">
        <v>3.4699777964627303E-2</v>
      </c>
      <c r="AA162" s="153">
        <v>0.12838240118981351</v>
      </c>
      <c r="AB162" s="153">
        <v>3.2370382658443657E-2</v>
      </c>
      <c r="AC162" s="153">
        <v>0.11817964974872913</v>
      </c>
      <c r="AD162" s="153">
        <v>3.0287044266212441E-3</v>
      </c>
      <c r="AE162" s="719">
        <v>1.1054771157167541E-2</v>
      </c>
    </row>
    <row r="163" spans="1:31">
      <c r="A163" s="110"/>
      <c r="B163" s="89" t="s">
        <v>54</v>
      </c>
      <c r="C163" s="89" t="s">
        <v>795</v>
      </c>
      <c r="D163" s="1082" t="s">
        <v>2136</v>
      </c>
      <c r="E163" s="1090" t="s">
        <v>1999</v>
      </c>
      <c r="F163" s="1020">
        <v>506604.53</v>
      </c>
      <c r="G163" s="1020">
        <v>5043277.8899999997</v>
      </c>
      <c r="H163" s="986">
        <v>62.7</v>
      </c>
      <c r="I163" s="986">
        <v>103</v>
      </c>
      <c r="J163" s="986">
        <v>31.394400000000001</v>
      </c>
      <c r="K163" s="986">
        <v>2.9791666666666665</v>
      </c>
      <c r="L163" s="986">
        <v>0.90805000000000002</v>
      </c>
      <c r="M163" s="986">
        <v>21125</v>
      </c>
      <c r="N163" s="986">
        <v>9.969873333333334</v>
      </c>
      <c r="O163" s="986">
        <v>3030.520569286999</v>
      </c>
      <c r="P163" s="986">
        <v>50.508676154783316</v>
      </c>
      <c r="Q163" s="986">
        <v>15.395044491977956</v>
      </c>
      <c r="R163" s="986">
        <v>64.994000000000085</v>
      </c>
      <c r="S163" s="987">
        <v>291.48</v>
      </c>
      <c r="T163" s="720">
        <v>0.16985277787635733</v>
      </c>
      <c r="U163" s="153">
        <v>0.61996263924870443</v>
      </c>
      <c r="V163" s="153">
        <v>0.31864726218988221</v>
      </c>
      <c r="W163" s="153">
        <v>1.16306250699307</v>
      </c>
      <c r="X163" s="153">
        <v>7.3363503531349419E-2</v>
      </c>
      <c r="Y163" s="153">
        <v>0.32133214546731048</v>
      </c>
      <c r="Z163" s="153">
        <v>3.4699777964627303E-2</v>
      </c>
      <c r="AA163" s="153">
        <v>0.12838240118981351</v>
      </c>
      <c r="AB163" s="153">
        <v>3.2370382658443657E-2</v>
      </c>
      <c r="AC163" s="153">
        <v>0.11817964974872913</v>
      </c>
      <c r="AD163" s="153">
        <v>3.0287044266212441E-3</v>
      </c>
      <c r="AE163" s="719">
        <v>1.1054771157167541E-2</v>
      </c>
    </row>
    <row r="164" spans="1:31">
      <c r="A164" s="110"/>
      <c r="B164" s="89" t="s">
        <v>54</v>
      </c>
      <c r="C164" s="89" t="s">
        <v>796</v>
      </c>
      <c r="D164" s="1082" t="s">
        <v>974</v>
      </c>
      <c r="E164" s="1090" t="s">
        <v>975</v>
      </c>
      <c r="F164" s="1020">
        <v>506346.36121557001</v>
      </c>
      <c r="G164" s="1020">
        <v>5043324.1205799999</v>
      </c>
      <c r="H164" s="986">
        <v>62.7</v>
      </c>
      <c r="I164" s="986">
        <v>120</v>
      </c>
      <c r="J164" s="986">
        <v>36.576000000000001</v>
      </c>
      <c r="K164" s="986">
        <v>4.5</v>
      </c>
      <c r="L164" s="986">
        <v>1.3715999999999999</v>
      </c>
      <c r="M164" s="986">
        <v>30000</v>
      </c>
      <c r="N164" s="986">
        <v>14.1584</v>
      </c>
      <c r="O164" s="986">
        <v>1886.2808070150559</v>
      </c>
      <c r="P164" s="986">
        <v>31.438013450250931</v>
      </c>
      <c r="Q164" s="986">
        <v>9.5823064996364842</v>
      </c>
      <c r="R164" s="986">
        <v>64.994000000000085</v>
      </c>
      <c r="S164" s="987">
        <v>291.48</v>
      </c>
      <c r="T164" s="720">
        <v>0.54059272407407122</v>
      </c>
      <c r="U164" s="153">
        <v>1.9731634428703599</v>
      </c>
      <c r="V164" s="153">
        <v>1.0141629333552693</v>
      </c>
      <c r="W164" s="153">
        <v>3.7016947067467334</v>
      </c>
      <c r="X164" s="153">
        <v>0.11858331998332285</v>
      </c>
      <c r="Y164" s="153">
        <v>0.51939494152695409</v>
      </c>
      <c r="Z164" s="153">
        <v>0.10457895447854741</v>
      </c>
      <c r="AA164" s="153">
        <v>0.38293542399320685</v>
      </c>
      <c r="AB164" s="153">
        <v>0.10293154022144405</v>
      </c>
      <c r="AC164" s="153">
        <v>0.37571974954709414</v>
      </c>
      <c r="AD164" s="153">
        <v>9.6394983734017486E-3</v>
      </c>
      <c r="AE164" s="719">
        <v>3.5184169062916382E-2</v>
      </c>
    </row>
    <row r="165" spans="1:31">
      <c r="A165" s="110"/>
      <c r="B165" s="89" t="s">
        <v>54</v>
      </c>
      <c r="C165" s="89" t="s">
        <v>796</v>
      </c>
      <c r="D165" s="1082" t="s">
        <v>976</v>
      </c>
      <c r="E165" s="1090" t="s">
        <v>977</v>
      </c>
      <c r="F165" s="1020">
        <v>506344.90200855001</v>
      </c>
      <c r="G165" s="1020">
        <v>5043327.5861967001</v>
      </c>
      <c r="H165" s="986">
        <v>62.7</v>
      </c>
      <c r="I165" s="986">
        <v>120</v>
      </c>
      <c r="J165" s="986">
        <v>36.576000000000001</v>
      </c>
      <c r="K165" s="986">
        <v>4.5</v>
      </c>
      <c r="L165" s="986">
        <v>1.3715999999999999</v>
      </c>
      <c r="M165" s="986">
        <v>30000</v>
      </c>
      <c r="N165" s="986">
        <v>14.1584</v>
      </c>
      <c r="O165" s="986">
        <v>1886.2808070150559</v>
      </c>
      <c r="P165" s="986">
        <v>31.438013450250931</v>
      </c>
      <c r="Q165" s="986">
        <v>9.5823064996364842</v>
      </c>
      <c r="R165" s="986">
        <v>64.994000000000085</v>
      </c>
      <c r="S165" s="987">
        <v>291.48</v>
      </c>
      <c r="T165" s="720">
        <v>0.54059272407407122</v>
      </c>
      <c r="U165" s="153">
        <v>1.9731634428703599</v>
      </c>
      <c r="V165" s="153">
        <v>1.0141629333552693</v>
      </c>
      <c r="W165" s="153">
        <v>3.7016947067467334</v>
      </c>
      <c r="X165" s="153">
        <v>0.11858331998332285</v>
      </c>
      <c r="Y165" s="153">
        <v>0.51939494152695409</v>
      </c>
      <c r="Z165" s="153">
        <v>0.10457895447854741</v>
      </c>
      <c r="AA165" s="153">
        <v>0.38293542399320685</v>
      </c>
      <c r="AB165" s="153">
        <v>0.10293154022144405</v>
      </c>
      <c r="AC165" s="153">
        <v>0.37571974954709414</v>
      </c>
      <c r="AD165" s="153">
        <v>9.6394983734017486E-3</v>
      </c>
      <c r="AE165" s="719">
        <v>3.5184169062916382E-2</v>
      </c>
    </row>
    <row r="166" spans="1:31">
      <c r="A166" s="110"/>
      <c r="B166" s="89" t="s">
        <v>54</v>
      </c>
      <c r="C166" s="89" t="s">
        <v>796</v>
      </c>
      <c r="D166" s="1082" t="s">
        <v>978</v>
      </c>
      <c r="E166" s="1090" t="s">
        <v>979</v>
      </c>
      <c r="F166" s="1020">
        <v>506343.07799978001</v>
      </c>
      <c r="G166" s="1020">
        <v>5043332.1462185998</v>
      </c>
      <c r="H166" s="986">
        <v>62.7</v>
      </c>
      <c r="I166" s="986">
        <v>120</v>
      </c>
      <c r="J166" s="986">
        <v>36.576000000000001</v>
      </c>
      <c r="K166" s="986">
        <v>4.5</v>
      </c>
      <c r="L166" s="986">
        <v>1.3715999999999999</v>
      </c>
      <c r="M166" s="986">
        <v>30000</v>
      </c>
      <c r="N166" s="986">
        <v>14.1584</v>
      </c>
      <c r="O166" s="986">
        <v>1886.2808070150559</v>
      </c>
      <c r="P166" s="986">
        <v>31.438013450250931</v>
      </c>
      <c r="Q166" s="986">
        <v>9.5823064996364842</v>
      </c>
      <c r="R166" s="986">
        <v>64.994000000000085</v>
      </c>
      <c r="S166" s="987">
        <v>291.48</v>
      </c>
      <c r="T166" s="720">
        <v>0.54059272407407122</v>
      </c>
      <c r="U166" s="153">
        <v>1.9731634428703599</v>
      </c>
      <c r="V166" s="153">
        <v>1.0141629333552693</v>
      </c>
      <c r="W166" s="153">
        <v>3.7016947067467334</v>
      </c>
      <c r="X166" s="153">
        <v>0.11858331998332285</v>
      </c>
      <c r="Y166" s="153">
        <v>0.51939494152695409</v>
      </c>
      <c r="Z166" s="153">
        <v>0.10457895447854741</v>
      </c>
      <c r="AA166" s="153">
        <v>0.38293542399320685</v>
      </c>
      <c r="AB166" s="153">
        <v>0.10293154022144405</v>
      </c>
      <c r="AC166" s="153">
        <v>0.37571974954709414</v>
      </c>
      <c r="AD166" s="153">
        <v>9.6394983734017486E-3</v>
      </c>
      <c r="AE166" s="719">
        <v>3.5184169062916382E-2</v>
      </c>
    </row>
    <row r="167" spans="1:31">
      <c r="A167" s="110"/>
      <c r="B167" s="89" t="s">
        <v>54</v>
      </c>
      <c r="C167" s="89" t="s">
        <v>796</v>
      </c>
      <c r="D167" s="1082" t="s">
        <v>980</v>
      </c>
      <c r="E167" s="1090" t="s">
        <v>981</v>
      </c>
      <c r="F167" s="1020">
        <v>506360.49728352</v>
      </c>
      <c r="G167" s="1020">
        <v>5043330.7782119997</v>
      </c>
      <c r="H167" s="986">
        <v>62.7</v>
      </c>
      <c r="I167" s="986">
        <v>120</v>
      </c>
      <c r="J167" s="986">
        <v>36.576000000000001</v>
      </c>
      <c r="K167" s="986">
        <v>4.5</v>
      </c>
      <c r="L167" s="986">
        <v>1.3715999999999999</v>
      </c>
      <c r="M167" s="986">
        <v>30000</v>
      </c>
      <c r="N167" s="986">
        <v>14.1584</v>
      </c>
      <c r="O167" s="986">
        <v>1886.2808070150559</v>
      </c>
      <c r="P167" s="986">
        <v>31.438013450250931</v>
      </c>
      <c r="Q167" s="986">
        <v>9.5823064996364842</v>
      </c>
      <c r="R167" s="986">
        <v>64.994000000000085</v>
      </c>
      <c r="S167" s="987">
        <v>291.48</v>
      </c>
      <c r="T167" s="720">
        <v>0.54059272407407122</v>
      </c>
      <c r="U167" s="153">
        <v>1.9731634428703599</v>
      </c>
      <c r="V167" s="153">
        <v>1.0141629333552693</v>
      </c>
      <c r="W167" s="153">
        <v>3.7016947067467334</v>
      </c>
      <c r="X167" s="153">
        <v>0.11858331998332285</v>
      </c>
      <c r="Y167" s="153">
        <v>0.51939494152695409</v>
      </c>
      <c r="Z167" s="153">
        <v>0.10457895447854741</v>
      </c>
      <c r="AA167" s="153">
        <v>0.38293542399320685</v>
      </c>
      <c r="AB167" s="153">
        <v>0.10293154022144405</v>
      </c>
      <c r="AC167" s="153">
        <v>0.37571974954709414</v>
      </c>
      <c r="AD167" s="153">
        <v>9.6394983734017486E-3</v>
      </c>
      <c r="AE167" s="719">
        <v>3.5184169062916382E-2</v>
      </c>
    </row>
    <row r="168" spans="1:31">
      <c r="A168" s="110"/>
      <c r="B168" s="89" t="s">
        <v>54</v>
      </c>
      <c r="C168" s="89" t="s">
        <v>796</v>
      </c>
      <c r="D168" s="1082" t="s">
        <v>982</v>
      </c>
      <c r="E168" s="1090" t="s">
        <v>983</v>
      </c>
      <c r="F168" s="1020">
        <v>506355.29885853</v>
      </c>
      <c r="G168" s="1020">
        <v>5043335.7030357001</v>
      </c>
      <c r="H168" s="986">
        <v>62.7</v>
      </c>
      <c r="I168" s="986">
        <v>120</v>
      </c>
      <c r="J168" s="986">
        <v>36.576000000000001</v>
      </c>
      <c r="K168" s="986">
        <v>4.5</v>
      </c>
      <c r="L168" s="986">
        <v>1.3715999999999999</v>
      </c>
      <c r="M168" s="986">
        <v>71250</v>
      </c>
      <c r="N168" s="986">
        <v>33.626199999999997</v>
      </c>
      <c r="O168" s="986">
        <v>4479.916916660758</v>
      </c>
      <c r="P168" s="986">
        <v>74.665281944345963</v>
      </c>
      <c r="Q168" s="986">
        <v>22.757977936636653</v>
      </c>
      <c r="R168" s="986">
        <v>64.994000000000085</v>
      </c>
      <c r="S168" s="987">
        <v>291.48</v>
      </c>
      <c r="T168" s="720">
        <v>0.54059272407407122</v>
      </c>
      <c r="U168" s="153">
        <v>1.9731634428703599</v>
      </c>
      <c r="V168" s="153">
        <v>1.0141629333552693</v>
      </c>
      <c r="W168" s="153">
        <v>3.7016947067467334</v>
      </c>
      <c r="X168" s="153">
        <v>0.16559459894332285</v>
      </c>
      <c r="Y168" s="153">
        <v>0.72530434337175409</v>
      </c>
      <c r="Z168" s="153">
        <v>0.1069765297055074</v>
      </c>
      <c r="AA168" s="153">
        <v>0.39343680348729165</v>
      </c>
      <c r="AB168" s="153">
        <v>0.10297004245891228</v>
      </c>
      <c r="AC168" s="153">
        <v>0.37588838934720503</v>
      </c>
      <c r="AD168" s="153">
        <v>9.6394983734017486E-3</v>
      </c>
      <c r="AE168" s="719">
        <v>3.5184169062916382E-2</v>
      </c>
    </row>
    <row r="169" spans="1:31">
      <c r="A169" s="110"/>
      <c r="B169" s="89" t="s">
        <v>54</v>
      </c>
      <c r="C169" s="89" t="s">
        <v>798</v>
      </c>
      <c r="D169" s="1082" t="s">
        <v>984</v>
      </c>
      <c r="E169" s="1090" t="s">
        <v>985</v>
      </c>
      <c r="F169" s="1020">
        <v>506187.91606408998</v>
      </c>
      <c r="G169" s="1020">
        <v>5043246.8705748003</v>
      </c>
      <c r="H169" s="986">
        <v>62.7</v>
      </c>
      <c r="I169" s="986">
        <v>120</v>
      </c>
      <c r="J169" s="986">
        <v>36.576000000000001</v>
      </c>
      <c r="K169" s="986">
        <v>4.5</v>
      </c>
      <c r="L169" s="986">
        <v>1.3715999999999999</v>
      </c>
      <c r="M169" s="986">
        <v>30000</v>
      </c>
      <c r="N169" s="986">
        <v>14.1584</v>
      </c>
      <c r="O169" s="986">
        <v>1886.2808070150559</v>
      </c>
      <c r="P169" s="986">
        <v>31.438013450250931</v>
      </c>
      <c r="Q169" s="986">
        <v>9.5823064996364842</v>
      </c>
      <c r="R169" s="986">
        <v>64.994000000000085</v>
      </c>
      <c r="S169" s="987">
        <v>291.48</v>
      </c>
      <c r="T169" s="720">
        <v>0.41074447172294631</v>
      </c>
      <c r="U169" s="153">
        <v>1.4992173217887541</v>
      </c>
      <c r="V169" s="153">
        <v>0.77056497387287626</v>
      </c>
      <c r="W169" s="153">
        <v>2.8125621546359985</v>
      </c>
      <c r="X169" s="153">
        <v>9.7985574915956081E-2</v>
      </c>
      <c r="Y169" s="153">
        <v>0.42917681813188768</v>
      </c>
      <c r="Z169" s="153">
        <v>7.9861660397707299E-2</v>
      </c>
      <c r="AA169" s="153">
        <v>0.29271730059814044</v>
      </c>
      <c r="AB169" s="153">
        <v>7.8214246140603932E-2</v>
      </c>
      <c r="AC169" s="153">
        <v>0.28550162615202773</v>
      </c>
      <c r="AD169" s="153">
        <v>7.3241286660650539E-3</v>
      </c>
      <c r="AE169" s="719">
        <v>2.6733069631137446E-2</v>
      </c>
    </row>
    <row r="170" spans="1:31">
      <c r="A170" s="110"/>
      <c r="B170" s="89" t="s">
        <v>54</v>
      </c>
      <c r="C170" s="89" t="s">
        <v>798</v>
      </c>
      <c r="D170" s="1082" t="s">
        <v>986</v>
      </c>
      <c r="E170" s="1090" t="s">
        <v>987</v>
      </c>
      <c r="F170" s="1020">
        <v>506186.55633570999</v>
      </c>
      <c r="G170" s="1020">
        <v>5043250.473855</v>
      </c>
      <c r="H170" s="986">
        <v>62.7</v>
      </c>
      <c r="I170" s="986">
        <v>120</v>
      </c>
      <c r="J170" s="986">
        <v>36.576000000000001</v>
      </c>
      <c r="K170" s="986">
        <v>4.5</v>
      </c>
      <c r="L170" s="986">
        <v>1.3715999999999999</v>
      </c>
      <c r="M170" s="986">
        <v>30000</v>
      </c>
      <c r="N170" s="986">
        <v>14.1584</v>
      </c>
      <c r="O170" s="986">
        <v>1886.2808070150559</v>
      </c>
      <c r="P170" s="986">
        <v>31.438013450250931</v>
      </c>
      <c r="Q170" s="986">
        <v>9.5823064996364842</v>
      </c>
      <c r="R170" s="986">
        <v>64.994000000000085</v>
      </c>
      <c r="S170" s="987">
        <v>291.48</v>
      </c>
      <c r="T170" s="720">
        <v>0.41074447172294631</v>
      </c>
      <c r="U170" s="153">
        <v>1.4992173217887541</v>
      </c>
      <c r="V170" s="153">
        <v>0.77056497387287626</v>
      </c>
      <c r="W170" s="153">
        <v>2.8125621546359985</v>
      </c>
      <c r="X170" s="153">
        <v>9.7985574915956081E-2</v>
      </c>
      <c r="Y170" s="153">
        <v>0.42917681813188768</v>
      </c>
      <c r="Z170" s="153">
        <v>7.9861660397707299E-2</v>
      </c>
      <c r="AA170" s="153">
        <v>0.29271730059814044</v>
      </c>
      <c r="AB170" s="153">
        <v>7.8214246140603932E-2</v>
      </c>
      <c r="AC170" s="153">
        <v>0.28550162615202773</v>
      </c>
      <c r="AD170" s="153">
        <v>7.3241286660650539E-3</v>
      </c>
      <c r="AE170" s="719">
        <v>2.6733069631137446E-2</v>
      </c>
    </row>
    <row r="171" spans="1:31">
      <c r="A171" s="110"/>
      <c r="B171" s="89" t="s">
        <v>54</v>
      </c>
      <c r="C171" s="89" t="s">
        <v>798</v>
      </c>
      <c r="D171" s="1082" t="s">
        <v>988</v>
      </c>
      <c r="E171" s="1090" t="s">
        <v>989</v>
      </c>
      <c r="F171" s="1020">
        <v>506185.06063448999</v>
      </c>
      <c r="G171" s="1020">
        <v>5043254.2131081</v>
      </c>
      <c r="H171" s="986">
        <v>62.7</v>
      </c>
      <c r="I171" s="986">
        <v>120</v>
      </c>
      <c r="J171" s="986">
        <v>36.576000000000001</v>
      </c>
      <c r="K171" s="986">
        <v>4.5</v>
      </c>
      <c r="L171" s="986">
        <v>1.3715999999999999</v>
      </c>
      <c r="M171" s="986">
        <v>30000</v>
      </c>
      <c r="N171" s="986">
        <v>14.1584</v>
      </c>
      <c r="O171" s="986">
        <v>1886.2808070150559</v>
      </c>
      <c r="P171" s="986">
        <v>31.438013450250931</v>
      </c>
      <c r="Q171" s="986">
        <v>9.5823064996364842</v>
      </c>
      <c r="R171" s="986">
        <v>64.994000000000085</v>
      </c>
      <c r="S171" s="987">
        <v>291.48</v>
      </c>
      <c r="T171" s="720">
        <v>0.41074447172294631</v>
      </c>
      <c r="U171" s="153">
        <v>1.4992173217887541</v>
      </c>
      <c r="V171" s="153">
        <v>0.77056497387287626</v>
      </c>
      <c r="W171" s="153">
        <v>2.8125621546359985</v>
      </c>
      <c r="X171" s="153">
        <v>9.7985574915956081E-2</v>
      </c>
      <c r="Y171" s="153">
        <v>0.42917681813188768</v>
      </c>
      <c r="Z171" s="153">
        <v>7.9861660397707299E-2</v>
      </c>
      <c r="AA171" s="153">
        <v>0.29271730059814044</v>
      </c>
      <c r="AB171" s="153">
        <v>7.8214246140603932E-2</v>
      </c>
      <c r="AC171" s="153">
        <v>0.28550162615202773</v>
      </c>
      <c r="AD171" s="153">
        <v>7.3241286660650539E-3</v>
      </c>
      <c r="AE171" s="719">
        <v>2.6733069631137446E-2</v>
      </c>
    </row>
    <row r="172" spans="1:31">
      <c r="A172" s="110"/>
      <c r="B172" s="89" t="s">
        <v>54</v>
      </c>
      <c r="C172" s="89" t="s">
        <v>798</v>
      </c>
      <c r="D172" s="1082" t="s">
        <v>990</v>
      </c>
      <c r="E172" s="1090" t="s">
        <v>991</v>
      </c>
      <c r="F172" s="1020">
        <v>506182.81708266999</v>
      </c>
      <c r="G172" s="1020">
        <v>5043258.0203475999</v>
      </c>
      <c r="H172" s="986">
        <v>62.7</v>
      </c>
      <c r="I172" s="986">
        <v>120</v>
      </c>
      <c r="J172" s="986">
        <v>36.576000000000001</v>
      </c>
      <c r="K172" s="986">
        <v>4.5</v>
      </c>
      <c r="L172" s="986">
        <v>1.3715999999999999</v>
      </c>
      <c r="M172" s="986">
        <v>71250</v>
      </c>
      <c r="N172" s="986">
        <v>33.626199999999997</v>
      </c>
      <c r="O172" s="986">
        <v>4479.916916660758</v>
      </c>
      <c r="P172" s="986">
        <v>74.665281944345963</v>
      </c>
      <c r="Q172" s="986">
        <v>22.757977936636653</v>
      </c>
      <c r="R172" s="986">
        <v>64.994000000000085</v>
      </c>
      <c r="S172" s="987">
        <v>291.48</v>
      </c>
      <c r="T172" s="720">
        <v>0.41074447172294631</v>
      </c>
      <c r="U172" s="153">
        <v>1.4992173217887541</v>
      </c>
      <c r="V172" s="153">
        <v>0.77056497387287626</v>
      </c>
      <c r="W172" s="153">
        <v>2.8125621546359985</v>
      </c>
      <c r="X172" s="153">
        <v>9.7985574915956081E-2</v>
      </c>
      <c r="Y172" s="153">
        <v>0.42917681813188768</v>
      </c>
      <c r="Z172" s="153">
        <v>7.9861660397707299E-2</v>
      </c>
      <c r="AA172" s="153">
        <v>0.29271730059814044</v>
      </c>
      <c r="AB172" s="153">
        <v>7.8214246140603932E-2</v>
      </c>
      <c r="AC172" s="153">
        <v>0.28550162615202773</v>
      </c>
      <c r="AD172" s="153">
        <v>7.3241286660650539E-3</v>
      </c>
      <c r="AE172" s="719">
        <v>2.6733069631137446E-2</v>
      </c>
    </row>
    <row r="173" spans="1:31">
      <c r="A173" s="110"/>
      <c r="B173" s="89" t="s">
        <v>54</v>
      </c>
      <c r="C173" s="89" t="s">
        <v>799</v>
      </c>
      <c r="D173" s="1082" t="s">
        <v>992</v>
      </c>
      <c r="E173" s="1090" t="s">
        <v>993</v>
      </c>
      <c r="F173" s="1020">
        <v>505959.16</v>
      </c>
      <c r="G173" s="1020">
        <v>5043171.9800000004</v>
      </c>
      <c r="H173" s="986">
        <v>62.7</v>
      </c>
      <c r="I173" s="986">
        <v>120</v>
      </c>
      <c r="J173" s="986">
        <v>36.576000000000001</v>
      </c>
      <c r="K173" s="986">
        <v>6.5415999999999999</v>
      </c>
      <c r="L173" s="986">
        <v>1.99387968</v>
      </c>
      <c r="M173" s="986">
        <v>71250</v>
      </c>
      <c r="N173" s="986">
        <v>33.626199999999997</v>
      </c>
      <c r="O173" s="986">
        <v>2119.9568330081097</v>
      </c>
      <c r="P173" s="986">
        <v>35.332613883468497</v>
      </c>
      <c r="Q173" s="986">
        <v>10.769380711681199</v>
      </c>
      <c r="R173" s="986">
        <v>64.994000000000085</v>
      </c>
      <c r="S173" s="987">
        <v>291.48</v>
      </c>
      <c r="T173" s="720">
        <v>1.0069864468046426</v>
      </c>
      <c r="U173" s="153">
        <v>3.6755005308369455</v>
      </c>
      <c r="V173" s="153">
        <v>1.8891270327206</v>
      </c>
      <c r="W173" s="153">
        <v>6.8953136694301902</v>
      </c>
      <c r="X173" s="153">
        <v>0.2395783363281504</v>
      </c>
      <c r="Y173" s="153">
        <v>1.0493531131172986</v>
      </c>
      <c r="Z173" s="153">
        <v>0.19575701456730049</v>
      </c>
      <c r="AA173" s="153">
        <v>0.71748557323283624</v>
      </c>
      <c r="AB173" s="153">
        <v>0.19175052732070538</v>
      </c>
      <c r="AC173" s="153">
        <v>0.69993715909274967</v>
      </c>
      <c r="AD173" s="153">
        <v>1.7955928342611106E-2</v>
      </c>
      <c r="AE173" s="719">
        <v>6.5539138450530526E-2</v>
      </c>
    </row>
    <row r="174" spans="1:31">
      <c r="A174" s="110"/>
      <c r="B174" s="89" t="s">
        <v>54</v>
      </c>
      <c r="C174" s="89" t="s">
        <v>799</v>
      </c>
      <c r="D174" s="1082" t="s">
        <v>994</v>
      </c>
      <c r="E174" s="1090" t="s">
        <v>995</v>
      </c>
      <c r="F174" s="1020">
        <v>505952.13</v>
      </c>
      <c r="G174" s="1020">
        <v>5043169.49</v>
      </c>
      <c r="H174" s="986">
        <v>62.7</v>
      </c>
      <c r="I174" s="986">
        <v>120</v>
      </c>
      <c r="J174" s="986">
        <v>36.576000000000001</v>
      </c>
      <c r="K174" s="986">
        <v>6.5415999999999999</v>
      </c>
      <c r="L174" s="986">
        <v>1.99387968</v>
      </c>
      <c r="M174" s="986">
        <v>71250</v>
      </c>
      <c r="N174" s="986">
        <v>33.626199999999997</v>
      </c>
      <c r="O174" s="986">
        <v>2119.9568330081097</v>
      </c>
      <c r="P174" s="986">
        <v>35.332613883468497</v>
      </c>
      <c r="Q174" s="986">
        <v>10.769380711681199</v>
      </c>
      <c r="R174" s="986">
        <v>64.994000000000085</v>
      </c>
      <c r="S174" s="987">
        <v>291.48</v>
      </c>
      <c r="T174" s="720">
        <v>1.0069864468046426</v>
      </c>
      <c r="U174" s="153">
        <v>3.6755005308369455</v>
      </c>
      <c r="V174" s="153">
        <v>1.8891270327206</v>
      </c>
      <c r="W174" s="153">
        <v>6.8953136694301902</v>
      </c>
      <c r="X174" s="153">
        <v>0.2395783363281504</v>
      </c>
      <c r="Y174" s="153">
        <v>1.0493531131172986</v>
      </c>
      <c r="Z174" s="153">
        <v>0.19575701456730049</v>
      </c>
      <c r="AA174" s="153">
        <v>0.71748557323283624</v>
      </c>
      <c r="AB174" s="153">
        <v>0.19175052732070538</v>
      </c>
      <c r="AC174" s="153">
        <v>0.69993715909274967</v>
      </c>
      <c r="AD174" s="153">
        <v>1.7955928342611106E-2</v>
      </c>
      <c r="AE174" s="719">
        <v>6.5539138450530526E-2</v>
      </c>
    </row>
    <row r="175" spans="1:31">
      <c r="A175" s="110"/>
      <c r="B175" s="89" t="s">
        <v>54</v>
      </c>
      <c r="C175" s="89" t="s">
        <v>799</v>
      </c>
      <c r="D175" s="1082" t="s">
        <v>996</v>
      </c>
      <c r="E175" s="1090" t="s">
        <v>997</v>
      </c>
      <c r="F175" s="1020">
        <v>505945.16</v>
      </c>
      <c r="G175" s="1020">
        <v>5043167.01</v>
      </c>
      <c r="H175" s="986">
        <v>62.7</v>
      </c>
      <c r="I175" s="986">
        <v>129.98687664041995</v>
      </c>
      <c r="J175" s="986">
        <v>39.619999999999997</v>
      </c>
      <c r="K175" s="986">
        <v>6.5415999999999999</v>
      </c>
      <c r="L175" s="986">
        <v>1.99387968</v>
      </c>
      <c r="M175" s="986">
        <v>71250</v>
      </c>
      <c r="N175" s="986">
        <v>33.626199999999997</v>
      </c>
      <c r="O175" s="986">
        <v>2119.9568330081097</v>
      </c>
      <c r="P175" s="986">
        <v>35.332613883468497</v>
      </c>
      <c r="Q175" s="986">
        <v>10.769380711681199</v>
      </c>
      <c r="R175" s="986">
        <v>64.994000000000085</v>
      </c>
      <c r="S175" s="987">
        <v>291.48</v>
      </c>
      <c r="T175" s="720">
        <v>1.0069864468046426</v>
      </c>
      <c r="U175" s="153">
        <v>3.6755005308369455</v>
      </c>
      <c r="V175" s="153">
        <v>1.8891270327206</v>
      </c>
      <c r="W175" s="153">
        <v>6.8953136694301902</v>
      </c>
      <c r="X175" s="153">
        <v>0.2395783363281504</v>
      </c>
      <c r="Y175" s="153">
        <v>1.0493531131172986</v>
      </c>
      <c r="Z175" s="153">
        <v>0.19575701456730049</v>
      </c>
      <c r="AA175" s="153">
        <v>0.71748557323283624</v>
      </c>
      <c r="AB175" s="153">
        <v>0.19175052732070538</v>
      </c>
      <c r="AC175" s="153">
        <v>0.69993715909274967</v>
      </c>
      <c r="AD175" s="153">
        <v>1.7955928342611106E-2</v>
      </c>
      <c r="AE175" s="719">
        <v>6.5539138450530526E-2</v>
      </c>
    </row>
    <row r="176" spans="1:31">
      <c r="A176" s="110"/>
      <c r="B176" s="89" t="s">
        <v>54</v>
      </c>
      <c r="C176" s="89" t="s">
        <v>799</v>
      </c>
      <c r="D176" s="1082" t="s">
        <v>998</v>
      </c>
      <c r="E176" s="1090" t="s">
        <v>999</v>
      </c>
      <c r="F176" s="1020">
        <v>505938.19</v>
      </c>
      <c r="G176" s="1020">
        <v>5043164.5199999996</v>
      </c>
      <c r="H176" s="986">
        <v>62.7</v>
      </c>
      <c r="I176" s="986">
        <v>129.98687664041995</v>
      </c>
      <c r="J176" s="986">
        <v>39.619999999999997</v>
      </c>
      <c r="K176" s="986">
        <v>6.5415999999999999</v>
      </c>
      <c r="L176" s="986">
        <v>1.99387968</v>
      </c>
      <c r="M176" s="986">
        <v>71250</v>
      </c>
      <c r="N176" s="986">
        <v>33.626199999999997</v>
      </c>
      <c r="O176" s="986">
        <v>2119.9568330081097</v>
      </c>
      <c r="P176" s="986">
        <v>35.332613883468497</v>
      </c>
      <c r="Q176" s="986">
        <v>10.769380711681199</v>
      </c>
      <c r="R176" s="986">
        <v>64.994000000000085</v>
      </c>
      <c r="S176" s="987">
        <v>291.48</v>
      </c>
      <c r="T176" s="720">
        <v>1.0069864468046426</v>
      </c>
      <c r="U176" s="153">
        <v>3.6755005308369455</v>
      </c>
      <c r="V176" s="153">
        <v>1.8891270327206</v>
      </c>
      <c r="W176" s="153">
        <v>6.8953136694301902</v>
      </c>
      <c r="X176" s="153">
        <v>0.2395783363281504</v>
      </c>
      <c r="Y176" s="153">
        <v>1.0493531131172986</v>
      </c>
      <c r="Z176" s="153">
        <v>0.19575701456730049</v>
      </c>
      <c r="AA176" s="153">
        <v>0.71748557323283624</v>
      </c>
      <c r="AB176" s="153">
        <v>0.19175052732070538</v>
      </c>
      <c r="AC176" s="153">
        <v>0.69993715909274967</v>
      </c>
      <c r="AD176" s="153">
        <v>1.7955928342611106E-2</v>
      </c>
      <c r="AE176" s="719">
        <v>6.5539138450530526E-2</v>
      </c>
    </row>
    <row r="177" spans="1:31">
      <c r="A177" s="110"/>
      <c r="B177" s="89" t="s">
        <v>54</v>
      </c>
      <c r="C177" s="89" t="s">
        <v>800</v>
      </c>
      <c r="D177" s="1082" t="s">
        <v>2137</v>
      </c>
      <c r="E177" s="1090" t="s">
        <v>2000</v>
      </c>
      <c r="F177" s="1020">
        <v>506071.6</v>
      </c>
      <c r="G177" s="1020">
        <v>5042964.5</v>
      </c>
      <c r="H177" s="986">
        <v>62.7</v>
      </c>
      <c r="I177" s="986">
        <v>129.98687664041995</v>
      </c>
      <c r="J177" s="986">
        <v>39.619999999999997</v>
      </c>
      <c r="K177" s="986">
        <v>6.166666666666667</v>
      </c>
      <c r="L177" s="986">
        <v>1.8795999999999999</v>
      </c>
      <c r="M177" s="986">
        <v>28500</v>
      </c>
      <c r="N177" s="986">
        <v>13.450479999999999</v>
      </c>
      <c r="O177" s="986">
        <v>954.23212045162666</v>
      </c>
      <c r="P177" s="986">
        <v>15.903868674193777</v>
      </c>
      <c r="Q177" s="986">
        <v>4.8474991718942642</v>
      </c>
      <c r="R177" s="986">
        <v>64.994000000000085</v>
      </c>
      <c r="S177" s="987">
        <v>291.48</v>
      </c>
      <c r="T177" s="720">
        <v>0.16509641086571616</v>
      </c>
      <c r="U177" s="153">
        <v>0.60260189965986399</v>
      </c>
      <c r="V177" s="153">
        <v>0.30972422077722173</v>
      </c>
      <c r="W177" s="153">
        <v>1.1304934058368592</v>
      </c>
      <c r="X177" s="153">
        <v>7.941628552956867E-2</v>
      </c>
      <c r="Y177" s="153">
        <v>0.34784333061951073</v>
      </c>
      <c r="Z177" s="153">
        <v>3.4141549951162385E-2</v>
      </c>
      <c r="AA177" s="153">
        <v>0.12659830402986913</v>
      </c>
      <c r="AB177" s="153">
        <v>3.1470558453432308E-2</v>
      </c>
      <c r="AC177" s="153">
        <v>0.11489936126981137</v>
      </c>
      <c r="AD177" s="153">
        <v>2.9438919765166359E-3</v>
      </c>
      <c r="AE177" s="719">
        <v>1.0745205714285722E-2</v>
      </c>
    </row>
    <row r="178" spans="1:31">
      <c r="A178" s="110"/>
      <c r="B178" s="89" t="s">
        <v>54</v>
      </c>
      <c r="C178" s="89" t="s">
        <v>800</v>
      </c>
      <c r="D178" s="1082" t="s">
        <v>2137</v>
      </c>
      <c r="E178" s="1090" t="s">
        <v>2001</v>
      </c>
      <c r="F178" s="1020">
        <v>506072.9</v>
      </c>
      <c r="G178" s="1020">
        <v>5042962.0999999996</v>
      </c>
      <c r="H178" s="986">
        <v>62.7</v>
      </c>
      <c r="I178" s="986">
        <v>129.98687664041995</v>
      </c>
      <c r="J178" s="986">
        <v>39.619999999999997</v>
      </c>
      <c r="K178" s="986">
        <v>6.166666666666667</v>
      </c>
      <c r="L178" s="986">
        <v>1.8795999999999999</v>
      </c>
      <c r="M178" s="986">
        <v>28500</v>
      </c>
      <c r="N178" s="986">
        <v>13.450479999999999</v>
      </c>
      <c r="O178" s="986">
        <v>954.23212045162666</v>
      </c>
      <c r="P178" s="986">
        <v>15.903868674193777</v>
      </c>
      <c r="Q178" s="986">
        <v>4.8474991718942642</v>
      </c>
      <c r="R178" s="986">
        <v>64.994000000000085</v>
      </c>
      <c r="S178" s="987">
        <v>291.48</v>
      </c>
      <c r="T178" s="720">
        <v>0.16509641086571616</v>
      </c>
      <c r="U178" s="153">
        <v>0.60260189965986399</v>
      </c>
      <c r="V178" s="153">
        <v>0.30972422077722173</v>
      </c>
      <c r="W178" s="153">
        <v>1.1304934058368592</v>
      </c>
      <c r="X178" s="153">
        <v>7.941628552956867E-2</v>
      </c>
      <c r="Y178" s="153">
        <v>0.34784333061951073</v>
      </c>
      <c r="Z178" s="153">
        <v>3.4141549951162385E-2</v>
      </c>
      <c r="AA178" s="153">
        <v>0.12659830402986913</v>
      </c>
      <c r="AB178" s="153">
        <v>3.1470558453432308E-2</v>
      </c>
      <c r="AC178" s="153">
        <v>0.11489936126981137</v>
      </c>
      <c r="AD178" s="153">
        <v>2.9438919765166359E-3</v>
      </c>
      <c r="AE178" s="719">
        <v>1.0745205714285722E-2</v>
      </c>
    </row>
    <row r="179" spans="1:31">
      <c r="A179" s="110"/>
      <c r="B179" s="89" t="s">
        <v>54</v>
      </c>
      <c r="C179" s="89" t="s">
        <v>800</v>
      </c>
      <c r="D179" s="1082" t="s">
        <v>2137</v>
      </c>
      <c r="E179" s="1090" t="s">
        <v>2002</v>
      </c>
      <c r="F179" s="1020">
        <v>506074.19</v>
      </c>
      <c r="G179" s="1020">
        <v>5042959.6900000004</v>
      </c>
      <c r="H179" s="986">
        <v>62.7</v>
      </c>
      <c r="I179" s="986">
        <v>129.98687664041995</v>
      </c>
      <c r="J179" s="986">
        <v>39.619999999999997</v>
      </c>
      <c r="K179" s="986">
        <v>6.166666666666667</v>
      </c>
      <c r="L179" s="986">
        <v>1.8795999999999999</v>
      </c>
      <c r="M179" s="986">
        <v>28500</v>
      </c>
      <c r="N179" s="986">
        <v>13.450479999999999</v>
      </c>
      <c r="O179" s="986">
        <v>954.23212045162666</v>
      </c>
      <c r="P179" s="986">
        <v>15.903868674193777</v>
      </c>
      <c r="Q179" s="986">
        <v>4.8474991718942642</v>
      </c>
      <c r="R179" s="986">
        <v>64.994000000000085</v>
      </c>
      <c r="S179" s="987">
        <v>291.48</v>
      </c>
      <c r="T179" s="720">
        <v>0.16509641086571616</v>
      </c>
      <c r="U179" s="153">
        <v>0.60260189965986399</v>
      </c>
      <c r="V179" s="153">
        <v>0.30972422077722173</v>
      </c>
      <c r="W179" s="153">
        <v>1.1304934058368592</v>
      </c>
      <c r="X179" s="153">
        <v>7.941628552956867E-2</v>
      </c>
      <c r="Y179" s="153">
        <v>0.34784333061951073</v>
      </c>
      <c r="Z179" s="153">
        <v>3.4141549951162385E-2</v>
      </c>
      <c r="AA179" s="153">
        <v>0.12659830402986913</v>
      </c>
      <c r="AB179" s="153">
        <v>3.1470558453432308E-2</v>
      </c>
      <c r="AC179" s="153">
        <v>0.11489936126981137</v>
      </c>
      <c r="AD179" s="153">
        <v>2.9438919765166359E-3</v>
      </c>
      <c r="AE179" s="719">
        <v>1.0745205714285722E-2</v>
      </c>
    </row>
    <row r="180" spans="1:31">
      <c r="A180" s="110"/>
      <c r="B180" s="89" t="s">
        <v>2003</v>
      </c>
      <c r="C180" s="89" t="s">
        <v>416</v>
      </c>
      <c r="D180" s="1082" t="s">
        <v>2004</v>
      </c>
      <c r="E180" s="1090" t="s">
        <v>419</v>
      </c>
      <c r="F180" s="1020">
        <v>506679.8</v>
      </c>
      <c r="G180" s="1020">
        <v>5043176.5</v>
      </c>
      <c r="H180" s="986">
        <v>62.7</v>
      </c>
      <c r="I180" s="986">
        <v>81.999512023813324</v>
      </c>
      <c r="J180" s="986">
        <v>24.993451264858301</v>
      </c>
      <c r="K180" s="986">
        <v>0.5</v>
      </c>
      <c r="L180" s="986">
        <v>0.15240000000000001</v>
      </c>
      <c r="M180" s="986">
        <v>193.25377350196959</v>
      </c>
      <c r="N180" s="986">
        <v>9.1205474225009533E-2</v>
      </c>
      <c r="O180" s="986">
        <v>984.23338636800008</v>
      </c>
      <c r="P180" s="986">
        <v>16.403889772800003</v>
      </c>
      <c r="Q180" s="986">
        <v>4.9999056027494406</v>
      </c>
      <c r="R180" s="986">
        <v>300.00200000000007</v>
      </c>
      <c r="S180" s="987">
        <v>422.04</v>
      </c>
      <c r="T180" s="720">
        <v>1.56078431372549</v>
      </c>
      <c r="U180" s="153">
        <v>3.4181176470588199</v>
      </c>
      <c r="V180" s="153">
        <v>1.3110588235294101</v>
      </c>
      <c r="W180" s="153">
        <v>5.3835352941176504</v>
      </c>
      <c r="X180" s="153">
        <v>3.9019607843137301E-2</v>
      </c>
      <c r="Y180" s="153">
        <v>8.5452941176470606E-2</v>
      </c>
      <c r="Z180" s="153">
        <v>3.9019607843137245E-2</v>
      </c>
      <c r="AA180" s="153">
        <v>8.5452941176470606E-2</v>
      </c>
      <c r="AB180" s="153">
        <v>3.9019607843137245E-2</v>
      </c>
      <c r="AC180" s="153">
        <v>8.5452941176470606E-2</v>
      </c>
      <c r="AD180" s="153">
        <v>4.0580392156862703E-2</v>
      </c>
      <c r="AE180" s="719">
        <v>8.88710588235294E-2</v>
      </c>
    </row>
    <row r="181" spans="1:31">
      <c r="A181" s="110"/>
      <c r="B181" s="89" t="s">
        <v>2003</v>
      </c>
      <c r="C181" s="89" t="s">
        <v>303</v>
      </c>
      <c r="D181" s="1082" t="s">
        <v>2005</v>
      </c>
      <c r="E181" s="1090" t="s">
        <v>429</v>
      </c>
      <c r="F181" s="1020">
        <v>505951</v>
      </c>
      <c r="G181" s="1020">
        <v>5043852.3</v>
      </c>
      <c r="H181" s="986">
        <v>62.7</v>
      </c>
      <c r="I181" s="986">
        <v>59.999512023813324</v>
      </c>
      <c r="J181" s="986">
        <v>18.2878512648583</v>
      </c>
      <c r="K181" s="986">
        <v>0.5</v>
      </c>
      <c r="L181" s="986">
        <v>0.15240000000000001</v>
      </c>
      <c r="M181" s="986">
        <v>193.25377350196959</v>
      </c>
      <c r="N181" s="986">
        <v>9.1205474225009533E-2</v>
      </c>
      <c r="O181" s="986">
        <v>984.23338636800008</v>
      </c>
      <c r="P181" s="986">
        <v>16.403889772800003</v>
      </c>
      <c r="Q181" s="986">
        <v>4.9999056027494406</v>
      </c>
      <c r="R181" s="986">
        <v>300.00200000000007</v>
      </c>
      <c r="S181" s="987">
        <v>422.04</v>
      </c>
      <c r="T181" s="720">
        <v>0.40294117647058803</v>
      </c>
      <c r="U181" s="153">
        <v>0.88244117647058795</v>
      </c>
      <c r="V181" s="153">
        <v>0.33847058823529402</v>
      </c>
      <c r="W181" s="153">
        <v>1.48250117647059</v>
      </c>
      <c r="X181" s="153">
        <v>1.00735294117647E-2</v>
      </c>
      <c r="Y181" s="153">
        <v>2.2061029411764702E-2</v>
      </c>
      <c r="Z181" s="153">
        <v>1.0073529411764707E-2</v>
      </c>
      <c r="AA181" s="153">
        <v>2.2061029411764708E-2</v>
      </c>
      <c r="AB181" s="153">
        <v>1.0073529411764707E-2</v>
      </c>
      <c r="AC181" s="153">
        <v>2.2061029411764708E-2</v>
      </c>
      <c r="AD181" s="153">
        <v>1.0476470588235301E-2</v>
      </c>
      <c r="AE181" s="719">
        <v>2.2943470588235301E-2</v>
      </c>
    </row>
    <row r="182" spans="1:31">
      <c r="A182" s="110"/>
      <c r="B182" s="89" t="s">
        <v>2003</v>
      </c>
      <c r="C182" s="89" t="s">
        <v>436</v>
      </c>
      <c r="D182" s="1082" t="s">
        <v>2006</v>
      </c>
      <c r="E182" s="1090" t="s">
        <v>438</v>
      </c>
      <c r="F182" s="1020">
        <v>505915.2</v>
      </c>
      <c r="G182" s="1020">
        <v>5043725.7</v>
      </c>
      <c r="H182" s="986">
        <v>62.7</v>
      </c>
      <c r="I182" s="986">
        <v>59.999512023813324</v>
      </c>
      <c r="J182" s="986">
        <v>18.2878512648583</v>
      </c>
      <c r="K182" s="986">
        <v>0.5</v>
      </c>
      <c r="L182" s="986">
        <v>0.15240000000000001</v>
      </c>
      <c r="M182" s="986">
        <v>193.25377350196959</v>
      </c>
      <c r="N182" s="986">
        <v>9.1205474225009533E-2</v>
      </c>
      <c r="O182" s="986">
        <v>984.23338636800008</v>
      </c>
      <c r="P182" s="986">
        <v>16.403889772800003</v>
      </c>
      <c r="Q182" s="986">
        <v>4.9999056027494406</v>
      </c>
      <c r="R182" s="986">
        <v>300.00200000000007</v>
      </c>
      <c r="S182" s="987">
        <v>422.04</v>
      </c>
      <c r="T182" s="720">
        <v>0.72539215686274505</v>
      </c>
      <c r="U182" s="153">
        <v>1.58860882352941</v>
      </c>
      <c r="V182" s="153">
        <v>0.60932941176470601</v>
      </c>
      <c r="W182" s="153">
        <v>2.6688628235294098</v>
      </c>
      <c r="X182" s="153">
        <v>1.8134803921568601E-2</v>
      </c>
      <c r="Y182" s="153">
        <v>3.9715220588235303E-2</v>
      </c>
      <c r="Z182" s="153">
        <v>1.8134803921568625E-2</v>
      </c>
      <c r="AA182" s="153">
        <v>3.9715220588235296E-2</v>
      </c>
      <c r="AB182" s="153">
        <v>1.8134803921568625E-2</v>
      </c>
      <c r="AC182" s="153">
        <v>3.9715220588235296E-2</v>
      </c>
      <c r="AD182" s="153">
        <v>1.8860196078431399E-2</v>
      </c>
      <c r="AE182" s="719">
        <v>4.1303829411764699E-2</v>
      </c>
    </row>
    <row r="183" spans="1:31">
      <c r="A183" s="110"/>
      <c r="B183" s="89" t="s">
        <v>2003</v>
      </c>
      <c r="C183" s="89" t="s">
        <v>310</v>
      </c>
      <c r="D183" s="1082" t="s">
        <v>2007</v>
      </c>
      <c r="E183" s="1090" t="s">
        <v>446</v>
      </c>
      <c r="F183" s="1020">
        <v>505939.9</v>
      </c>
      <c r="G183" s="1020">
        <v>5043588.0999999996</v>
      </c>
      <c r="H183" s="986">
        <v>62.7</v>
      </c>
      <c r="I183" s="986">
        <v>59.999512023813324</v>
      </c>
      <c r="J183" s="986">
        <v>18.2878512648583</v>
      </c>
      <c r="K183" s="986">
        <v>0.5</v>
      </c>
      <c r="L183" s="986">
        <v>0.15240000000000001</v>
      </c>
      <c r="M183" s="986">
        <v>193.25377350196959</v>
      </c>
      <c r="N183" s="986">
        <v>9.1205474225009533E-2</v>
      </c>
      <c r="O183" s="986">
        <v>984.23338636800008</v>
      </c>
      <c r="P183" s="986">
        <v>16.403889772800003</v>
      </c>
      <c r="Q183" s="986">
        <v>4.9999056027494406</v>
      </c>
      <c r="R183" s="986">
        <v>300.00200000000007</v>
      </c>
      <c r="S183" s="987">
        <v>422.04</v>
      </c>
      <c r="T183" s="720">
        <v>0.308823529411765</v>
      </c>
      <c r="U183" s="153">
        <v>0.67632352941176499</v>
      </c>
      <c r="V183" s="153">
        <v>0.25941176470588201</v>
      </c>
      <c r="W183" s="153">
        <v>1.13622352941176</v>
      </c>
      <c r="X183" s="153">
        <v>7.7205882352941197E-3</v>
      </c>
      <c r="Y183" s="153">
        <v>1.6908088235294098E-2</v>
      </c>
      <c r="Z183" s="153">
        <v>7.720588235294118E-3</v>
      </c>
      <c r="AA183" s="153">
        <v>1.6908088235294116E-2</v>
      </c>
      <c r="AB183" s="153">
        <v>7.720588235294118E-3</v>
      </c>
      <c r="AC183" s="153">
        <v>1.6908088235294116E-2</v>
      </c>
      <c r="AD183" s="153">
        <v>8.0294117647058804E-3</v>
      </c>
      <c r="AE183" s="719">
        <v>1.75844117647059E-2</v>
      </c>
    </row>
    <row r="184" spans="1:31">
      <c r="A184" s="110"/>
      <c r="B184" s="89" t="s">
        <v>2003</v>
      </c>
      <c r="C184" s="89" t="s">
        <v>447</v>
      </c>
      <c r="D184" s="1082" t="s">
        <v>2008</v>
      </c>
      <c r="E184" s="1090" t="s">
        <v>448</v>
      </c>
      <c r="F184" s="1020">
        <v>506443.2</v>
      </c>
      <c r="G184" s="1020">
        <v>5043804.3</v>
      </c>
      <c r="H184" s="986">
        <v>62.7</v>
      </c>
      <c r="I184" s="986">
        <v>40.997999297634188</v>
      </c>
      <c r="J184" s="986">
        <v>12.4961901859189</v>
      </c>
      <c r="K184" s="986">
        <v>0.5</v>
      </c>
      <c r="L184" s="986">
        <v>0.15240000000000001</v>
      </c>
      <c r="M184" s="986">
        <v>193.25377350196959</v>
      </c>
      <c r="N184" s="986">
        <v>9.1205474225009533E-2</v>
      </c>
      <c r="O184" s="986">
        <v>984.23338636800008</v>
      </c>
      <c r="P184" s="986">
        <v>16.403889772800003</v>
      </c>
      <c r="Q184" s="986">
        <v>4.9999056027494406</v>
      </c>
      <c r="R184" s="986">
        <v>300.00200000000007</v>
      </c>
      <c r="S184" s="987">
        <v>422.04</v>
      </c>
      <c r="T184" s="720">
        <v>0.28088235294117597</v>
      </c>
      <c r="U184" s="153">
        <v>0.61513235294117596</v>
      </c>
      <c r="V184" s="153">
        <v>0.23594117647058799</v>
      </c>
      <c r="W184" s="153">
        <v>1.0334223529411799</v>
      </c>
      <c r="X184" s="153">
        <v>7.0220588235294099E-3</v>
      </c>
      <c r="Y184" s="153">
        <v>1.5378308823529399E-2</v>
      </c>
      <c r="Z184" s="153">
        <v>7.0220588235294099E-3</v>
      </c>
      <c r="AA184" s="153">
        <v>1.5378308823529419E-2</v>
      </c>
      <c r="AB184" s="153">
        <v>7.0220588235294099E-3</v>
      </c>
      <c r="AC184" s="153">
        <v>1.5378308823529419E-2</v>
      </c>
      <c r="AD184" s="153">
        <v>7.3029411764705902E-3</v>
      </c>
      <c r="AE184" s="719">
        <v>1.5993441176470599E-2</v>
      </c>
    </row>
    <row r="185" spans="1:31">
      <c r="A185" s="110"/>
      <c r="B185" s="89" t="s">
        <v>2003</v>
      </c>
      <c r="C185" s="89" t="s">
        <v>317</v>
      </c>
      <c r="D185" s="1082" t="s">
        <v>2009</v>
      </c>
      <c r="E185" s="1090" t="s">
        <v>450</v>
      </c>
      <c r="F185" s="1020">
        <v>509091.10375017999</v>
      </c>
      <c r="G185" s="1020">
        <v>5037888.9765841998</v>
      </c>
      <c r="H185" s="986">
        <v>69.400000000000006</v>
      </c>
      <c r="I185" s="986">
        <v>45.997755309541006</v>
      </c>
      <c r="J185" s="986">
        <v>14.020115818348099</v>
      </c>
      <c r="K185" s="986">
        <v>0.5</v>
      </c>
      <c r="L185" s="986">
        <v>0.15240000000000001</v>
      </c>
      <c r="M185" s="986">
        <v>193.25377350196959</v>
      </c>
      <c r="N185" s="986">
        <v>9.1205474225009533E-2</v>
      </c>
      <c r="O185" s="986">
        <v>984.23338636800008</v>
      </c>
      <c r="P185" s="986">
        <v>16.403889772800003</v>
      </c>
      <c r="Q185" s="986">
        <v>4.9999056027494406</v>
      </c>
      <c r="R185" s="986">
        <v>300.00200000000007</v>
      </c>
      <c r="S185" s="987">
        <v>422.04</v>
      </c>
      <c r="T185" s="720">
        <v>0.288333333333333</v>
      </c>
      <c r="U185" s="153">
        <v>0.63144999999999996</v>
      </c>
      <c r="V185" s="153">
        <v>0.2422</v>
      </c>
      <c r="W185" s="153">
        <v>1.0608359999999999</v>
      </c>
      <c r="X185" s="153">
        <v>7.2083333333333296E-3</v>
      </c>
      <c r="Y185" s="153">
        <v>1.5786250000000002E-2</v>
      </c>
      <c r="Z185" s="153">
        <v>7.2083333333333331E-3</v>
      </c>
      <c r="AA185" s="153">
        <v>1.5786249999999998E-2</v>
      </c>
      <c r="AB185" s="153">
        <v>7.2083333333333331E-3</v>
      </c>
      <c r="AC185" s="153">
        <v>1.5786249999999998E-2</v>
      </c>
      <c r="AD185" s="153">
        <v>7.4966666666666697E-3</v>
      </c>
      <c r="AE185" s="719">
        <v>1.64177E-2</v>
      </c>
    </row>
    <row r="186" spans="1:31">
      <c r="A186" s="110"/>
      <c r="B186" s="89" t="s">
        <v>2003</v>
      </c>
      <c r="C186" s="89" t="s">
        <v>456</v>
      </c>
      <c r="D186" s="1082" t="s">
        <v>2010</v>
      </c>
      <c r="E186" s="1090" t="s">
        <v>457</v>
      </c>
      <c r="F186" s="1020">
        <v>506491.4</v>
      </c>
      <c r="G186" s="1020">
        <v>5043738.9000000004</v>
      </c>
      <c r="H186" s="986">
        <v>62.7</v>
      </c>
      <c r="I186" s="986">
        <v>42.999512023813317</v>
      </c>
      <c r="J186" s="986">
        <v>13.106251264858299</v>
      </c>
      <c r="K186" s="986">
        <v>0.5</v>
      </c>
      <c r="L186" s="986">
        <v>0.15240000000000001</v>
      </c>
      <c r="M186" s="986">
        <v>193.25377350196959</v>
      </c>
      <c r="N186" s="986">
        <v>9.1205474225009533E-2</v>
      </c>
      <c r="O186" s="986">
        <v>984.23338636800008</v>
      </c>
      <c r="P186" s="986">
        <v>16.403889772800003</v>
      </c>
      <c r="Q186" s="986">
        <v>4.9999056027494406</v>
      </c>
      <c r="R186" s="986">
        <v>300.00200000000007</v>
      </c>
      <c r="S186" s="987">
        <v>422.04</v>
      </c>
      <c r="T186" s="720">
        <v>0.31372549019607798</v>
      </c>
      <c r="U186" s="153">
        <v>0.68705882352941205</v>
      </c>
      <c r="V186" s="153">
        <v>0.26352941176470601</v>
      </c>
      <c r="W186" s="153">
        <v>1.15425882352941</v>
      </c>
      <c r="X186" s="153">
        <v>7.8431372549019607E-3</v>
      </c>
      <c r="Y186" s="153">
        <v>1.71764705882353E-2</v>
      </c>
      <c r="Z186" s="153">
        <v>7.8431372549019607E-3</v>
      </c>
      <c r="AA186" s="153">
        <v>1.7176470588235293E-2</v>
      </c>
      <c r="AB186" s="153">
        <v>7.8431372549019607E-3</v>
      </c>
      <c r="AC186" s="153">
        <v>1.7176470588235293E-2</v>
      </c>
      <c r="AD186" s="153">
        <v>8.1568627450980397E-3</v>
      </c>
      <c r="AE186" s="719">
        <v>1.7863529411764702E-2</v>
      </c>
    </row>
    <row r="187" spans="1:31">
      <c r="A187" s="110"/>
      <c r="B187" s="89" t="s">
        <v>2003</v>
      </c>
      <c r="C187" s="89" t="s">
        <v>220</v>
      </c>
      <c r="D187" s="1082" t="s">
        <v>2011</v>
      </c>
      <c r="E187" s="1090" t="s">
        <v>458</v>
      </c>
      <c r="F187" s="1020">
        <v>506835.9</v>
      </c>
      <c r="G187" s="1020">
        <v>5043715.5</v>
      </c>
      <c r="H187" s="986">
        <v>62.7</v>
      </c>
      <c r="I187" s="986">
        <v>53.999512023813324</v>
      </c>
      <c r="J187" s="986">
        <v>16.459051264858299</v>
      </c>
      <c r="K187" s="986">
        <v>0.5</v>
      </c>
      <c r="L187" s="986">
        <v>0.15240000000000001</v>
      </c>
      <c r="M187" s="986">
        <v>193.25377350196959</v>
      </c>
      <c r="N187" s="986">
        <v>9.1205474225009533E-2</v>
      </c>
      <c r="O187" s="986">
        <v>984.23338636800008</v>
      </c>
      <c r="P187" s="986">
        <v>16.403889772800003</v>
      </c>
      <c r="Q187" s="986">
        <v>4.9999056027494406</v>
      </c>
      <c r="R187" s="986">
        <v>300.00200000000007</v>
      </c>
      <c r="S187" s="987">
        <v>422.04</v>
      </c>
      <c r="T187" s="720">
        <v>1.4705882352941201E-2</v>
      </c>
      <c r="U187" s="153">
        <v>3.2205882352941202E-2</v>
      </c>
      <c r="V187" s="153">
        <v>1.23529411764706E-2</v>
      </c>
      <c r="W187" s="153">
        <v>5.4105882352941198E-2</v>
      </c>
      <c r="X187" s="153">
        <v>3.6764705882352897E-4</v>
      </c>
      <c r="Y187" s="153">
        <v>8.0514705882353001E-4</v>
      </c>
      <c r="Z187" s="153">
        <v>3.6764705882352941E-4</v>
      </c>
      <c r="AA187" s="153">
        <v>8.0514705882352947E-4</v>
      </c>
      <c r="AB187" s="153">
        <v>3.6764705882352941E-4</v>
      </c>
      <c r="AC187" s="153">
        <v>8.0514705882352947E-4</v>
      </c>
      <c r="AD187" s="153">
        <v>3.8235294117647099E-4</v>
      </c>
      <c r="AE187" s="719">
        <v>8.3735294117647104E-4</v>
      </c>
    </row>
    <row r="188" spans="1:31">
      <c r="A188" s="110"/>
      <c r="B188" s="89" t="s">
        <v>2003</v>
      </c>
      <c r="C188" s="89" t="s">
        <v>273</v>
      </c>
      <c r="D188" s="1082" t="s">
        <v>2012</v>
      </c>
      <c r="E188" s="1090" t="s">
        <v>459</v>
      </c>
      <c r="F188" s="1020">
        <v>506404.21</v>
      </c>
      <c r="G188" s="1020">
        <v>5043465.8099999996</v>
      </c>
      <c r="H188" s="986">
        <v>62.7</v>
      </c>
      <c r="I188" s="986">
        <v>78.999512023813324</v>
      </c>
      <c r="J188" s="986">
        <v>24.0790512648583</v>
      </c>
      <c r="K188" s="986">
        <v>0.5</v>
      </c>
      <c r="L188" s="986">
        <v>0.15240000000000001</v>
      </c>
      <c r="M188" s="986">
        <v>193.25377350196959</v>
      </c>
      <c r="N188" s="986">
        <v>9.1205474225009533E-2</v>
      </c>
      <c r="O188" s="986">
        <v>984.23338636800008</v>
      </c>
      <c r="P188" s="986">
        <v>16.403889772800003</v>
      </c>
      <c r="Q188" s="986">
        <v>4.9999056027494406</v>
      </c>
      <c r="R188" s="986">
        <v>300.00200000000007</v>
      </c>
      <c r="S188" s="987">
        <v>422.04</v>
      </c>
      <c r="T188" s="720">
        <v>2.9411764705882401E-2</v>
      </c>
      <c r="U188" s="153">
        <v>6.4411764705882404E-2</v>
      </c>
      <c r="V188" s="153">
        <v>2.4705882352941199E-2</v>
      </c>
      <c r="W188" s="153">
        <v>0.10821176470588199</v>
      </c>
      <c r="X188" s="153">
        <v>7.3529411764705903E-4</v>
      </c>
      <c r="Y188" s="153">
        <v>1.61029411764706E-3</v>
      </c>
      <c r="Z188" s="153">
        <v>7.3529411764705881E-4</v>
      </c>
      <c r="AA188" s="153">
        <v>1.6102941176470589E-3</v>
      </c>
      <c r="AB188" s="153">
        <v>7.3529411764705881E-4</v>
      </c>
      <c r="AC188" s="153">
        <v>1.6102941176470589E-3</v>
      </c>
      <c r="AD188" s="153">
        <v>7.64705882352941E-4</v>
      </c>
      <c r="AE188" s="719">
        <v>1.6747058823529399E-3</v>
      </c>
    </row>
    <row r="189" spans="1:31">
      <c r="A189" s="110"/>
      <c r="B189" s="89" t="s">
        <v>2003</v>
      </c>
      <c r="C189" s="89" t="s">
        <v>460</v>
      </c>
      <c r="D189" s="1082" t="s">
        <v>2013</v>
      </c>
      <c r="E189" s="1090" t="s">
        <v>461</v>
      </c>
      <c r="F189" s="1020">
        <v>506212.9</v>
      </c>
      <c r="G189" s="1020">
        <v>5043427.9000000004</v>
      </c>
      <c r="H189" s="986">
        <v>62.7</v>
      </c>
      <c r="I189" s="986">
        <v>103.99951202381332</v>
      </c>
      <c r="J189" s="986">
        <v>31.699051264858301</v>
      </c>
      <c r="K189" s="986">
        <v>0.5</v>
      </c>
      <c r="L189" s="986">
        <v>0.15240000000000001</v>
      </c>
      <c r="M189" s="986">
        <v>193.25377350196959</v>
      </c>
      <c r="N189" s="986">
        <v>9.1205474225009533E-2</v>
      </c>
      <c r="O189" s="986">
        <v>984.23338636800008</v>
      </c>
      <c r="P189" s="986">
        <v>16.403889772800003</v>
      </c>
      <c r="Q189" s="986">
        <v>4.9999056027494406</v>
      </c>
      <c r="R189" s="986">
        <v>300.00200000000007</v>
      </c>
      <c r="S189" s="987">
        <v>422.04</v>
      </c>
      <c r="T189" s="720">
        <v>0.14705882352941199</v>
      </c>
      <c r="U189" s="153">
        <v>0.32205882352941201</v>
      </c>
      <c r="V189" s="153">
        <v>0.123529411764706</v>
      </c>
      <c r="W189" s="153">
        <v>0.54105882352941204</v>
      </c>
      <c r="X189" s="153">
        <v>3.6764705882352902E-3</v>
      </c>
      <c r="Y189" s="153">
        <v>8.0514705882353006E-3</v>
      </c>
      <c r="Z189" s="153">
        <v>3.6764705882352941E-3</v>
      </c>
      <c r="AA189" s="153">
        <v>8.0514705882352954E-3</v>
      </c>
      <c r="AB189" s="153">
        <v>3.6764705882352941E-3</v>
      </c>
      <c r="AC189" s="153">
        <v>8.0514705882352954E-3</v>
      </c>
      <c r="AD189" s="153">
        <v>3.82352941176471E-3</v>
      </c>
      <c r="AE189" s="719">
        <v>8.3735294117647102E-3</v>
      </c>
    </row>
    <row r="190" spans="1:31">
      <c r="A190" s="110"/>
      <c r="B190" s="89" t="s">
        <v>2003</v>
      </c>
      <c r="C190" s="89" t="s">
        <v>289</v>
      </c>
      <c r="D190" s="1082" t="s">
        <v>2014</v>
      </c>
      <c r="E190" s="1090" t="s">
        <v>462</v>
      </c>
      <c r="F190" s="1020">
        <v>505862</v>
      </c>
      <c r="G190" s="1020">
        <v>5043464.8</v>
      </c>
      <c r="H190" s="986">
        <v>62.7</v>
      </c>
      <c r="I190" s="986">
        <v>73.496413375027231</v>
      </c>
      <c r="J190" s="986">
        <v>22.4017067967083</v>
      </c>
      <c r="K190" s="986">
        <v>0.5</v>
      </c>
      <c r="L190" s="986">
        <v>0.15240000000000001</v>
      </c>
      <c r="M190" s="986">
        <v>193.25377350196959</v>
      </c>
      <c r="N190" s="986">
        <v>9.1205474225009533E-2</v>
      </c>
      <c r="O190" s="986">
        <v>984.23338636800008</v>
      </c>
      <c r="P190" s="986">
        <v>16.403889772800003</v>
      </c>
      <c r="Q190" s="986">
        <v>4.9999056027494406</v>
      </c>
      <c r="R190" s="986">
        <v>300.00200000000007</v>
      </c>
      <c r="S190" s="987">
        <v>422.04</v>
      </c>
      <c r="T190" s="720">
        <v>0.14705882352941199</v>
      </c>
      <c r="U190" s="153">
        <v>0.32205882352941201</v>
      </c>
      <c r="V190" s="153">
        <v>0.123529411764706</v>
      </c>
      <c r="W190" s="153">
        <v>0.54105882352941204</v>
      </c>
      <c r="X190" s="153">
        <v>3.6764705882352902E-3</v>
      </c>
      <c r="Y190" s="153">
        <v>8.0514705882353006E-3</v>
      </c>
      <c r="Z190" s="153">
        <v>3.6764705882352941E-3</v>
      </c>
      <c r="AA190" s="153">
        <v>8.0514705882352954E-3</v>
      </c>
      <c r="AB190" s="153">
        <v>3.6764705882352941E-3</v>
      </c>
      <c r="AC190" s="153">
        <v>8.0514705882352954E-3</v>
      </c>
      <c r="AD190" s="153">
        <v>3.82352941176471E-3</v>
      </c>
      <c r="AE190" s="719">
        <v>8.3735294117647102E-3</v>
      </c>
    </row>
    <row r="191" spans="1:31">
      <c r="A191" s="110"/>
      <c r="B191" s="89" t="s">
        <v>24</v>
      </c>
      <c r="C191" s="89" t="s">
        <v>251</v>
      </c>
      <c r="D191" s="1082" t="s">
        <v>1357</v>
      </c>
      <c r="E191" s="1090" t="s">
        <v>1356</v>
      </c>
      <c r="F191" s="1020">
        <v>506292.12228606001</v>
      </c>
      <c r="G191" s="1020">
        <v>5043551.6200711001</v>
      </c>
      <c r="H191" s="986">
        <v>62.7</v>
      </c>
      <c r="I191" s="986">
        <v>28</v>
      </c>
      <c r="J191" s="986">
        <v>8.5343999999999998</v>
      </c>
      <c r="K191" s="986">
        <v>1.25</v>
      </c>
      <c r="L191" s="986">
        <v>0.38100000000000001</v>
      </c>
      <c r="M191" s="986">
        <v>4094.1727601084558</v>
      </c>
      <c r="N191" s="986">
        <v>1.9322311868906519</v>
      </c>
      <c r="O191" s="986">
        <v>3336.2321031344604</v>
      </c>
      <c r="P191" s="986">
        <v>55.603868385574337</v>
      </c>
      <c r="Q191" s="986">
        <v>16.948059083923059</v>
      </c>
      <c r="R191" s="986">
        <v>249.9999998000001</v>
      </c>
      <c r="S191" s="987">
        <v>394.26111100000003</v>
      </c>
      <c r="T191" s="720">
        <v>0.34</v>
      </c>
      <c r="U191" s="153">
        <v>1.4892000000000001</v>
      </c>
      <c r="V191" s="153">
        <v>3.15E-2</v>
      </c>
      <c r="W191" s="153">
        <v>0.13797000000000001</v>
      </c>
      <c r="X191" s="153">
        <v>2.5735294117647102E-3</v>
      </c>
      <c r="Y191" s="153">
        <v>1.1272058823529401E-2</v>
      </c>
      <c r="Z191" s="153">
        <v>2.5735294117647058E-3</v>
      </c>
      <c r="AA191" s="153">
        <v>1.1272058823529411E-2</v>
      </c>
      <c r="AB191" s="153">
        <v>2.5735294117647058E-3</v>
      </c>
      <c r="AC191" s="153">
        <v>1.1272058823529411E-2</v>
      </c>
      <c r="AD191" s="153">
        <v>2.5735294117647102E-3</v>
      </c>
      <c r="AE191" s="719">
        <v>1.1272058823529401E-2</v>
      </c>
    </row>
    <row r="192" spans="1:31">
      <c r="A192" s="110"/>
      <c r="B192" s="89" t="s">
        <v>24</v>
      </c>
      <c r="C192" s="89" t="s">
        <v>460</v>
      </c>
      <c r="D192" s="1082" t="s">
        <v>1359</v>
      </c>
      <c r="E192" s="1090" t="s">
        <v>1358</v>
      </c>
      <c r="F192" s="1020">
        <v>506166.41243211</v>
      </c>
      <c r="G192" s="1020">
        <v>5043392.9961719997</v>
      </c>
      <c r="H192" s="986">
        <v>62.7</v>
      </c>
      <c r="I192" s="986">
        <v>28</v>
      </c>
      <c r="J192" s="986">
        <v>8.5343999999999998</v>
      </c>
      <c r="K192" s="986">
        <v>1.25</v>
      </c>
      <c r="L192" s="986">
        <v>0.38100000000000001</v>
      </c>
      <c r="M192" s="986">
        <v>4094.1727601084558</v>
      </c>
      <c r="N192" s="986">
        <v>1.9322311868906519</v>
      </c>
      <c r="O192" s="986">
        <v>3336.2321031344604</v>
      </c>
      <c r="P192" s="986">
        <v>55.603868385574337</v>
      </c>
      <c r="Q192" s="986">
        <v>16.948059083923059</v>
      </c>
      <c r="R192" s="986">
        <v>249.9999998000001</v>
      </c>
      <c r="S192" s="987">
        <v>394.26111100000003</v>
      </c>
      <c r="T192" s="720">
        <v>0.34</v>
      </c>
      <c r="U192" s="153">
        <v>1.4892000000000001</v>
      </c>
      <c r="V192" s="153">
        <v>3.15E-2</v>
      </c>
      <c r="W192" s="153">
        <v>0.13797000000000001</v>
      </c>
      <c r="X192" s="153">
        <v>2.5735294117647102E-3</v>
      </c>
      <c r="Y192" s="153">
        <v>1.1272058823529401E-2</v>
      </c>
      <c r="Z192" s="153">
        <v>2.5735294117647058E-3</v>
      </c>
      <c r="AA192" s="153">
        <v>1.1272058823529411E-2</v>
      </c>
      <c r="AB192" s="153">
        <v>2.5735294117647058E-3</v>
      </c>
      <c r="AC192" s="153">
        <v>1.1272058823529411E-2</v>
      </c>
      <c r="AD192" s="153">
        <v>2.5735294117647102E-3</v>
      </c>
      <c r="AE192" s="719">
        <v>1.1272058823529401E-2</v>
      </c>
    </row>
    <row r="193" spans="1:31">
      <c r="A193" s="110"/>
      <c r="B193" s="89" t="s">
        <v>24</v>
      </c>
      <c r="C193" s="89" t="s">
        <v>460</v>
      </c>
      <c r="D193" s="1082" t="s">
        <v>1361</v>
      </c>
      <c r="E193" s="1090" t="s">
        <v>1360</v>
      </c>
      <c r="F193" s="1020">
        <v>506100.6</v>
      </c>
      <c r="G193" s="1020">
        <v>5043326.9000000004</v>
      </c>
      <c r="H193" s="986">
        <v>62.7</v>
      </c>
      <c r="I193" s="986">
        <v>28</v>
      </c>
      <c r="J193" s="986">
        <v>8.5343999999999998</v>
      </c>
      <c r="K193" s="986">
        <v>1.25</v>
      </c>
      <c r="L193" s="986">
        <v>0.38100000000000001</v>
      </c>
      <c r="M193" s="986">
        <v>4094.1727601084558</v>
      </c>
      <c r="N193" s="986">
        <v>1.9322311868906519</v>
      </c>
      <c r="O193" s="986">
        <v>3336.2321031344604</v>
      </c>
      <c r="P193" s="986">
        <v>55.603868385574337</v>
      </c>
      <c r="Q193" s="986">
        <v>16.948059083923059</v>
      </c>
      <c r="R193" s="986">
        <v>249.9999998000001</v>
      </c>
      <c r="S193" s="987">
        <v>394.26111100000003</v>
      </c>
      <c r="T193" s="720">
        <v>0.34</v>
      </c>
      <c r="U193" s="153">
        <v>1.4892000000000001</v>
      </c>
      <c r="V193" s="153">
        <v>3.15E-2</v>
      </c>
      <c r="W193" s="153">
        <v>0.13797000000000001</v>
      </c>
      <c r="X193" s="153">
        <v>2.5735294117647102E-3</v>
      </c>
      <c r="Y193" s="153">
        <v>1.1272058823529401E-2</v>
      </c>
      <c r="Z193" s="153">
        <v>2.5735294117647058E-3</v>
      </c>
      <c r="AA193" s="153">
        <v>1.1272058823529411E-2</v>
      </c>
      <c r="AB193" s="153">
        <v>2.5735294117647058E-3</v>
      </c>
      <c r="AC193" s="153">
        <v>1.1272058823529411E-2</v>
      </c>
      <c r="AD193" s="153">
        <v>2.5735294117647102E-3</v>
      </c>
      <c r="AE193" s="719">
        <v>1.1272058823529401E-2</v>
      </c>
    </row>
    <row r="194" spans="1:31">
      <c r="A194" s="110"/>
      <c r="B194" s="89" t="s">
        <v>24</v>
      </c>
      <c r="C194" s="89" t="s">
        <v>460</v>
      </c>
      <c r="D194" s="1082" t="s">
        <v>1363</v>
      </c>
      <c r="E194" s="1090" t="s">
        <v>1362</v>
      </c>
      <c r="F194" s="1020">
        <v>506116.6</v>
      </c>
      <c r="G194" s="1020">
        <v>5043305.7</v>
      </c>
      <c r="H194" s="986">
        <v>62.7</v>
      </c>
      <c r="I194" s="986">
        <v>28</v>
      </c>
      <c r="J194" s="986">
        <v>8.5343999999999998</v>
      </c>
      <c r="K194" s="986">
        <v>1.25</v>
      </c>
      <c r="L194" s="986">
        <v>0.38100000000000001</v>
      </c>
      <c r="M194" s="986">
        <v>4094.1727601084558</v>
      </c>
      <c r="N194" s="986">
        <v>1.9322311868906519</v>
      </c>
      <c r="O194" s="986">
        <v>3336.2321031344604</v>
      </c>
      <c r="P194" s="986">
        <v>55.603868385574337</v>
      </c>
      <c r="Q194" s="986">
        <v>16.948059083923059</v>
      </c>
      <c r="R194" s="986">
        <v>249.9999998000001</v>
      </c>
      <c r="S194" s="987">
        <v>394.26111100000003</v>
      </c>
      <c r="T194" s="720">
        <v>0.34</v>
      </c>
      <c r="U194" s="153">
        <v>1.4892000000000001</v>
      </c>
      <c r="V194" s="153">
        <v>3.15E-2</v>
      </c>
      <c r="W194" s="153">
        <v>0.13797000000000001</v>
      </c>
      <c r="X194" s="153">
        <v>2.5735294117647102E-3</v>
      </c>
      <c r="Y194" s="153">
        <v>1.1272058823529401E-2</v>
      </c>
      <c r="Z194" s="153">
        <v>2.5735294117647058E-3</v>
      </c>
      <c r="AA194" s="153">
        <v>1.1272058823529411E-2</v>
      </c>
      <c r="AB194" s="153">
        <v>2.5735294117647058E-3</v>
      </c>
      <c r="AC194" s="153">
        <v>1.1272058823529411E-2</v>
      </c>
      <c r="AD194" s="153">
        <v>2.5735294117647102E-3</v>
      </c>
      <c r="AE194" s="719">
        <v>1.1272058823529401E-2</v>
      </c>
    </row>
    <row r="195" spans="1:31">
      <c r="A195" s="110"/>
      <c r="B195" s="89" t="s">
        <v>24</v>
      </c>
      <c r="C195" s="89" t="s">
        <v>460</v>
      </c>
      <c r="D195" s="1082" t="s">
        <v>1365</v>
      </c>
      <c r="E195" s="1090" t="s">
        <v>1364</v>
      </c>
      <c r="F195" s="1020">
        <v>506025.2</v>
      </c>
      <c r="G195" s="1020">
        <v>5043301.5999999996</v>
      </c>
      <c r="H195" s="986">
        <v>62.7</v>
      </c>
      <c r="I195" s="986">
        <v>28</v>
      </c>
      <c r="J195" s="986">
        <v>8.5343999999999998</v>
      </c>
      <c r="K195" s="986">
        <v>1.25</v>
      </c>
      <c r="L195" s="986">
        <v>0.38100000000000001</v>
      </c>
      <c r="M195" s="986">
        <v>4094.1727601084558</v>
      </c>
      <c r="N195" s="986">
        <v>1.9322311868906519</v>
      </c>
      <c r="O195" s="986">
        <v>3336.2321031344604</v>
      </c>
      <c r="P195" s="986">
        <v>55.603868385574337</v>
      </c>
      <c r="Q195" s="986">
        <v>16.948059083923059</v>
      </c>
      <c r="R195" s="986">
        <v>249.9999998000001</v>
      </c>
      <c r="S195" s="987">
        <v>394.26111100000003</v>
      </c>
      <c r="T195" s="720">
        <v>0.34</v>
      </c>
      <c r="U195" s="153">
        <v>1.4892000000000001</v>
      </c>
      <c r="V195" s="153">
        <v>3.15E-2</v>
      </c>
      <c r="W195" s="153">
        <v>0.13797000000000001</v>
      </c>
      <c r="X195" s="153">
        <v>2.5735294117647102E-3</v>
      </c>
      <c r="Y195" s="153">
        <v>1.1272058823529401E-2</v>
      </c>
      <c r="Z195" s="153">
        <v>2.5735294117647058E-3</v>
      </c>
      <c r="AA195" s="153">
        <v>1.1272058823529411E-2</v>
      </c>
      <c r="AB195" s="153">
        <v>2.5735294117647058E-3</v>
      </c>
      <c r="AC195" s="153">
        <v>1.1272058823529411E-2</v>
      </c>
      <c r="AD195" s="153">
        <v>2.5735294117647102E-3</v>
      </c>
      <c r="AE195" s="719">
        <v>1.1272058823529401E-2</v>
      </c>
    </row>
    <row r="196" spans="1:31">
      <c r="A196" s="110"/>
      <c r="B196" s="89" t="s">
        <v>24</v>
      </c>
      <c r="C196" s="89" t="s">
        <v>460</v>
      </c>
      <c r="D196" s="1082" t="s">
        <v>1367</v>
      </c>
      <c r="E196" s="1090" t="s">
        <v>1366</v>
      </c>
      <c r="F196" s="1020">
        <v>506035.3</v>
      </c>
      <c r="G196" s="1020">
        <v>5043283.5999999996</v>
      </c>
      <c r="H196" s="986">
        <v>62.7</v>
      </c>
      <c r="I196" s="986">
        <v>28</v>
      </c>
      <c r="J196" s="986">
        <v>8.5343999999999998</v>
      </c>
      <c r="K196" s="986">
        <v>1.25</v>
      </c>
      <c r="L196" s="986">
        <v>0.38100000000000001</v>
      </c>
      <c r="M196" s="986">
        <v>4094.1727601084558</v>
      </c>
      <c r="N196" s="986">
        <v>1.9322311868906519</v>
      </c>
      <c r="O196" s="986">
        <v>3336.2321031344604</v>
      </c>
      <c r="P196" s="986">
        <v>55.603868385574337</v>
      </c>
      <c r="Q196" s="986">
        <v>16.948059083923059</v>
      </c>
      <c r="R196" s="986">
        <v>249.9999998000001</v>
      </c>
      <c r="S196" s="987">
        <v>394.26111100000003</v>
      </c>
      <c r="T196" s="720">
        <v>0.34</v>
      </c>
      <c r="U196" s="153">
        <v>1.4892000000000001</v>
      </c>
      <c r="V196" s="153">
        <v>3.15E-2</v>
      </c>
      <c r="W196" s="153">
        <v>0.13797000000000001</v>
      </c>
      <c r="X196" s="153">
        <v>2.5735294117647102E-3</v>
      </c>
      <c r="Y196" s="153">
        <v>1.1272058823529401E-2</v>
      </c>
      <c r="Z196" s="153">
        <v>2.5735294117647058E-3</v>
      </c>
      <c r="AA196" s="153">
        <v>1.1272058823529411E-2</v>
      </c>
      <c r="AB196" s="153">
        <v>2.5735294117647058E-3</v>
      </c>
      <c r="AC196" s="153">
        <v>1.1272058823529411E-2</v>
      </c>
      <c r="AD196" s="153">
        <v>2.5735294117647102E-3</v>
      </c>
      <c r="AE196" s="719">
        <v>1.1272058823529401E-2</v>
      </c>
    </row>
    <row r="197" spans="1:31">
      <c r="A197" s="110"/>
      <c r="B197" s="89" t="s">
        <v>24</v>
      </c>
      <c r="C197" s="89" t="s">
        <v>460</v>
      </c>
      <c r="D197" s="1082" t="s">
        <v>1369</v>
      </c>
      <c r="E197" s="1090" t="s">
        <v>1368</v>
      </c>
      <c r="F197" s="1020">
        <v>505992.2</v>
      </c>
      <c r="G197" s="1020">
        <v>5043284.9000000004</v>
      </c>
      <c r="H197" s="986">
        <v>62.7</v>
      </c>
      <c r="I197" s="986">
        <v>28</v>
      </c>
      <c r="J197" s="986">
        <v>8.5343999999999998</v>
      </c>
      <c r="K197" s="986">
        <v>1.25</v>
      </c>
      <c r="L197" s="986">
        <v>0.38100000000000001</v>
      </c>
      <c r="M197" s="986">
        <v>4094.1727601084558</v>
      </c>
      <c r="N197" s="986">
        <v>1.9322311868906519</v>
      </c>
      <c r="O197" s="986">
        <v>3336.2321031344604</v>
      </c>
      <c r="P197" s="986">
        <v>55.603868385574337</v>
      </c>
      <c r="Q197" s="986">
        <v>16.948059083923059</v>
      </c>
      <c r="R197" s="986">
        <v>249.9999998000001</v>
      </c>
      <c r="S197" s="987">
        <v>394.26111100000003</v>
      </c>
      <c r="T197" s="720">
        <v>0.34</v>
      </c>
      <c r="U197" s="153">
        <v>1.4892000000000001</v>
      </c>
      <c r="V197" s="153">
        <v>3.15E-2</v>
      </c>
      <c r="W197" s="153">
        <v>0.13797000000000001</v>
      </c>
      <c r="X197" s="153">
        <v>2.5735294117647102E-3</v>
      </c>
      <c r="Y197" s="153">
        <v>1.1272058823529401E-2</v>
      </c>
      <c r="Z197" s="153">
        <v>2.5735294117647058E-3</v>
      </c>
      <c r="AA197" s="153">
        <v>1.1272058823529411E-2</v>
      </c>
      <c r="AB197" s="153">
        <v>2.5735294117647058E-3</v>
      </c>
      <c r="AC197" s="153">
        <v>1.1272058823529411E-2</v>
      </c>
      <c r="AD197" s="153">
        <v>2.5735294117647102E-3</v>
      </c>
      <c r="AE197" s="719">
        <v>1.1272058823529401E-2</v>
      </c>
    </row>
    <row r="198" spans="1:31">
      <c r="A198" s="110"/>
      <c r="B198" s="89" t="s">
        <v>24</v>
      </c>
      <c r="C198" s="89" t="s">
        <v>225</v>
      </c>
      <c r="D198" s="1082" t="s">
        <v>1371</v>
      </c>
      <c r="E198" s="1090" t="s">
        <v>1370</v>
      </c>
      <c r="F198" s="1020">
        <v>506533.24</v>
      </c>
      <c r="G198" s="1020">
        <v>5043483.22</v>
      </c>
      <c r="H198" s="986">
        <v>62.7</v>
      </c>
      <c r="I198" s="986">
        <v>38.287401574803148</v>
      </c>
      <c r="J198" s="986">
        <v>11.67</v>
      </c>
      <c r="K198" s="986">
        <v>1.25</v>
      </c>
      <c r="L198" s="986">
        <v>0.38100000000000001</v>
      </c>
      <c r="M198" s="986">
        <v>4094.1727601084558</v>
      </c>
      <c r="N198" s="986">
        <v>1.9322311868906519</v>
      </c>
      <c r="O198" s="986">
        <v>3336.2321031344604</v>
      </c>
      <c r="P198" s="986">
        <v>55.603868385574337</v>
      </c>
      <c r="Q198" s="986">
        <v>16.948059083923059</v>
      </c>
      <c r="R198" s="986">
        <v>249.9999998000001</v>
      </c>
      <c r="S198" s="987">
        <v>394.26111100000003</v>
      </c>
      <c r="T198" s="720">
        <v>0.34</v>
      </c>
      <c r="U198" s="153">
        <v>1.4892000000000001</v>
      </c>
      <c r="V198" s="153">
        <v>3.15E-2</v>
      </c>
      <c r="W198" s="153">
        <v>0.13797000000000001</v>
      </c>
      <c r="X198" s="153">
        <v>2.5735294117647102E-3</v>
      </c>
      <c r="Y198" s="153">
        <v>1.1272058823529401E-2</v>
      </c>
      <c r="Z198" s="153">
        <v>2.5735294117647058E-3</v>
      </c>
      <c r="AA198" s="153">
        <v>1.1272058823529411E-2</v>
      </c>
      <c r="AB198" s="153">
        <v>2.5735294117647058E-3</v>
      </c>
      <c r="AC198" s="153">
        <v>1.1272058823529411E-2</v>
      </c>
      <c r="AD198" s="153">
        <v>2.5735294117647102E-3</v>
      </c>
      <c r="AE198" s="719">
        <v>1.1272058823529401E-2</v>
      </c>
    </row>
    <row r="199" spans="1:31">
      <c r="A199" s="110"/>
      <c r="B199" s="89" t="s">
        <v>24</v>
      </c>
      <c r="C199" s="89" t="s">
        <v>251</v>
      </c>
      <c r="D199" s="1082" t="s">
        <v>1373</v>
      </c>
      <c r="E199" s="1090" t="s">
        <v>1374</v>
      </c>
      <c r="F199" s="1020">
        <v>506300.9</v>
      </c>
      <c r="G199" s="1020">
        <v>5043548.9000000004</v>
      </c>
      <c r="H199" s="986">
        <v>62.7</v>
      </c>
      <c r="I199" s="986">
        <v>28</v>
      </c>
      <c r="J199" s="986">
        <v>8.5343999999999998</v>
      </c>
      <c r="K199" s="986">
        <v>1.25</v>
      </c>
      <c r="L199" s="986">
        <v>0.38100000000000001</v>
      </c>
      <c r="M199" s="986">
        <v>4094.1727606479722</v>
      </c>
      <c r="N199" s="986">
        <v>1.9322311871452749</v>
      </c>
      <c r="O199" s="986">
        <v>3336.2321035740979</v>
      </c>
      <c r="P199" s="986">
        <v>55.603868392901632</v>
      </c>
      <c r="Q199" s="986">
        <v>16.94805908615642</v>
      </c>
      <c r="R199" s="986">
        <v>249.9999998000001</v>
      </c>
      <c r="S199" s="987">
        <v>394.26111100000003</v>
      </c>
      <c r="T199" s="720">
        <v>7.1999999999999995E-2</v>
      </c>
      <c r="U199" s="153">
        <v>0.31535999999999997</v>
      </c>
      <c r="V199" s="153">
        <v>0</v>
      </c>
      <c r="W199" s="153">
        <v>0</v>
      </c>
      <c r="X199" s="153">
        <v>0</v>
      </c>
      <c r="Y199" s="153">
        <v>0</v>
      </c>
      <c r="Z199" s="153">
        <v>0</v>
      </c>
      <c r="AA199" s="153">
        <v>0</v>
      </c>
      <c r="AB199" s="153">
        <v>0</v>
      </c>
      <c r="AC199" s="153">
        <v>0</v>
      </c>
      <c r="AD199" s="153">
        <v>0</v>
      </c>
      <c r="AE199" s="719">
        <v>0</v>
      </c>
    </row>
    <row r="200" spans="1:31">
      <c r="A200" s="110"/>
      <c r="B200" s="89" t="s">
        <v>2015</v>
      </c>
      <c r="C200" s="89" t="s">
        <v>273</v>
      </c>
      <c r="D200" s="1082" t="s">
        <v>1426</v>
      </c>
      <c r="E200" s="1090" t="s">
        <v>1427</v>
      </c>
      <c r="F200" s="1020">
        <v>506401.76</v>
      </c>
      <c r="G200" s="1020">
        <v>5043561.1900000004</v>
      </c>
      <c r="H200" s="986">
        <v>62.7</v>
      </c>
      <c r="I200" s="986">
        <v>51</v>
      </c>
      <c r="J200" s="986">
        <v>15.5448</v>
      </c>
      <c r="K200" s="986">
        <v>28</v>
      </c>
      <c r="L200" s="986">
        <v>8.5343999999999998</v>
      </c>
      <c r="M200" s="986">
        <v>588154.79484474706</v>
      </c>
      <c r="N200" s="986">
        <v>277.57769491099555</v>
      </c>
      <c r="O200" s="986">
        <v>955.1810500279704</v>
      </c>
      <c r="P200" s="986">
        <v>15.919684167132839</v>
      </c>
      <c r="Q200" s="986">
        <v>4.8523197341420898</v>
      </c>
      <c r="R200" s="986">
        <v>68</v>
      </c>
      <c r="S200" s="987">
        <v>293.14999999999998</v>
      </c>
      <c r="T200" s="720">
        <v>0</v>
      </c>
      <c r="U200" s="153">
        <v>0</v>
      </c>
      <c r="V200" s="153">
        <v>0</v>
      </c>
      <c r="W200" s="153">
        <v>0</v>
      </c>
      <c r="X200" s="153">
        <v>1.4181263091720003E-2</v>
      </c>
      <c r="Y200" s="153">
        <v>6.211393234173361E-2</v>
      </c>
      <c r="Z200" s="153">
        <v>4.2961191229799994E-2</v>
      </c>
      <c r="AA200" s="153">
        <v>5.0684968790854622E-2</v>
      </c>
      <c r="AB200" s="153">
        <v>1.5279084746999997E-4</v>
      </c>
      <c r="AC200" s="153">
        <v>2.2361015643024098E-4</v>
      </c>
      <c r="AD200" s="153">
        <v>0</v>
      </c>
      <c r="AE200" s="719">
        <v>0</v>
      </c>
    </row>
    <row r="201" spans="1:31">
      <c r="A201" s="110"/>
      <c r="B201" s="89" t="s">
        <v>2015</v>
      </c>
      <c r="C201" s="89" t="s">
        <v>273</v>
      </c>
      <c r="D201" s="1082" t="s">
        <v>1428</v>
      </c>
      <c r="E201" s="1090" t="s">
        <v>1429</v>
      </c>
      <c r="F201" s="1020">
        <v>506401.71</v>
      </c>
      <c r="G201" s="1020">
        <v>5043576.12</v>
      </c>
      <c r="H201" s="986">
        <v>62.7</v>
      </c>
      <c r="I201" s="986">
        <v>51</v>
      </c>
      <c r="J201" s="986">
        <v>15.5448</v>
      </c>
      <c r="K201" s="986">
        <v>28</v>
      </c>
      <c r="L201" s="986">
        <v>8.5343999999999998</v>
      </c>
      <c r="M201" s="986">
        <v>588154.79484474706</v>
      </c>
      <c r="N201" s="986">
        <v>277.57769491099555</v>
      </c>
      <c r="O201" s="986">
        <v>955.1810500279704</v>
      </c>
      <c r="P201" s="986">
        <v>15.919684167132839</v>
      </c>
      <c r="Q201" s="986">
        <v>4.8523197341420898</v>
      </c>
      <c r="R201" s="986">
        <v>68</v>
      </c>
      <c r="S201" s="987">
        <v>293.14999999999998</v>
      </c>
      <c r="T201" s="720">
        <v>0</v>
      </c>
      <c r="U201" s="153">
        <v>0</v>
      </c>
      <c r="V201" s="153">
        <v>0</v>
      </c>
      <c r="W201" s="153">
        <v>0</v>
      </c>
      <c r="X201" s="153">
        <v>1.4181263091720003E-2</v>
      </c>
      <c r="Y201" s="153">
        <v>6.211393234173361E-2</v>
      </c>
      <c r="Z201" s="153">
        <v>4.2961191229799994E-2</v>
      </c>
      <c r="AA201" s="153">
        <v>5.0684968790854622E-2</v>
      </c>
      <c r="AB201" s="153">
        <v>1.5279084746999997E-4</v>
      </c>
      <c r="AC201" s="153">
        <v>2.2361015643024098E-4</v>
      </c>
      <c r="AD201" s="153">
        <v>0</v>
      </c>
      <c r="AE201" s="719">
        <v>0</v>
      </c>
    </row>
    <row r="202" spans="1:31">
      <c r="A202" s="110"/>
      <c r="B202" s="89" t="s">
        <v>2015</v>
      </c>
      <c r="C202" s="89" t="s">
        <v>273</v>
      </c>
      <c r="D202" s="1082" t="s">
        <v>1430</v>
      </c>
      <c r="E202" s="1090" t="s">
        <v>1431</v>
      </c>
      <c r="F202" s="1020">
        <v>506414.44</v>
      </c>
      <c r="G202" s="1020">
        <v>5043561.49</v>
      </c>
      <c r="H202" s="986">
        <v>62.7</v>
      </c>
      <c r="I202" s="986">
        <v>51</v>
      </c>
      <c r="J202" s="986">
        <v>15.5448</v>
      </c>
      <c r="K202" s="986">
        <v>28</v>
      </c>
      <c r="L202" s="986">
        <v>8.5343999999999998</v>
      </c>
      <c r="M202" s="986">
        <v>588154.79484474706</v>
      </c>
      <c r="N202" s="986">
        <v>277.57769491099555</v>
      </c>
      <c r="O202" s="986">
        <v>955.1810500279704</v>
      </c>
      <c r="P202" s="986">
        <v>15.919684167132839</v>
      </c>
      <c r="Q202" s="986">
        <v>4.8523197341420898</v>
      </c>
      <c r="R202" s="986">
        <v>68</v>
      </c>
      <c r="S202" s="987">
        <v>293.14999999999998</v>
      </c>
      <c r="T202" s="720">
        <v>0</v>
      </c>
      <c r="U202" s="153">
        <v>0</v>
      </c>
      <c r="V202" s="153">
        <v>0</v>
      </c>
      <c r="W202" s="153">
        <v>0</v>
      </c>
      <c r="X202" s="153">
        <v>1.4181263091720003E-2</v>
      </c>
      <c r="Y202" s="153">
        <v>6.211393234173361E-2</v>
      </c>
      <c r="Z202" s="153">
        <v>4.2961191229799994E-2</v>
      </c>
      <c r="AA202" s="153">
        <v>5.0684968790854622E-2</v>
      </c>
      <c r="AB202" s="153">
        <v>1.5279084746999997E-4</v>
      </c>
      <c r="AC202" s="153">
        <v>2.2361015643024098E-4</v>
      </c>
      <c r="AD202" s="153">
        <v>0</v>
      </c>
      <c r="AE202" s="719">
        <v>0</v>
      </c>
    </row>
    <row r="203" spans="1:31">
      <c r="A203" s="110"/>
      <c r="B203" s="89" t="s">
        <v>2015</v>
      </c>
      <c r="C203" s="89" t="s">
        <v>273</v>
      </c>
      <c r="D203" s="1082" t="s">
        <v>1432</v>
      </c>
      <c r="E203" s="1090" t="s">
        <v>1433</v>
      </c>
      <c r="F203" s="1020">
        <v>506414.44</v>
      </c>
      <c r="G203" s="1020">
        <v>5043576.2699999996</v>
      </c>
      <c r="H203" s="986">
        <v>62.7</v>
      </c>
      <c r="I203" s="986">
        <v>51</v>
      </c>
      <c r="J203" s="986">
        <v>15.5448</v>
      </c>
      <c r="K203" s="986">
        <v>28</v>
      </c>
      <c r="L203" s="986">
        <v>8.5343999999999998</v>
      </c>
      <c r="M203" s="986">
        <v>588154.79484474706</v>
      </c>
      <c r="N203" s="986">
        <v>277.57769491099555</v>
      </c>
      <c r="O203" s="986">
        <v>955.1810500279704</v>
      </c>
      <c r="P203" s="986">
        <v>15.919684167132839</v>
      </c>
      <c r="Q203" s="986">
        <v>4.8523197341420898</v>
      </c>
      <c r="R203" s="986">
        <v>68</v>
      </c>
      <c r="S203" s="987">
        <v>293.14999999999998</v>
      </c>
      <c r="T203" s="720">
        <v>0</v>
      </c>
      <c r="U203" s="153">
        <v>0</v>
      </c>
      <c r="V203" s="153">
        <v>0</v>
      </c>
      <c r="W203" s="153">
        <v>0</v>
      </c>
      <c r="X203" s="153">
        <v>1.4181263091720003E-2</v>
      </c>
      <c r="Y203" s="153">
        <v>6.211393234173361E-2</v>
      </c>
      <c r="Z203" s="153">
        <v>4.2961191229799994E-2</v>
      </c>
      <c r="AA203" s="153">
        <v>5.0684968790854622E-2</v>
      </c>
      <c r="AB203" s="153">
        <v>1.5279084746999997E-4</v>
      </c>
      <c r="AC203" s="153">
        <v>2.2361015643024098E-4</v>
      </c>
      <c r="AD203" s="153">
        <v>0</v>
      </c>
      <c r="AE203" s="719">
        <v>0</v>
      </c>
    </row>
    <row r="204" spans="1:31">
      <c r="A204" s="110"/>
      <c r="B204" s="89" t="s">
        <v>2015</v>
      </c>
      <c r="C204" s="89" t="s">
        <v>273</v>
      </c>
      <c r="D204" s="1082" t="s">
        <v>1434</v>
      </c>
      <c r="E204" s="1090" t="s">
        <v>1435</v>
      </c>
      <c r="F204" s="1020">
        <v>506427.26</v>
      </c>
      <c r="G204" s="1020">
        <v>5043561.3899999997</v>
      </c>
      <c r="H204" s="986">
        <v>62.7</v>
      </c>
      <c r="I204" s="986">
        <v>51</v>
      </c>
      <c r="J204" s="986">
        <v>15.5448</v>
      </c>
      <c r="K204" s="986">
        <v>28</v>
      </c>
      <c r="L204" s="986">
        <v>8.5343999999999998</v>
      </c>
      <c r="M204" s="986">
        <v>588154.79484474706</v>
      </c>
      <c r="N204" s="986">
        <v>277.57769491099555</v>
      </c>
      <c r="O204" s="986">
        <v>955.1810500279704</v>
      </c>
      <c r="P204" s="986">
        <v>15.919684167132839</v>
      </c>
      <c r="Q204" s="986">
        <v>4.8523197341420898</v>
      </c>
      <c r="R204" s="986">
        <v>68</v>
      </c>
      <c r="S204" s="987">
        <v>293.14999999999998</v>
      </c>
      <c r="T204" s="720">
        <v>0</v>
      </c>
      <c r="U204" s="153">
        <v>0</v>
      </c>
      <c r="V204" s="153">
        <v>0</v>
      </c>
      <c r="W204" s="153">
        <v>0</v>
      </c>
      <c r="X204" s="153">
        <v>1.4181263091720003E-2</v>
      </c>
      <c r="Y204" s="153">
        <v>6.211393234173361E-2</v>
      </c>
      <c r="Z204" s="153">
        <v>4.2961191229799994E-2</v>
      </c>
      <c r="AA204" s="153">
        <v>5.0684968790854622E-2</v>
      </c>
      <c r="AB204" s="153">
        <v>1.5279084746999997E-4</v>
      </c>
      <c r="AC204" s="153">
        <v>2.2361015643024098E-4</v>
      </c>
      <c r="AD204" s="153">
        <v>0</v>
      </c>
      <c r="AE204" s="719">
        <v>0</v>
      </c>
    </row>
    <row r="205" spans="1:31">
      <c r="A205" s="110"/>
      <c r="B205" s="89" t="s">
        <v>2015</v>
      </c>
      <c r="C205" s="89" t="s">
        <v>273</v>
      </c>
      <c r="D205" s="1082" t="s">
        <v>1436</v>
      </c>
      <c r="E205" s="1090" t="s">
        <v>1437</v>
      </c>
      <c r="F205" s="1020">
        <v>506427.31</v>
      </c>
      <c r="G205" s="1020">
        <v>5043576.17</v>
      </c>
      <c r="H205" s="986">
        <v>62.7</v>
      </c>
      <c r="I205" s="986">
        <v>51</v>
      </c>
      <c r="J205" s="986">
        <v>15.5448</v>
      </c>
      <c r="K205" s="986">
        <v>28</v>
      </c>
      <c r="L205" s="986">
        <v>8.5343999999999998</v>
      </c>
      <c r="M205" s="986">
        <v>588154.79484474706</v>
      </c>
      <c r="N205" s="986">
        <v>277.57769491099555</v>
      </c>
      <c r="O205" s="986">
        <v>955.1810500279704</v>
      </c>
      <c r="P205" s="986">
        <v>15.919684167132839</v>
      </c>
      <c r="Q205" s="986">
        <v>4.8523197341420898</v>
      </c>
      <c r="R205" s="986">
        <v>68</v>
      </c>
      <c r="S205" s="987">
        <v>293.14999999999998</v>
      </c>
      <c r="T205" s="720">
        <v>0</v>
      </c>
      <c r="U205" s="153">
        <v>0</v>
      </c>
      <c r="V205" s="153">
        <v>0</v>
      </c>
      <c r="W205" s="153">
        <v>0</v>
      </c>
      <c r="X205" s="153">
        <v>1.4181263091720003E-2</v>
      </c>
      <c r="Y205" s="153">
        <v>6.211393234173361E-2</v>
      </c>
      <c r="Z205" s="153">
        <v>4.2961191229799994E-2</v>
      </c>
      <c r="AA205" s="153">
        <v>5.0684968790854622E-2</v>
      </c>
      <c r="AB205" s="153">
        <v>1.5279084746999997E-4</v>
      </c>
      <c r="AC205" s="153">
        <v>2.2361015643024098E-4</v>
      </c>
      <c r="AD205" s="153">
        <v>0</v>
      </c>
      <c r="AE205" s="719">
        <v>0</v>
      </c>
    </row>
    <row r="206" spans="1:31">
      <c r="A206" s="110"/>
      <c r="B206" s="89" t="s">
        <v>2015</v>
      </c>
      <c r="C206" s="89" t="s">
        <v>273</v>
      </c>
      <c r="D206" s="1082" t="s">
        <v>1438</v>
      </c>
      <c r="E206" s="1090" t="s">
        <v>1439</v>
      </c>
      <c r="F206" s="1020">
        <v>506440.14</v>
      </c>
      <c r="G206" s="1020">
        <v>5043561.59</v>
      </c>
      <c r="H206" s="986">
        <v>62.7</v>
      </c>
      <c r="I206" s="986">
        <v>51</v>
      </c>
      <c r="J206" s="986">
        <v>15.5448</v>
      </c>
      <c r="K206" s="986">
        <v>28</v>
      </c>
      <c r="L206" s="986">
        <v>8.5343999999999998</v>
      </c>
      <c r="M206" s="986">
        <v>588154.79484474706</v>
      </c>
      <c r="N206" s="986">
        <v>277.57769491099555</v>
      </c>
      <c r="O206" s="986">
        <v>955.1810500279704</v>
      </c>
      <c r="P206" s="986">
        <v>15.919684167132839</v>
      </c>
      <c r="Q206" s="986">
        <v>4.8523197341420898</v>
      </c>
      <c r="R206" s="986">
        <v>68</v>
      </c>
      <c r="S206" s="987">
        <v>293.14999999999998</v>
      </c>
      <c r="T206" s="720">
        <v>0</v>
      </c>
      <c r="U206" s="153">
        <v>0</v>
      </c>
      <c r="V206" s="153">
        <v>0</v>
      </c>
      <c r="W206" s="153">
        <v>0</v>
      </c>
      <c r="X206" s="153">
        <v>1.4181263091720003E-2</v>
      </c>
      <c r="Y206" s="153">
        <v>6.211393234173361E-2</v>
      </c>
      <c r="Z206" s="153">
        <v>4.2961191229799994E-2</v>
      </c>
      <c r="AA206" s="153">
        <v>5.0684968790854622E-2</v>
      </c>
      <c r="AB206" s="153">
        <v>1.5279084746999997E-4</v>
      </c>
      <c r="AC206" s="153">
        <v>2.2361015643024098E-4</v>
      </c>
      <c r="AD206" s="153">
        <v>0</v>
      </c>
      <c r="AE206" s="719">
        <v>0</v>
      </c>
    </row>
    <row r="207" spans="1:31">
      <c r="A207" s="110"/>
      <c r="B207" s="89" t="s">
        <v>2015</v>
      </c>
      <c r="C207" s="89" t="s">
        <v>273</v>
      </c>
      <c r="D207" s="1082" t="s">
        <v>1440</v>
      </c>
      <c r="E207" s="1090" t="s">
        <v>1441</v>
      </c>
      <c r="F207" s="1020">
        <v>506439.99</v>
      </c>
      <c r="G207" s="1020">
        <v>5043576.17</v>
      </c>
      <c r="H207" s="986">
        <v>62.7</v>
      </c>
      <c r="I207" s="986">
        <v>51</v>
      </c>
      <c r="J207" s="986">
        <v>15.5448</v>
      </c>
      <c r="K207" s="986">
        <v>28</v>
      </c>
      <c r="L207" s="986">
        <v>8.5343999999999998</v>
      </c>
      <c r="M207" s="986">
        <v>588154.79484474706</v>
      </c>
      <c r="N207" s="986">
        <v>277.57769491099555</v>
      </c>
      <c r="O207" s="986">
        <v>955.1810500279704</v>
      </c>
      <c r="P207" s="986">
        <v>15.919684167132839</v>
      </c>
      <c r="Q207" s="986">
        <v>4.8523197341420898</v>
      </c>
      <c r="R207" s="986">
        <v>68</v>
      </c>
      <c r="S207" s="987">
        <v>293.14999999999998</v>
      </c>
      <c r="T207" s="720">
        <v>0</v>
      </c>
      <c r="U207" s="153">
        <v>0</v>
      </c>
      <c r="V207" s="153">
        <v>0</v>
      </c>
      <c r="W207" s="153">
        <v>0</v>
      </c>
      <c r="X207" s="153">
        <v>1.4181263091720003E-2</v>
      </c>
      <c r="Y207" s="153">
        <v>6.211393234173361E-2</v>
      </c>
      <c r="Z207" s="153">
        <v>4.2961191229799994E-2</v>
      </c>
      <c r="AA207" s="153">
        <v>5.0684968790854622E-2</v>
      </c>
      <c r="AB207" s="153">
        <v>1.5279084746999997E-4</v>
      </c>
      <c r="AC207" s="153">
        <v>2.2361015643024098E-4</v>
      </c>
      <c r="AD207" s="153">
        <v>0</v>
      </c>
      <c r="AE207" s="719">
        <v>0</v>
      </c>
    </row>
    <row r="208" spans="1:31">
      <c r="A208" s="110"/>
      <c r="B208" s="89" t="s">
        <v>2015</v>
      </c>
      <c r="C208" s="89" t="s">
        <v>273</v>
      </c>
      <c r="D208" s="1082" t="s">
        <v>1442</v>
      </c>
      <c r="E208" s="1090" t="s">
        <v>1443</v>
      </c>
      <c r="F208" s="1020">
        <v>506452.81</v>
      </c>
      <c r="G208" s="1020">
        <v>5043561.74</v>
      </c>
      <c r="H208" s="986">
        <v>62.7</v>
      </c>
      <c r="I208" s="986">
        <v>51</v>
      </c>
      <c r="J208" s="986">
        <v>15.5448</v>
      </c>
      <c r="K208" s="986">
        <v>28</v>
      </c>
      <c r="L208" s="986">
        <v>8.5343999999999998</v>
      </c>
      <c r="M208" s="986">
        <v>588154.79484474706</v>
      </c>
      <c r="N208" s="986">
        <v>277.57769491099555</v>
      </c>
      <c r="O208" s="986">
        <v>955.1810500279704</v>
      </c>
      <c r="P208" s="986">
        <v>15.919684167132839</v>
      </c>
      <c r="Q208" s="986">
        <v>4.8523197341420898</v>
      </c>
      <c r="R208" s="986">
        <v>68</v>
      </c>
      <c r="S208" s="987">
        <v>293.14999999999998</v>
      </c>
      <c r="T208" s="720">
        <v>0</v>
      </c>
      <c r="U208" s="153">
        <v>0</v>
      </c>
      <c r="V208" s="153">
        <v>0</v>
      </c>
      <c r="W208" s="153">
        <v>0</v>
      </c>
      <c r="X208" s="153">
        <v>1.4181263091720003E-2</v>
      </c>
      <c r="Y208" s="153">
        <v>6.211393234173361E-2</v>
      </c>
      <c r="Z208" s="153">
        <v>4.2961191229799994E-2</v>
      </c>
      <c r="AA208" s="153">
        <v>5.0684968790854622E-2</v>
      </c>
      <c r="AB208" s="153">
        <v>1.5279084746999997E-4</v>
      </c>
      <c r="AC208" s="153">
        <v>2.2361015643024098E-4</v>
      </c>
      <c r="AD208" s="153">
        <v>0</v>
      </c>
      <c r="AE208" s="719">
        <v>0</v>
      </c>
    </row>
    <row r="209" spans="1:31">
      <c r="A209" s="110"/>
      <c r="B209" s="89" t="s">
        <v>2015</v>
      </c>
      <c r="C209" s="89" t="s">
        <v>273</v>
      </c>
      <c r="D209" s="1082" t="s">
        <v>1444</v>
      </c>
      <c r="E209" s="1090" t="s">
        <v>1445</v>
      </c>
      <c r="F209" s="1020">
        <v>506452.76</v>
      </c>
      <c r="G209" s="1020">
        <v>5043576.5199999996</v>
      </c>
      <c r="H209" s="986">
        <v>62.7</v>
      </c>
      <c r="I209" s="986">
        <v>51</v>
      </c>
      <c r="J209" s="986">
        <v>15.5448</v>
      </c>
      <c r="K209" s="986">
        <v>28</v>
      </c>
      <c r="L209" s="986">
        <v>8.5343999999999998</v>
      </c>
      <c r="M209" s="986">
        <v>588154.79484474706</v>
      </c>
      <c r="N209" s="986">
        <v>277.57769491099555</v>
      </c>
      <c r="O209" s="986">
        <v>955.1810500279704</v>
      </c>
      <c r="P209" s="986">
        <v>15.919684167132839</v>
      </c>
      <c r="Q209" s="986">
        <v>4.8523197341420898</v>
      </c>
      <c r="R209" s="986">
        <v>68</v>
      </c>
      <c r="S209" s="987">
        <v>293.14999999999998</v>
      </c>
      <c r="T209" s="720">
        <v>0</v>
      </c>
      <c r="U209" s="153">
        <v>0</v>
      </c>
      <c r="V209" s="153">
        <v>0</v>
      </c>
      <c r="W209" s="153">
        <v>0</v>
      </c>
      <c r="X209" s="153">
        <v>1.4181263091720003E-2</v>
      </c>
      <c r="Y209" s="153">
        <v>6.211393234173361E-2</v>
      </c>
      <c r="Z209" s="153">
        <v>4.2961191229799994E-2</v>
      </c>
      <c r="AA209" s="153">
        <v>5.0684968790854622E-2</v>
      </c>
      <c r="AB209" s="153">
        <v>1.5279084746999997E-4</v>
      </c>
      <c r="AC209" s="153">
        <v>2.2361015643024098E-4</v>
      </c>
      <c r="AD209" s="153">
        <v>0</v>
      </c>
      <c r="AE209" s="719">
        <v>0</v>
      </c>
    </row>
    <row r="210" spans="1:31">
      <c r="A210" s="110"/>
      <c r="B210" s="89" t="s">
        <v>2015</v>
      </c>
      <c r="C210" s="89" t="s">
        <v>273</v>
      </c>
      <c r="D210" s="1082" t="s">
        <v>1446</v>
      </c>
      <c r="E210" s="1090" t="s">
        <v>1447</v>
      </c>
      <c r="F210" s="1020">
        <v>506465.78</v>
      </c>
      <c r="G210" s="1020">
        <v>5043561.79</v>
      </c>
      <c r="H210" s="986">
        <v>62.7</v>
      </c>
      <c r="I210" s="986">
        <v>51</v>
      </c>
      <c r="J210" s="986">
        <v>15.5448</v>
      </c>
      <c r="K210" s="986">
        <v>28</v>
      </c>
      <c r="L210" s="986">
        <v>8.5343999999999998</v>
      </c>
      <c r="M210" s="986">
        <v>588154.79484474706</v>
      </c>
      <c r="N210" s="986">
        <v>277.57769491099555</v>
      </c>
      <c r="O210" s="986">
        <v>955.1810500279704</v>
      </c>
      <c r="P210" s="986">
        <v>15.919684167132839</v>
      </c>
      <c r="Q210" s="986">
        <v>4.8523197341420898</v>
      </c>
      <c r="R210" s="986">
        <v>68</v>
      </c>
      <c r="S210" s="987">
        <v>293.14999999999998</v>
      </c>
      <c r="T210" s="720">
        <v>0</v>
      </c>
      <c r="U210" s="153">
        <v>0</v>
      </c>
      <c r="V210" s="153">
        <v>0</v>
      </c>
      <c r="W210" s="153">
        <v>0</v>
      </c>
      <c r="X210" s="153">
        <v>1.4181263091720003E-2</v>
      </c>
      <c r="Y210" s="153">
        <v>6.211393234173361E-2</v>
      </c>
      <c r="Z210" s="153">
        <v>4.2961191229799994E-2</v>
      </c>
      <c r="AA210" s="153">
        <v>5.0684968790854622E-2</v>
      </c>
      <c r="AB210" s="153">
        <v>1.5279084746999997E-4</v>
      </c>
      <c r="AC210" s="153">
        <v>2.2361015643024098E-4</v>
      </c>
      <c r="AD210" s="153">
        <v>0</v>
      </c>
      <c r="AE210" s="719">
        <v>0</v>
      </c>
    </row>
    <row r="211" spans="1:31">
      <c r="A211" s="110"/>
      <c r="B211" s="89" t="s">
        <v>2015</v>
      </c>
      <c r="C211" s="89" t="s">
        <v>273</v>
      </c>
      <c r="D211" s="1082" t="s">
        <v>1448</v>
      </c>
      <c r="E211" s="1090" t="s">
        <v>1449</v>
      </c>
      <c r="F211" s="1020">
        <v>506465.78</v>
      </c>
      <c r="G211" s="1020">
        <v>5043576.5199999996</v>
      </c>
      <c r="H211" s="986">
        <v>62.7</v>
      </c>
      <c r="I211" s="986">
        <v>51</v>
      </c>
      <c r="J211" s="986">
        <v>15.5448</v>
      </c>
      <c r="K211" s="986">
        <v>28</v>
      </c>
      <c r="L211" s="986">
        <v>8.5343999999999998</v>
      </c>
      <c r="M211" s="986">
        <v>588154.79484474706</v>
      </c>
      <c r="N211" s="986">
        <v>277.57769491099555</v>
      </c>
      <c r="O211" s="986">
        <v>955.1810500279704</v>
      </c>
      <c r="P211" s="986">
        <v>15.919684167132839</v>
      </c>
      <c r="Q211" s="986">
        <v>4.8523197341420898</v>
      </c>
      <c r="R211" s="986">
        <v>68</v>
      </c>
      <c r="S211" s="987">
        <v>293.14999999999998</v>
      </c>
      <c r="T211" s="720">
        <v>0</v>
      </c>
      <c r="U211" s="153">
        <v>0</v>
      </c>
      <c r="V211" s="153">
        <v>0</v>
      </c>
      <c r="W211" s="153">
        <v>0</v>
      </c>
      <c r="X211" s="153">
        <v>1.4181263091720003E-2</v>
      </c>
      <c r="Y211" s="153">
        <v>6.211393234173361E-2</v>
      </c>
      <c r="Z211" s="153">
        <v>4.2961191229799994E-2</v>
      </c>
      <c r="AA211" s="153">
        <v>5.0684968790854622E-2</v>
      </c>
      <c r="AB211" s="153">
        <v>1.5279084746999997E-4</v>
      </c>
      <c r="AC211" s="153">
        <v>2.2361015643024098E-4</v>
      </c>
      <c r="AD211" s="153">
        <v>0</v>
      </c>
      <c r="AE211" s="719">
        <v>0</v>
      </c>
    </row>
    <row r="212" spans="1:31">
      <c r="A212" s="110"/>
      <c r="B212" s="89" t="s">
        <v>2015</v>
      </c>
      <c r="C212" s="89" t="s">
        <v>273</v>
      </c>
      <c r="D212" s="1082" t="s">
        <v>1450</v>
      </c>
      <c r="E212" s="1090" t="s">
        <v>1451</v>
      </c>
      <c r="F212" s="1020">
        <v>506396.77</v>
      </c>
      <c r="G212" s="1020">
        <v>5043625.13</v>
      </c>
      <c r="H212" s="986">
        <v>62.7</v>
      </c>
      <c r="I212" s="986">
        <v>51</v>
      </c>
      <c r="J212" s="986">
        <v>15.5448</v>
      </c>
      <c r="K212" s="986">
        <v>28</v>
      </c>
      <c r="L212" s="986">
        <v>8.5343999999999998</v>
      </c>
      <c r="M212" s="986">
        <v>1059622.0006126345</v>
      </c>
      <c r="N212" s="986">
        <v>500.08507111579746</v>
      </c>
      <c r="O212" s="986">
        <v>1720.8579510859606</v>
      </c>
      <c r="P212" s="986">
        <v>28.680965851432678</v>
      </c>
      <c r="Q212" s="986">
        <v>8.7419583915166807</v>
      </c>
      <c r="R212" s="986">
        <v>68</v>
      </c>
      <c r="S212" s="987">
        <v>293.14999999999998</v>
      </c>
      <c r="T212" s="720">
        <v>0</v>
      </c>
      <c r="U212" s="153">
        <v>0</v>
      </c>
      <c r="V212" s="153">
        <v>0</v>
      </c>
      <c r="W212" s="153">
        <v>0</v>
      </c>
      <c r="X212" s="153">
        <v>1.4181263091720003E-2</v>
      </c>
      <c r="Y212" s="153">
        <v>6.211393234173361E-2</v>
      </c>
      <c r="Z212" s="153">
        <v>4.2961191229799994E-2</v>
      </c>
      <c r="AA212" s="153">
        <v>5.0684968790854622E-2</v>
      </c>
      <c r="AB212" s="153">
        <v>1.5279084746999997E-4</v>
      </c>
      <c r="AC212" s="153">
        <v>2.2361015643024098E-4</v>
      </c>
      <c r="AD212" s="153">
        <v>0</v>
      </c>
      <c r="AE212" s="719">
        <v>0</v>
      </c>
    </row>
    <row r="213" spans="1:31">
      <c r="A213" s="110"/>
      <c r="B213" s="89" t="s">
        <v>2015</v>
      </c>
      <c r="C213" s="89" t="s">
        <v>273</v>
      </c>
      <c r="D213" s="1082" t="s">
        <v>1452</v>
      </c>
      <c r="E213" s="1090" t="s">
        <v>1453</v>
      </c>
      <c r="F213" s="1020">
        <v>506396.92</v>
      </c>
      <c r="G213" s="1020">
        <v>5043610.5199999996</v>
      </c>
      <c r="H213" s="986">
        <v>62.7</v>
      </c>
      <c r="I213" s="986">
        <v>51</v>
      </c>
      <c r="J213" s="986">
        <v>15.5448</v>
      </c>
      <c r="K213" s="986">
        <v>28</v>
      </c>
      <c r="L213" s="986">
        <v>8.5343999999999998</v>
      </c>
      <c r="M213" s="986">
        <v>1059622.0006126345</v>
      </c>
      <c r="N213" s="986">
        <v>500.08507111579746</v>
      </c>
      <c r="O213" s="986">
        <v>1720.8579510859606</v>
      </c>
      <c r="P213" s="986">
        <v>28.680965851432678</v>
      </c>
      <c r="Q213" s="986">
        <v>8.7419583915166807</v>
      </c>
      <c r="R213" s="986">
        <v>68</v>
      </c>
      <c r="S213" s="987">
        <v>293.14999999999998</v>
      </c>
      <c r="T213" s="720">
        <v>0</v>
      </c>
      <c r="U213" s="153">
        <v>0</v>
      </c>
      <c r="V213" s="153">
        <v>0</v>
      </c>
      <c r="W213" s="153">
        <v>0</v>
      </c>
      <c r="X213" s="153">
        <v>1.4181263091720003E-2</v>
      </c>
      <c r="Y213" s="153">
        <v>6.211393234173361E-2</v>
      </c>
      <c r="Z213" s="153">
        <v>4.2961191229799994E-2</v>
      </c>
      <c r="AA213" s="153">
        <v>5.0684968790854622E-2</v>
      </c>
      <c r="AB213" s="153">
        <v>1.5279084746999997E-4</v>
      </c>
      <c r="AC213" s="153">
        <v>2.2361015643024098E-4</v>
      </c>
      <c r="AD213" s="153">
        <v>0</v>
      </c>
      <c r="AE213" s="719">
        <v>0</v>
      </c>
    </row>
    <row r="214" spans="1:31">
      <c r="A214" s="110"/>
      <c r="B214" s="89" t="s">
        <v>2015</v>
      </c>
      <c r="C214" s="89" t="s">
        <v>273</v>
      </c>
      <c r="D214" s="1082" t="s">
        <v>1454</v>
      </c>
      <c r="E214" s="1090" t="s">
        <v>1455</v>
      </c>
      <c r="F214" s="1020">
        <v>506409.43</v>
      </c>
      <c r="G214" s="1020">
        <v>5043625.18</v>
      </c>
      <c r="H214" s="986">
        <v>62.7</v>
      </c>
      <c r="I214" s="986">
        <v>51</v>
      </c>
      <c r="J214" s="986">
        <v>15.5448</v>
      </c>
      <c r="K214" s="986">
        <v>28</v>
      </c>
      <c r="L214" s="986">
        <v>8.5343999999999998</v>
      </c>
      <c r="M214" s="986">
        <v>1059622.0006126345</v>
      </c>
      <c r="N214" s="986">
        <v>500.08507111579746</v>
      </c>
      <c r="O214" s="986">
        <v>1720.8579510859606</v>
      </c>
      <c r="P214" s="986">
        <v>28.680965851432678</v>
      </c>
      <c r="Q214" s="986">
        <v>8.7419583915166807</v>
      </c>
      <c r="R214" s="986">
        <v>68</v>
      </c>
      <c r="S214" s="987">
        <v>293.14999999999998</v>
      </c>
      <c r="T214" s="720">
        <v>0</v>
      </c>
      <c r="U214" s="153">
        <v>0</v>
      </c>
      <c r="V214" s="153">
        <v>0</v>
      </c>
      <c r="W214" s="153">
        <v>0</v>
      </c>
      <c r="X214" s="153">
        <v>1.4181263091720003E-2</v>
      </c>
      <c r="Y214" s="153">
        <v>6.211393234173361E-2</v>
      </c>
      <c r="Z214" s="153">
        <v>4.2961191229799994E-2</v>
      </c>
      <c r="AA214" s="153">
        <v>5.0684968790854622E-2</v>
      </c>
      <c r="AB214" s="153">
        <v>1.5279084746999997E-4</v>
      </c>
      <c r="AC214" s="153">
        <v>2.2361015643024098E-4</v>
      </c>
      <c r="AD214" s="153">
        <v>0</v>
      </c>
      <c r="AE214" s="719">
        <v>0</v>
      </c>
    </row>
    <row r="215" spans="1:31">
      <c r="A215" s="110"/>
      <c r="B215" s="89" t="s">
        <v>2015</v>
      </c>
      <c r="C215" s="89" t="s">
        <v>273</v>
      </c>
      <c r="D215" s="1082" t="s">
        <v>1456</v>
      </c>
      <c r="E215" s="1090" t="s">
        <v>1457</v>
      </c>
      <c r="F215" s="1020">
        <v>506409.78</v>
      </c>
      <c r="G215" s="1020">
        <v>5043610.5199999996</v>
      </c>
      <c r="H215" s="986">
        <v>62.7</v>
      </c>
      <c r="I215" s="986">
        <v>51</v>
      </c>
      <c r="J215" s="986">
        <v>15.5448</v>
      </c>
      <c r="K215" s="986">
        <v>28</v>
      </c>
      <c r="L215" s="986">
        <v>8.5343999999999998</v>
      </c>
      <c r="M215" s="986">
        <v>1059622.0006126345</v>
      </c>
      <c r="N215" s="986">
        <v>500.08507111579746</v>
      </c>
      <c r="O215" s="986">
        <v>1720.8579510859606</v>
      </c>
      <c r="P215" s="986">
        <v>28.680965851432678</v>
      </c>
      <c r="Q215" s="986">
        <v>8.7419583915166807</v>
      </c>
      <c r="R215" s="986">
        <v>68</v>
      </c>
      <c r="S215" s="987">
        <v>293.14999999999998</v>
      </c>
      <c r="T215" s="720">
        <v>0</v>
      </c>
      <c r="U215" s="153">
        <v>0</v>
      </c>
      <c r="V215" s="153">
        <v>0</v>
      </c>
      <c r="W215" s="153">
        <v>0</v>
      </c>
      <c r="X215" s="153">
        <v>1.4181263091720003E-2</v>
      </c>
      <c r="Y215" s="153">
        <v>6.211393234173361E-2</v>
      </c>
      <c r="Z215" s="153">
        <v>4.2961191229799994E-2</v>
      </c>
      <c r="AA215" s="153">
        <v>5.0684968790854622E-2</v>
      </c>
      <c r="AB215" s="153">
        <v>1.5279084746999997E-4</v>
      </c>
      <c r="AC215" s="153">
        <v>2.2361015643024098E-4</v>
      </c>
      <c r="AD215" s="153">
        <v>0</v>
      </c>
      <c r="AE215" s="719">
        <v>0</v>
      </c>
    </row>
    <row r="216" spans="1:31">
      <c r="A216" s="110"/>
      <c r="B216" s="89" t="s">
        <v>2015</v>
      </c>
      <c r="C216" s="89" t="s">
        <v>1458</v>
      </c>
      <c r="D216" s="1082" t="s">
        <v>1459</v>
      </c>
      <c r="E216" s="1090" t="s">
        <v>1460</v>
      </c>
      <c r="F216" s="1020">
        <v>506422.09</v>
      </c>
      <c r="G216" s="1020">
        <v>5043625.18</v>
      </c>
      <c r="H216" s="986">
        <v>62.7</v>
      </c>
      <c r="I216" s="986">
        <v>51</v>
      </c>
      <c r="J216" s="986">
        <v>15.5448</v>
      </c>
      <c r="K216" s="986">
        <v>28</v>
      </c>
      <c r="L216" s="986">
        <v>8.5343999999999998</v>
      </c>
      <c r="M216" s="986">
        <v>1059622.0006126345</v>
      </c>
      <c r="N216" s="986">
        <v>500.08507111579746</v>
      </c>
      <c r="O216" s="986">
        <v>1720.8579510859606</v>
      </c>
      <c r="P216" s="986">
        <v>28.680965851432678</v>
      </c>
      <c r="Q216" s="986">
        <v>8.7419583915166807</v>
      </c>
      <c r="R216" s="986">
        <v>68</v>
      </c>
      <c r="S216" s="987">
        <v>293.14999999999998</v>
      </c>
      <c r="T216" s="720">
        <v>0</v>
      </c>
      <c r="U216" s="153">
        <v>0</v>
      </c>
      <c r="V216" s="153">
        <v>0</v>
      </c>
      <c r="W216" s="153">
        <v>0</v>
      </c>
      <c r="X216" s="153">
        <v>1.4181263091720003E-2</v>
      </c>
      <c r="Y216" s="153">
        <v>6.211393234173361E-2</v>
      </c>
      <c r="Z216" s="153">
        <v>4.2961191229799994E-2</v>
      </c>
      <c r="AA216" s="153">
        <v>5.0684968790854622E-2</v>
      </c>
      <c r="AB216" s="153">
        <v>1.5279084746999997E-4</v>
      </c>
      <c r="AC216" s="153">
        <v>2.2361015643024098E-4</v>
      </c>
      <c r="AD216" s="153">
        <v>0</v>
      </c>
      <c r="AE216" s="719">
        <v>0</v>
      </c>
    </row>
    <row r="217" spans="1:31">
      <c r="A217" s="110"/>
      <c r="B217" s="89" t="s">
        <v>2015</v>
      </c>
      <c r="C217" s="89" t="s">
        <v>1458</v>
      </c>
      <c r="D217" s="1082" t="s">
        <v>1461</v>
      </c>
      <c r="E217" s="1090" t="s">
        <v>1462</v>
      </c>
      <c r="F217" s="1020">
        <v>506422.44</v>
      </c>
      <c r="G217" s="1020">
        <v>5043610.5199999996</v>
      </c>
      <c r="H217" s="986">
        <v>62.7</v>
      </c>
      <c r="I217" s="986">
        <v>51</v>
      </c>
      <c r="J217" s="986">
        <v>15.5448</v>
      </c>
      <c r="K217" s="986">
        <v>28</v>
      </c>
      <c r="L217" s="986">
        <v>8.5343999999999998</v>
      </c>
      <c r="M217" s="986">
        <v>1059622.0006126345</v>
      </c>
      <c r="N217" s="986">
        <v>500.08507111579746</v>
      </c>
      <c r="O217" s="986">
        <v>1720.8579510859606</v>
      </c>
      <c r="P217" s="986">
        <v>28.680965851432678</v>
      </c>
      <c r="Q217" s="986">
        <v>8.7419583915166807</v>
      </c>
      <c r="R217" s="986">
        <v>68</v>
      </c>
      <c r="S217" s="987">
        <v>293.14999999999998</v>
      </c>
      <c r="T217" s="720">
        <v>0</v>
      </c>
      <c r="U217" s="153">
        <v>0</v>
      </c>
      <c r="V217" s="153">
        <v>0</v>
      </c>
      <c r="W217" s="153">
        <v>0</v>
      </c>
      <c r="X217" s="153">
        <v>1.4181263091720003E-2</v>
      </c>
      <c r="Y217" s="153">
        <v>6.211393234173361E-2</v>
      </c>
      <c r="Z217" s="153">
        <v>4.2961191229799994E-2</v>
      </c>
      <c r="AA217" s="153">
        <v>5.0684968790854622E-2</v>
      </c>
      <c r="AB217" s="153">
        <v>1.5279084746999997E-4</v>
      </c>
      <c r="AC217" s="153">
        <v>2.2361015643024098E-4</v>
      </c>
      <c r="AD217" s="153">
        <v>0</v>
      </c>
      <c r="AE217" s="719">
        <v>0</v>
      </c>
    </row>
    <row r="218" spans="1:31">
      <c r="A218" s="110"/>
      <c r="B218" s="89" t="s">
        <v>2015</v>
      </c>
      <c r="C218" s="89" t="s">
        <v>1458</v>
      </c>
      <c r="D218" s="1082" t="s">
        <v>1463</v>
      </c>
      <c r="E218" s="1090" t="s">
        <v>1464</v>
      </c>
      <c r="F218" s="1020">
        <v>506434.65</v>
      </c>
      <c r="G218" s="1020">
        <v>5043625.18</v>
      </c>
      <c r="H218" s="986">
        <v>62.7</v>
      </c>
      <c r="I218" s="986">
        <v>51</v>
      </c>
      <c r="J218" s="986">
        <v>15.5448</v>
      </c>
      <c r="K218" s="986">
        <v>28</v>
      </c>
      <c r="L218" s="986">
        <v>8.5343999999999998</v>
      </c>
      <c r="M218" s="986">
        <v>1059622.0006126345</v>
      </c>
      <c r="N218" s="986">
        <v>500.08507111579746</v>
      </c>
      <c r="O218" s="986">
        <v>1720.8579510859606</v>
      </c>
      <c r="P218" s="986">
        <v>28.680965851432678</v>
      </c>
      <c r="Q218" s="986">
        <v>8.7419583915166807</v>
      </c>
      <c r="R218" s="986">
        <v>68</v>
      </c>
      <c r="S218" s="987">
        <v>293.14999999999998</v>
      </c>
      <c r="T218" s="720">
        <v>0</v>
      </c>
      <c r="U218" s="153">
        <v>0</v>
      </c>
      <c r="V218" s="153">
        <v>0</v>
      </c>
      <c r="W218" s="153">
        <v>0</v>
      </c>
      <c r="X218" s="153">
        <v>1.4181263091720003E-2</v>
      </c>
      <c r="Y218" s="153">
        <v>6.211393234173361E-2</v>
      </c>
      <c r="Z218" s="153">
        <v>4.2961191229799994E-2</v>
      </c>
      <c r="AA218" s="153">
        <v>5.0684968790854622E-2</v>
      </c>
      <c r="AB218" s="153">
        <v>1.5279084746999997E-4</v>
      </c>
      <c r="AC218" s="153">
        <v>2.2361015643024098E-4</v>
      </c>
      <c r="AD218" s="153">
        <v>0</v>
      </c>
      <c r="AE218" s="719">
        <v>0</v>
      </c>
    </row>
    <row r="219" spans="1:31">
      <c r="A219" s="110"/>
      <c r="B219" s="89" t="s">
        <v>2015</v>
      </c>
      <c r="C219" s="89" t="s">
        <v>1458</v>
      </c>
      <c r="D219" s="1082" t="s">
        <v>1465</v>
      </c>
      <c r="E219" s="1090" t="s">
        <v>1466</v>
      </c>
      <c r="F219" s="1020">
        <v>506435</v>
      </c>
      <c r="G219" s="1020">
        <v>5043610.5199999996</v>
      </c>
      <c r="H219" s="986">
        <v>62.7</v>
      </c>
      <c r="I219" s="986">
        <v>51</v>
      </c>
      <c r="J219" s="986">
        <v>15.5448</v>
      </c>
      <c r="K219" s="986">
        <v>28</v>
      </c>
      <c r="L219" s="986">
        <v>8.5343999999999998</v>
      </c>
      <c r="M219" s="986">
        <v>1059622.0006126345</v>
      </c>
      <c r="N219" s="986">
        <v>500.08507111579746</v>
      </c>
      <c r="O219" s="986">
        <v>1720.8579510859606</v>
      </c>
      <c r="P219" s="986">
        <v>28.680965851432678</v>
      </c>
      <c r="Q219" s="986">
        <v>8.7419583915166807</v>
      </c>
      <c r="R219" s="986">
        <v>68</v>
      </c>
      <c r="S219" s="987">
        <v>293.14999999999998</v>
      </c>
      <c r="T219" s="720">
        <v>0</v>
      </c>
      <c r="U219" s="153">
        <v>0</v>
      </c>
      <c r="V219" s="153">
        <v>0</v>
      </c>
      <c r="W219" s="153">
        <v>0</v>
      </c>
      <c r="X219" s="153">
        <v>1.4181263091720003E-2</v>
      </c>
      <c r="Y219" s="153">
        <v>6.211393234173361E-2</v>
      </c>
      <c r="Z219" s="153">
        <v>4.2961191229799994E-2</v>
      </c>
      <c r="AA219" s="153">
        <v>5.0684968790854622E-2</v>
      </c>
      <c r="AB219" s="153">
        <v>1.5279084746999997E-4</v>
      </c>
      <c r="AC219" s="153">
        <v>2.2361015643024098E-4</v>
      </c>
      <c r="AD219" s="153">
        <v>0</v>
      </c>
      <c r="AE219" s="719">
        <v>0</v>
      </c>
    </row>
    <row r="220" spans="1:31">
      <c r="A220" s="110"/>
      <c r="B220" s="89" t="s">
        <v>2015</v>
      </c>
      <c r="C220" s="89" t="s">
        <v>289</v>
      </c>
      <c r="D220" s="1082" t="s">
        <v>1467</v>
      </c>
      <c r="E220" s="1090" t="s">
        <v>1468</v>
      </c>
      <c r="F220" s="1020">
        <v>505911.75</v>
      </c>
      <c r="G220" s="1020">
        <v>5043470.7300000004</v>
      </c>
      <c r="H220" s="986">
        <v>62.7</v>
      </c>
      <c r="I220" s="986">
        <v>51</v>
      </c>
      <c r="J220" s="986">
        <v>15.5448</v>
      </c>
      <c r="K220" s="986">
        <v>28</v>
      </c>
      <c r="L220" s="986">
        <v>8.5343999999999998</v>
      </c>
      <c r="M220" s="986">
        <v>1059622.0006126345</v>
      </c>
      <c r="N220" s="986">
        <v>500.08507111579746</v>
      </c>
      <c r="O220" s="986">
        <v>1720.8579510859606</v>
      </c>
      <c r="P220" s="986">
        <v>28.680965851432678</v>
      </c>
      <c r="Q220" s="986">
        <v>8.7419583915166807</v>
      </c>
      <c r="R220" s="986">
        <v>68</v>
      </c>
      <c r="S220" s="987">
        <v>293.14999999999998</v>
      </c>
      <c r="T220" s="720">
        <v>0</v>
      </c>
      <c r="U220" s="153">
        <v>0</v>
      </c>
      <c r="V220" s="153">
        <v>0</v>
      </c>
      <c r="W220" s="153">
        <v>0</v>
      </c>
      <c r="X220" s="153">
        <v>1.4181263091720003E-2</v>
      </c>
      <c r="Y220" s="153">
        <v>6.211393234173361E-2</v>
      </c>
      <c r="Z220" s="153">
        <v>4.2961191229799994E-2</v>
      </c>
      <c r="AA220" s="153">
        <v>5.0684968790854622E-2</v>
      </c>
      <c r="AB220" s="153">
        <v>1.5279084746999997E-4</v>
      </c>
      <c r="AC220" s="153">
        <v>2.2361015643024098E-4</v>
      </c>
      <c r="AD220" s="153">
        <v>0</v>
      </c>
      <c r="AE220" s="719">
        <v>0</v>
      </c>
    </row>
    <row r="221" spans="1:31">
      <c r="A221" s="110"/>
      <c r="B221" s="89" t="s">
        <v>2015</v>
      </c>
      <c r="C221" s="89" t="s">
        <v>289</v>
      </c>
      <c r="D221" s="1082" t="s">
        <v>1469</v>
      </c>
      <c r="E221" s="1090" t="s">
        <v>1470</v>
      </c>
      <c r="F221" s="1020">
        <v>505911.42</v>
      </c>
      <c r="G221" s="1020">
        <v>5043485.96</v>
      </c>
      <c r="H221" s="986">
        <v>62.7</v>
      </c>
      <c r="I221" s="986">
        <v>51</v>
      </c>
      <c r="J221" s="986">
        <v>15.5448</v>
      </c>
      <c r="K221" s="986">
        <v>28</v>
      </c>
      <c r="L221" s="986">
        <v>8.5343999999999998</v>
      </c>
      <c r="M221" s="986">
        <v>1059622.0006126345</v>
      </c>
      <c r="N221" s="986">
        <v>500.08507111579746</v>
      </c>
      <c r="O221" s="986">
        <v>1720.8579510859606</v>
      </c>
      <c r="P221" s="986">
        <v>28.680965851432678</v>
      </c>
      <c r="Q221" s="986">
        <v>8.7419583915166807</v>
      </c>
      <c r="R221" s="986">
        <v>68</v>
      </c>
      <c r="S221" s="987">
        <v>293.14999999999998</v>
      </c>
      <c r="T221" s="720">
        <v>0</v>
      </c>
      <c r="U221" s="153">
        <v>0</v>
      </c>
      <c r="V221" s="153">
        <v>0</v>
      </c>
      <c r="W221" s="153">
        <v>0</v>
      </c>
      <c r="X221" s="153">
        <v>1.4181263091720003E-2</v>
      </c>
      <c r="Y221" s="153">
        <v>6.211393234173361E-2</v>
      </c>
      <c r="Z221" s="153">
        <v>4.2961191229799994E-2</v>
      </c>
      <c r="AA221" s="153">
        <v>5.0684968790854622E-2</v>
      </c>
      <c r="AB221" s="153">
        <v>1.5279084746999997E-4</v>
      </c>
      <c r="AC221" s="153">
        <v>2.2361015643024098E-4</v>
      </c>
      <c r="AD221" s="153">
        <v>0</v>
      </c>
      <c r="AE221" s="719">
        <v>0</v>
      </c>
    </row>
    <row r="222" spans="1:31">
      <c r="A222" s="110"/>
      <c r="B222" s="89" t="s">
        <v>2015</v>
      </c>
      <c r="C222" s="89" t="s">
        <v>289</v>
      </c>
      <c r="D222" s="1082" t="s">
        <v>1471</v>
      </c>
      <c r="E222" s="1090" t="s">
        <v>1472</v>
      </c>
      <c r="F222" s="1020">
        <v>505924.57</v>
      </c>
      <c r="G222" s="1020">
        <v>5043470.7300000004</v>
      </c>
      <c r="H222" s="986">
        <v>62.7</v>
      </c>
      <c r="I222" s="986">
        <v>51</v>
      </c>
      <c r="J222" s="986">
        <v>15.5448</v>
      </c>
      <c r="K222" s="986">
        <v>28</v>
      </c>
      <c r="L222" s="986">
        <v>8.5343999999999998</v>
      </c>
      <c r="M222" s="986">
        <v>1059622.0006126345</v>
      </c>
      <c r="N222" s="986">
        <v>500.08507111579746</v>
      </c>
      <c r="O222" s="986">
        <v>1720.8579510859606</v>
      </c>
      <c r="P222" s="986">
        <v>28.680965851432678</v>
      </c>
      <c r="Q222" s="986">
        <v>8.7419583915166807</v>
      </c>
      <c r="R222" s="986">
        <v>68</v>
      </c>
      <c r="S222" s="987">
        <v>293.14999999999998</v>
      </c>
      <c r="T222" s="720">
        <v>0</v>
      </c>
      <c r="U222" s="153">
        <v>0</v>
      </c>
      <c r="V222" s="153">
        <v>0</v>
      </c>
      <c r="W222" s="153">
        <v>0</v>
      </c>
      <c r="X222" s="153">
        <v>1.4181263091720003E-2</v>
      </c>
      <c r="Y222" s="153">
        <v>6.211393234173361E-2</v>
      </c>
      <c r="Z222" s="153">
        <v>4.2961191229799994E-2</v>
      </c>
      <c r="AA222" s="153">
        <v>5.0684968790854622E-2</v>
      </c>
      <c r="AB222" s="153">
        <v>1.5279084746999997E-4</v>
      </c>
      <c r="AC222" s="153">
        <v>2.2361015643024098E-4</v>
      </c>
      <c r="AD222" s="153">
        <v>0</v>
      </c>
      <c r="AE222" s="719">
        <v>0</v>
      </c>
    </row>
    <row r="223" spans="1:31">
      <c r="A223" s="110"/>
      <c r="B223" s="89" t="s">
        <v>2015</v>
      </c>
      <c r="C223" s="89" t="s">
        <v>289</v>
      </c>
      <c r="D223" s="1082" t="s">
        <v>1473</v>
      </c>
      <c r="E223" s="1090" t="s">
        <v>1474</v>
      </c>
      <c r="F223" s="1020">
        <v>505924.24</v>
      </c>
      <c r="G223" s="1020">
        <v>5043485.96</v>
      </c>
      <c r="H223" s="986">
        <v>62.7</v>
      </c>
      <c r="I223" s="986">
        <v>51</v>
      </c>
      <c r="J223" s="986">
        <v>15.5448</v>
      </c>
      <c r="K223" s="986">
        <v>28</v>
      </c>
      <c r="L223" s="986">
        <v>8.5343999999999998</v>
      </c>
      <c r="M223" s="986">
        <v>1059622.0006126345</v>
      </c>
      <c r="N223" s="986">
        <v>500.08507111579746</v>
      </c>
      <c r="O223" s="986">
        <v>1720.8579510859606</v>
      </c>
      <c r="P223" s="986">
        <v>28.680965851432678</v>
      </c>
      <c r="Q223" s="986">
        <v>8.7419583915166807</v>
      </c>
      <c r="R223" s="986">
        <v>68</v>
      </c>
      <c r="S223" s="987">
        <v>293.14999999999998</v>
      </c>
      <c r="T223" s="720">
        <v>0</v>
      </c>
      <c r="U223" s="153">
        <v>0</v>
      </c>
      <c r="V223" s="153">
        <v>0</v>
      </c>
      <c r="W223" s="153">
        <v>0</v>
      </c>
      <c r="X223" s="153">
        <v>1.4181263091720003E-2</v>
      </c>
      <c r="Y223" s="153">
        <v>6.211393234173361E-2</v>
      </c>
      <c r="Z223" s="153">
        <v>4.2961191229799994E-2</v>
      </c>
      <c r="AA223" s="153">
        <v>5.0684968790854622E-2</v>
      </c>
      <c r="AB223" s="153">
        <v>1.5279084746999997E-4</v>
      </c>
      <c r="AC223" s="153">
        <v>2.2361015643024098E-4</v>
      </c>
      <c r="AD223" s="153">
        <v>0</v>
      </c>
      <c r="AE223" s="719">
        <v>0</v>
      </c>
    </row>
    <row r="224" spans="1:31">
      <c r="A224" s="110"/>
      <c r="B224" s="89" t="s">
        <v>2015</v>
      </c>
      <c r="C224" s="89" t="s">
        <v>289</v>
      </c>
      <c r="D224" s="1082" t="s">
        <v>1475</v>
      </c>
      <c r="E224" s="1090" t="s">
        <v>1476</v>
      </c>
      <c r="F224" s="1020">
        <v>505937.39</v>
      </c>
      <c r="G224" s="1020">
        <v>5043470.7300000004</v>
      </c>
      <c r="H224" s="986">
        <v>62.7</v>
      </c>
      <c r="I224" s="986">
        <v>51</v>
      </c>
      <c r="J224" s="986">
        <v>15.5448</v>
      </c>
      <c r="K224" s="986">
        <v>28</v>
      </c>
      <c r="L224" s="986">
        <v>8.5343999999999998</v>
      </c>
      <c r="M224" s="986">
        <v>1059622.0006126345</v>
      </c>
      <c r="N224" s="986">
        <v>500.08507111579746</v>
      </c>
      <c r="O224" s="986">
        <v>1720.8579510859606</v>
      </c>
      <c r="P224" s="986">
        <v>28.680965851432678</v>
      </c>
      <c r="Q224" s="986">
        <v>8.7419583915166807</v>
      </c>
      <c r="R224" s="986">
        <v>68</v>
      </c>
      <c r="S224" s="987">
        <v>293.14999999999998</v>
      </c>
      <c r="T224" s="720">
        <v>0</v>
      </c>
      <c r="U224" s="153">
        <v>0</v>
      </c>
      <c r="V224" s="153">
        <v>0</v>
      </c>
      <c r="W224" s="153">
        <v>0</v>
      </c>
      <c r="X224" s="153">
        <v>1.4181263091720003E-2</v>
      </c>
      <c r="Y224" s="153">
        <v>6.211393234173361E-2</v>
      </c>
      <c r="Z224" s="153">
        <v>4.2961191229799994E-2</v>
      </c>
      <c r="AA224" s="153">
        <v>5.0684968790854622E-2</v>
      </c>
      <c r="AB224" s="153">
        <v>1.5279084746999997E-4</v>
      </c>
      <c r="AC224" s="153">
        <v>2.2361015643024098E-4</v>
      </c>
      <c r="AD224" s="153">
        <v>0</v>
      </c>
      <c r="AE224" s="719">
        <v>0</v>
      </c>
    </row>
    <row r="225" spans="1:31">
      <c r="A225" s="110"/>
      <c r="B225" s="89" t="s">
        <v>2015</v>
      </c>
      <c r="C225" s="89" t="s">
        <v>289</v>
      </c>
      <c r="D225" s="1082" t="s">
        <v>1477</v>
      </c>
      <c r="E225" s="1090" t="s">
        <v>1478</v>
      </c>
      <c r="F225" s="1020">
        <v>505937.06</v>
      </c>
      <c r="G225" s="1020">
        <v>5043485.96</v>
      </c>
      <c r="H225" s="986">
        <v>62.7</v>
      </c>
      <c r="I225" s="986">
        <v>51</v>
      </c>
      <c r="J225" s="986">
        <v>15.5448</v>
      </c>
      <c r="K225" s="986">
        <v>28</v>
      </c>
      <c r="L225" s="986">
        <v>8.5343999999999998</v>
      </c>
      <c r="M225" s="986">
        <v>1059622.0006126345</v>
      </c>
      <c r="N225" s="986">
        <v>500.08507111579746</v>
      </c>
      <c r="O225" s="986">
        <v>1720.8579510859606</v>
      </c>
      <c r="P225" s="986">
        <v>28.680965851432678</v>
      </c>
      <c r="Q225" s="986">
        <v>8.7419583915166807</v>
      </c>
      <c r="R225" s="986">
        <v>68</v>
      </c>
      <c r="S225" s="987">
        <v>293.14999999999998</v>
      </c>
      <c r="T225" s="720">
        <v>0</v>
      </c>
      <c r="U225" s="153">
        <v>0</v>
      </c>
      <c r="V225" s="153">
        <v>0</v>
      </c>
      <c r="W225" s="153">
        <v>0</v>
      </c>
      <c r="X225" s="153">
        <v>1.4181263091720003E-2</v>
      </c>
      <c r="Y225" s="153">
        <v>6.211393234173361E-2</v>
      </c>
      <c r="Z225" s="153">
        <v>4.2961191229799994E-2</v>
      </c>
      <c r="AA225" s="153">
        <v>5.0684968790854622E-2</v>
      </c>
      <c r="AB225" s="153">
        <v>1.5279084746999997E-4</v>
      </c>
      <c r="AC225" s="153">
        <v>2.2361015643024098E-4</v>
      </c>
      <c r="AD225" s="153">
        <v>0</v>
      </c>
      <c r="AE225" s="719">
        <v>0</v>
      </c>
    </row>
    <row r="226" spans="1:31">
      <c r="A226" s="110"/>
      <c r="B226" s="89" t="s">
        <v>2015</v>
      </c>
      <c r="C226" s="89" t="s">
        <v>289</v>
      </c>
      <c r="D226" s="1082" t="s">
        <v>1479</v>
      </c>
      <c r="E226" s="1090" t="s">
        <v>1480</v>
      </c>
      <c r="F226" s="1020">
        <v>505950.21</v>
      </c>
      <c r="G226" s="1020">
        <v>5043470.7300000004</v>
      </c>
      <c r="H226" s="986">
        <v>62.7</v>
      </c>
      <c r="I226" s="986">
        <v>51</v>
      </c>
      <c r="J226" s="986">
        <v>15.5448</v>
      </c>
      <c r="K226" s="986">
        <v>28</v>
      </c>
      <c r="L226" s="986">
        <v>8.5343999999999998</v>
      </c>
      <c r="M226" s="986">
        <v>1059622.0006126345</v>
      </c>
      <c r="N226" s="986">
        <v>500.08507111579746</v>
      </c>
      <c r="O226" s="986">
        <v>1720.8579510859606</v>
      </c>
      <c r="P226" s="986">
        <v>28.680965851432678</v>
      </c>
      <c r="Q226" s="986">
        <v>8.7419583915166807</v>
      </c>
      <c r="R226" s="986">
        <v>68</v>
      </c>
      <c r="S226" s="987">
        <v>293.14999999999998</v>
      </c>
      <c r="T226" s="720">
        <v>0</v>
      </c>
      <c r="U226" s="153">
        <v>0</v>
      </c>
      <c r="V226" s="153">
        <v>0</v>
      </c>
      <c r="W226" s="153">
        <v>0</v>
      </c>
      <c r="X226" s="153">
        <v>1.4181263091720003E-2</v>
      </c>
      <c r="Y226" s="153">
        <v>6.211393234173361E-2</v>
      </c>
      <c r="Z226" s="153">
        <v>4.2961191229799994E-2</v>
      </c>
      <c r="AA226" s="153">
        <v>5.0684968790854622E-2</v>
      </c>
      <c r="AB226" s="153">
        <v>1.5279084746999997E-4</v>
      </c>
      <c r="AC226" s="153">
        <v>2.2361015643024098E-4</v>
      </c>
      <c r="AD226" s="153">
        <v>0</v>
      </c>
      <c r="AE226" s="719">
        <v>0</v>
      </c>
    </row>
    <row r="227" spans="1:31">
      <c r="A227" s="110"/>
      <c r="B227" s="89" t="s">
        <v>2015</v>
      </c>
      <c r="C227" s="89" t="s">
        <v>289</v>
      </c>
      <c r="D227" s="1082" t="s">
        <v>1481</v>
      </c>
      <c r="E227" s="1090" t="s">
        <v>1482</v>
      </c>
      <c r="F227" s="1020">
        <v>505949.88</v>
      </c>
      <c r="G227" s="1020">
        <v>5043485.96</v>
      </c>
      <c r="H227" s="986">
        <v>62.7</v>
      </c>
      <c r="I227" s="986">
        <v>51</v>
      </c>
      <c r="J227" s="986">
        <v>15.5448</v>
      </c>
      <c r="K227" s="986">
        <v>28</v>
      </c>
      <c r="L227" s="986">
        <v>8.5343999999999998</v>
      </c>
      <c r="M227" s="986">
        <v>1059622.0006126345</v>
      </c>
      <c r="N227" s="986">
        <v>500.08507111579746</v>
      </c>
      <c r="O227" s="986">
        <v>1720.8579510859606</v>
      </c>
      <c r="P227" s="986">
        <v>28.680965851432678</v>
      </c>
      <c r="Q227" s="986">
        <v>8.7419583915166807</v>
      </c>
      <c r="R227" s="986">
        <v>68</v>
      </c>
      <c r="S227" s="987">
        <v>293.14999999999998</v>
      </c>
      <c r="T227" s="720">
        <v>0</v>
      </c>
      <c r="U227" s="153">
        <v>0</v>
      </c>
      <c r="V227" s="153">
        <v>0</v>
      </c>
      <c r="W227" s="153">
        <v>0</v>
      </c>
      <c r="X227" s="153">
        <v>1.4181263091720003E-2</v>
      </c>
      <c r="Y227" s="153">
        <v>6.211393234173361E-2</v>
      </c>
      <c r="Z227" s="153">
        <v>4.2961191229799994E-2</v>
      </c>
      <c r="AA227" s="153">
        <v>5.0684968790854622E-2</v>
      </c>
      <c r="AB227" s="153">
        <v>1.5279084746999997E-4</v>
      </c>
      <c r="AC227" s="153">
        <v>2.2361015643024098E-4</v>
      </c>
      <c r="AD227" s="153">
        <v>0</v>
      </c>
      <c r="AE227" s="719">
        <v>0</v>
      </c>
    </row>
    <row r="228" spans="1:31">
      <c r="A228" s="110"/>
      <c r="B228" s="89" t="s">
        <v>2015</v>
      </c>
      <c r="C228" s="89" t="s">
        <v>289</v>
      </c>
      <c r="D228" s="1082" t="s">
        <v>1483</v>
      </c>
      <c r="E228" s="1090" t="s">
        <v>1484</v>
      </c>
      <c r="F228" s="1020">
        <v>505963.03</v>
      </c>
      <c r="G228" s="1020">
        <v>5043470.7300000004</v>
      </c>
      <c r="H228" s="986">
        <v>62.7</v>
      </c>
      <c r="I228" s="986">
        <v>51</v>
      </c>
      <c r="J228" s="986">
        <v>15.5448</v>
      </c>
      <c r="K228" s="986">
        <v>28</v>
      </c>
      <c r="L228" s="986">
        <v>8.5343999999999998</v>
      </c>
      <c r="M228" s="986">
        <v>1059622.0006126345</v>
      </c>
      <c r="N228" s="986">
        <v>500.08507111579746</v>
      </c>
      <c r="O228" s="986">
        <v>1720.8579510859606</v>
      </c>
      <c r="P228" s="986">
        <v>28.680965851432678</v>
      </c>
      <c r="Q228" s="986">
        <v>8.7419583915166807</v>
      </c>
      <c r="R228" s="986">
        <v>68</v>
      </c>
      <c r="S228" s="987">
        <v>293.14999999999998</v>
      </c>
      <c r="T228" s="720">
        <v>0</v>
      </c>
      <c r="U228" s="153">
        <v>0</v>
      </c>
      <c r="V228" s="153">
        <v>0</v>
      </c>
      <c r="W228" s="153">
        <v>0</v>
      </c>
      <c r="X228" s="153">
        <v>1.4181263091720003E-2</v>
      </c>
      <c r="Y228" s="153">
        <v>6.211393234173361E-2</v>
      </c>
      <c r="Z228" s="153">
        <v>4.2961191229799994E-2</v>
      </c>
      <c r="AA228" s="153">
        <v>5.0684968790854622E-2</v>
      </c>
      <c r="AB228" s="153">
        <v>1.5279084746999997E-4</v>
      </c>
      <c r="AC228" s="153">
        <v>2.2361015643024098E-4</v>
      </c>
      <c r="AD228" s="153">
        <v>0</v>
      </c>
      <c r="AE228" s="719">
        <v>0</v>
      </c>
    </row>
    <row r="229" spans="1:31">
      <c r="A229" s="110"/>
      <c r="B229" s="89" t="s">
        <v>2015</v>
      </c>
      <c r="C229" s="89" t="s">
        <v>289</v>
      </c>
      <c r="D229" s="1082" t="s">
        <v>1485</v>
      </c>
      <c r="E229" s="1090" t="s">
        <v>1486</v>
      </c>
      <c r="F229" s="1020">
        <v>505962.7</v>
      </c>
      <c r="G229" s="1020">
        <v>5043485.96</v>
      </c>
      <c r="H229" s="986">
        <v>62.7</v>
      </c>
      <c r="I229" s="986">
        <v>51</v>
      </c>
      <c r="J229" s="986">
        <v>15.5448</v>
      </c>
      <c r="K229" s="986">
        <v>28</v>
      </c>
      <c r="L229" s="986">
        <v>8.5343999999999998</v>
      </c>
      <c r="M229" s="986">
        <v>1059622.0006126345</v>
      </c>
      <c r="N229" s="986">
        <v>500.08507111579746</v>
      </c>
      <c r="O229" s="986">
        <v>1720.8579510859606</v>
      </c>
      <c r="P229" s="986">
        <v>28.680965851432678</v>
      </c>
      <c r="Q229" s="986">
        <v>8.7419583915166807</v>
      </c>
      <c r="R229" s="986">
        <v>68</v>
      </c>
      <c r="S229" s="987">
        <v>293.14999999999998</v>
      </c>
      <c r="T229" s="720">
        <v>0</v>
      </c>
      <c r="U229" s="153">
        <v>0</v>
      </c>
      <c r="V229" s="153">
        <v>0</v>
      </c>
      <c r="W229" s="153">
        <v>0</v>
      </c>
      <c r="X229" s="153">
        <v>1.4181263091720003E-2</v>
      </c>
      <c r="Y229" s="153">
        <v>6.211393234173361E-2</v>
      </c>
      <c r="Z229" s="153">
        <v>4.2961191229799994E-2</v>
      </c>
      <c r="AA229" s="153">
        <v>5.0684968790854622E-2</v>
      </c>
      <c r="AB229" s="153">
        <v>1.5279084746999997E-4</v>
      </c>
      <c r="AC229" s="153">
        <v>2.2361015643024098E-4</v>
      </c>
      <c r="AD229" s="153">
        <v>0</v>
      </c>
      <c r="AE229" s="719">
        <v>0</v>
      </c>
    </row>
    <row r="230" spans="1:31">
      <c r="A230" s="110"/>
      <c r="B230" s="89" t="s">
        <v>2015</v>
      </c>
      <c r="C230" s="89" t="s">
        <v>289</v>
      </c>
      <c r="D230" s="1082" t="s">
        <v>1487</v>
      </c>
      <c r="E230" s="1090" t="s">
        <v>1488</v>
      </c>
      <c r="F230" s="1020">
        <v>505975.85</v>
      </c>
      <c r="G230" s="1020">
        <v>5043470.7300000004</v>
      </c>
      <c r="H230" s="986">
        <v>62.7</v>
      </c>
      <c r="I230" s="986">
        <v>51</v>
      </c>
      <c r="J230" s="986">
        <v>15.5448</v>
      </c>
      <c r="K230" s="986">
        <v>28</v>
      </c>
      <c r="L230" s="986">
        <v>8.5343999999999998</v>
      </c>
      <c r="M230" s="986">
        <v>1059622.0006126345</v>
      </c>
      <c r="N230" s="986">
        <v>500.08507111579746</v>
      </c>
      <c r="O230" s="986">
        <v>1720.8579510859606</v>
      </c>
      <c r="P230" s="986">
        <v>28.680965851432678</v>
      </c>
      <c r="Q230" s="986">
        <v>8.7419583915166807</v>
      </c>
      <c r="R230" s="986">
        <v>68</v>
      </c>
      <c r="S230" s="987">
        <v>293.14999999999998</v>
      </c>
      <c r="T230" s="720">
        <v>0</v>
      </c>
      <c r="U230" s="153">
        <v>0</v>
      </c>
      <c r="V230" s="153">
        <v>0</v>
      </c>
      <c r="W230" s="153">
        <v>0</v>
      </c>
      <c r="X230" s="153">
        <v>1.4181263091720003E-2</v>
      </c>
      <c r="Y230" s="153">
        <v>6.211393234173361E-2</v>
      </c>
      <c r="Z230" s="153">
        <v>4.2961191229799994E-2</v>
      </c>
      <c r="AA230" s="153">
        <v>5.0684968790854622E-2</v>
      </c>
      <c r="AB230" s="153">
        <v>1.5279084746999997E-4</v>
      </c>
      <c r="AC230" s="153">
        <v>2.2361015643024098E-4</v>
      </c>
      <c r="AD230" s="153">
        <v>0</v>
      </c>
      <c r="AE230" s="719">
        <v>0</v>
      </c>
    </row>
    <row r="231" spans="1:31">
      <c r="A231" s="110"/>
      <c r="B231" s="89" t="s">
        <v>2015</v>
      </c>
      <c r="C231" s="89" t="s">
        <v>289</v>
      </c>
      <c r="D231" s="1082" t="s">
        <v>1489</v>
      </c>
      <c r="E231" s="1090" t="s">
        <v>1490</v>
      </c>
      <c r="F231" s="1020">
        <v>505975.52</v>
      </c>
      <c r="G231" s="1020">
        <v>5043485.96</v>
      </c>
      <c r="H231" s="986">
        <v>62.7</v>
      </c>
      <c r="I231" s="986">
        <v>51</v>
      </c>
      <c r="J231" s="986">
        <v>15.5448</v>
      </c>
      <c r="K231" s="986">
        <v>28</v>
      </c>
      <c r="L231" s="986">
        <v>8.5343999999999998</v>
      </c>
      <c r="M231" s="986">
        <v>1059622.0006126345</v>
      </c>
      <c r="N231" s="986">
        <v>500.08507111579746</v>
      </c>
      <c r="O231" s="986">
        <v>1720.8579510859606</v>
      </c>
      <c r="P231" s="986">
        <v>28.680965851432678</v>
      </c>
      <c r="Q231" s="986">
        <v>8.7419583915166807</v>
      </c>
      <c r="R231" s="986">
        <v>68</v>
      </c>
      <c r="S231" s="987">
        <v>293.14999999999998</v>
      </c>
      <c r="T231" s="720">
        <v>0</v>
      </c>
      <c r="U231" s="153">
        <v>0</v>
      </c>
      <c r="V231" s="153">
        <v>0</v>
      </c>
      <c r="W231" s="153">
        <v>0</v>
      </c>
      <c r="X231" s="153">
        <v>1.4181263091720003E-2</v>
      </c>
      <c r="Y231" s="153">
        <v>6.211393234173361E-2</v>
      </c>
      <c r="Z231" s="153">
        <v>4.2961191229799994E-2</v>
      </c>
      <c r="AA231" s="153">
        <v>5.0684968790854622E-2</v>
      </c>
      <c r="AB231" s="153">
        <v>1.5279084746999997E-4</v>
      </c>
      <c r="AC231" s="153">
        <v>2.2361015643024098E-4</v>
      </c>
      <c r="AD231" s="153">
        <v>0</v>
      </c>
      <c r="AE231" s="719">
        <v>0</v>
      </c>
    </row>
    <row r="232" spans="1:31">
      <c r="A232" s="110"/>
      <c r="B232" s="89" t="s">
        <v>2015</v>
      </c>
      <c r="C232" s="89" t="s">
        <v>289</v>
      </c>
      <c r="D232" s="1082" t="s">
        <v>1491</v>
      </c>
      <c r="E232" s="1090" t="s">
        <v>1492</v>
      </c>
      <c r="F232" s="1020">
        <v>505988.67</v>
      </c>
      <c r="G232" s="1020">
        <v>5043470.7300000004</v>
      </c>
      <c r="H232" s="986">
        <v>62.7</v>
      </c>
      <c r="I232" s="986">
        <v>51</v>
      </c>
      <c r="J232" s="986">
        <v>15.5448</v>
      </c>
      <c r="K232" s="986">
        <v>28</v>
      </c>
      <c r="L232" s="986">
        <v>8.5343999999999998</v>
      </c>
      <c r="M232" s="986">
        <v>1059622.0006126345</v>
      </c>
      <c r="N232" s="986">
        <v>500.08507111579746</v>
      </c>
      <c r="O232" s="986">
        <v>1720.8579510859606</v>
      </c>
      <c r="P232" s="986">
        <v>28.680965851432678</v>
      </c>
      <c r="Q232" s="986">
        <v>8.7419583915166807</v>
      </c>
      <c r="R232" s="986">
        <v>68</v>
      </c>
      <c r="S232" s="987">
        <v>293.14999999999998</v>
      </c>
      <c r="T232" s="720">
        <v>0</v>
      </c>
      <c r="U232" s="153">
        <v>0</v>
      </c>
      <c r="V232" s="153">
        <v>0</v>
      </c>
      <c r="W232" s="153">
        <v>0</v>
      </c>
      <c r="X232" s="153">
        <v>1.4181263091720003E-2</v>
      </c>
      <c r="Y232" s="153">
        <v>6.211393234173361E-2</v>
      </c>
      <c r="Z232" s="153">
        <v>4.2961191229799994E-2</v>
      </c>
      <c r="AA232" s="153">
        <v>5.0684968790854622E-2</v>
      </c>
      <c r="AB232" s="153">
        <v>1.5279084746999997E-4</v>
      </c>
      <c r="AC232" s="153">
        <v>2.2361015643024098E-4</v>
      </c>
      <c r="AD232" s="153">
        <v>0</v>
      </c>
      <c r="AE232" s="719">
        <v>0</v>
      </c>
    </row>
    <row r="233" spans="1:31">
      <c r="A233" s="110"/>
      <c r="B233" s="89" t="s">
        <v>2015</v>
      </c>
      <c r="C233" s="89" t="s">
        <v>289</v>
      </c>
      <c r="D233" s="1082" t="s">
        <v>1493</v>
      </c>
      <c r="E233" s="1090" t="s">
        <v>1494</v>
      </c>
      <c r="F233" s="1020">
        <v>505988.34</v>
      </c>
      <c r="G233" s="1020">
        <v>5043485.96</v>
      </c>
      <c r="H233" s="986">
        <v>62.7</v>
      </c>
      <c r="I233" s="986">
        <v>51</v>
      </c>
      <c r="J233" s="986">
        <v>15.5448</v>
      </c>
      <c r="K233" s="986">
        <v>28</v>
      </c>
      <c r="L233" s="986">
        <v>8.5343999999999998</v>
      </c>
      <c r="M233" s="986">
        <v>1059622.0006126345</v>
      </c>
      <c r="N233" s="986">
        <v>500.08507111579746</v>
      </c>
      <c r="O233" s="986">
        <v>1720.8579510859606</v>
      </c>
      <c r="P233" s="986">
        <v>28.680965851432678</v>
      </c>
      <c r="Q233" s="986">
        <v>8.7419583915166807</v>
      </c>
      <c r="R233" s="986">
        <v>68</v>
      </c>
      <c r="S233" s="987">
        <v>293.14999999999998</v>
      </c>
      <c r="T233" s="720">
        <v>0</v>
      </c>
      <c r="U233" s="153">
        <v>0</v>
      </c>
      <c r="V233" s="153">
        <v>0</v>
      </c>
      <c r="W233" s="153">
        <v>0</v>
      </c>
      <c r="X233" s="153">
        <v>1.4181263091720003E-2</v>
      </c>
      <c r="Y233" s="153">
        <v>6.211393234173361E-2</v>
      </c>
      <c r="Z233" s="153">
        <v>4.2961191229799994E-2</v>
      </c>
      <c r="AA233" s="153">
        <v>5.0684968790854622E-2</v>
      </c>
      <c r="AB233" s="153">
        <v>1.5279084746999997E-4</v>
      </c>
      <c r="AC233" s="153">
        <v>2.2361015643024098E-4</v>
      </c>
      <c r="AD233" s="153">
        <v>0</v>
      </c>
      <c r="AE233" s="719">
        <v>0</v>
      </c>
    </row>
    <row r="234" spans="1:31">
      <c r="A234" s="110"/>
      <c r="B234" s="89" t="s">
        <v>2015</v>
      </c>
      <c r="C234" s="89" t="s">
        <v>289</v>
      </c>
      <c r="D234" s="1082" t="s">
        <v>1495</v>
      </c>
      <c r="E234" s="1090" t="s">
        <v>1496</v>
      </c>
      <c r="F234" s="1020">
        <v>506001.49</v>
      </c>
      <c r="G234" s="1020">
        <v>5043470.7300000004</v>
      </c>
      <c r="H234" s="986">
        <v>62.7</v>
      </c>
      <c r="I234" s="986">
        <v>51</v>
      </c>
      <c r="J234" s="986">
        <v>15.5448</v>
      </c>
      <c r="K234" s="986">
        <v>28</v>
      </c>
      <c r="L234" s="986">
        <v>8.5343999999999998</v>
      </c>
      <c r="M234" s="986">
        <v>1059622.0006126345</v>
      </c>
      <c r="N234" s="986">
        <v>500.08507111579746</v>
      </c>
      <c r="O234" s="986">
        <v>1720.8579510859606</v>
      </c>
      <c r="P234" s="986">
        <v>28.680965851432678</v>
      </c>
      <c r="Q234" s="986">
        <v>8.7419583915166807</v>
      </c>
      <c r="R234" s="986">
        <v>68</v>
      </c>
      <c r="S234" s="987">
        <v>293.14999999999998</v>
      </c>
      <c r="T234" s="720">
        <v>0</v>
      </c>
      <c r="U234" s="153">
        <v>0</v>
      </c>
      <c r="V234" s="153">
        <v>0</v>
      </c>
      <c r="W234" s="153">
        <v>0</v>
      </c>
      <c r="X234" s="153">
        <v>1.4181263091720003E-2</v>
      </c>
      <c r="Y234" s="153">
        <v>6.211393234173361E-2</v>
      </c>
      <c r="Z234" s="153">
        <v>4.2961191229799994E-2</v>
      </c>
      <c r="AA234" s="153">
        <v>5.0684968790854622E-2</v>
      </c>
      <c r="AB234" s="153">
        <v>1.5279084746999997E-4</v>
      </c>
      <c r="AC234" s="153">
        <v>2.2361015643024098E-4</v>
      </c>
      <c r="AD234" s="153">
        <v>0</v>
      </c>
      <c r="AE234" s="719">
        <v>0</v>
      </c>
    </row>
    <row r="235" spans="1:31">
      <c r="A235" s="110"/>
      <c r="B235" s="89" t="s">
        <v>2015</v>
      </c>
      <c r="C235" s="89" t="s">
        <v>289</v>
      </c>
      <c r="D235" s="1082" t="s">
        <v>1497</v>
      </c>
      <c r="E235" s="1090" t="s">
        <v>1498</v>
      </c>
      <c r="F235" s="1020">
        <v>506001.16</v>
      </c>
      <c r="G235" s="1020">
        <v>5043485.96</v>
      </c>
      <c r="H235" s="986">
        <v>62.7</v>
      </c>
      <c r="I235" s="986">
        <v>51</v>
      </c>
      <c r="J235" s="986">
        <v>15.5448</v>
      </c>
      <c r="K235" s="986">
        <v>28</v>
      </c>
      <c r="L235" s="986">
        <v>8.5343999999999998</v>
      </c>
      <c r="M235" s="986">
        <v>1059622.0006126345</v>
      </c>
      <c r="N235" s="986">
        <v>500.08507111579746</v>
      </c>
      <c r="O235" s="986">
        <v>1720.8579510859606</v>
      </c>
      <c r="P235" s="986">
        <v>28.680965851432678</v>
      </c>
      <c r="Q235" s="986">
        <v>8.7419583915166807</v>
      </c>
      <c r="R235" s="986">
        <v>68</v>
      </c>
      <c r="S235" s="987">
        <v>293.14999999999998</v>
      </c>
      <c r="T235" s="720">
        <v>0</v>
      </c>
      <c r="U235" s="153">
        <v>0</v>
      </c>
      <c r="V235" s="153">
        <v>0</v>
      </c>
      <c r="W235" s="153">
        <v>0</v>
      </c>
      <c r="X235" s="153">
        <v>1.4181263091720003E-2</v>
      </c>
      <c r="Y235" s="153">
        <v>6.211393234173361E-2</v>
      </c>
      <c r="Z235" s="153">
        <v>4.2961191229799994E-2</v>
      </c>
      <c r="AA235" s="153">
        <v>5.0684968790854622E-2</v>
      </c>
      <c r="AB235" s="153">
        <v>1.5279084746999997E-4</v>
      </c>
      <c r="AC235" s="153">
        <v>2.2361015643024098E-4</v>
      </c>
      <c r="AD235" s="153">
        <v>0</v>
      </c>
      <c r="AE235" s="719">
        <v>0</v>
      </c>
    </row>
    <row r="236" spans="1:31">
      <c r="A236" s="110"/>
      <c r="B236" s="89" t="s">
        <v>2015</v>
      </c>
      <c r="C236" s="89" t="s">
        <v>289</v>
      </c>
      <c r="D236" s="1082" t="s">
        <v>1499</v>
      </c>
      <c r="E236" s="1090" t="s">
        <v>1500</v>
      </c>
      <c r="F236" s="1020">
        <v>506014.31</v>
      </c>
      <c r="G236" s="1020">
        <v>5043470.7300000004</v>
      </c>
      <c r="H236" s="986">
        <v>62.7</v>
      </c>
      <c r="I236" s="986">
        <v>51</v>
      </c>
      <c r="J236" s="986">
        <v>15.5448</v>
      </c>
      <c r="K236" s="986">
        <v>28</v>
      </c>
      <c r="L236" s="986">
        <v>8.5343999999999998</v>
      </c>
      <c r="M236" s="986">
        <v>1059622.0006126345</v>
      </c>
      <c r="N236" s="986">
        <v>500.08507111579746</v>
      </c>
      <c r="O236" s="986">
        <v>1720.8579510859606</v>
      </c>
      <c r="P236" s="986">
        <v>28.680965851432678</v>
      </c>
      <c r="Q236" s="986">
        <v>8.7419583915166807</v>
      </c>
      <c r="R236" s="986">
        <v>68</v>
      </c>
      <c r="S236" s="987">
        <v>293.14999999999998</v>
      </c>
      <c r="T236" s="720">
        <v>0</v>
      </c>
      <c r="U236" s="153">
        <v>0</v>
      </c>
      <c r="V236" s="153">
        <v>0</v>
      </c>
      <c r="W236" s="153">
        <v>0</v>
      </c>
      <c r="X236" s="153">
        <v>1.4181263091720003E-2</v>
      </c>
      <c r="Y236" s="153">
        <v>6.211393234173361E-2</v>
      </c>
      <c r="Z236" s="153">
        <v>4.2961191229799994E-2</v>
      </c>
      <c r="AA236" s="153">
        <v>5.0684968790854622E-2</v>
      </c>
      <c r="AB236" s="153">
        <v>1.5279084746999997E-4</v>
      </c>
      <c r="AC236" s="153">
        <v>2.2361015643024098E-4</v>
      </c>
      <c r="AD236" s="153">
        <v>0</v>
      </c>
      <c r="AE236" s="719">
        <v>0</v>
      </c>
    </row>
    <row r="237" spans="1:31">
      <c r="A237" s="110"/>
      <c r="B237" s="89" t="s">
        <v>2015</v>
      </c>
      <c r="C237" s="89" t="s">
        <v>251</v>
      </c>
      <c r="D237" s="1082" t="s">
        <v>1501</v>
      </c>
      <c r="E237" s="1090" t="s">
        <v>1502</v>
      </c>
      <c r="F237" s="1020">
        <v>506294.64</v>
      </c>
      <c r="G237" s="1020">
        <v>5043534.7300000004</v>
      </c>
      <c r="H237" s="986">
        <v>62.7</v>
      </c>
      <c r="I237" s="986">
        <v>17.000000000000004</v>
      </c>
      <c r="J237" s="986">
        <v>5.1816000000000004</v>
      </c>
      <c r="K237" s="986">
        <v>11.666666666666666</v>
      </c>
      <c r="L237" s="986">
        <v>3.556</v>
      </c>
      <c r="M237" s="986">
        <v>362108.87441327359</v>
      </c>
      <c r="N237" s="986">
        <v>170.8960762497631</v>
      </c>
      <c r="O237" s="986">
        <v>3387.3159556103419</v>
      </c>
      <c r="P237" s="986">
        <v>56.455265926839033</v>
      </c>
      <c r="Q237" s="986">
        <v>17.207565054500538</v>
      </c>
      <c r="R237" s="986">
        <v>68</v>
      </c>
      <c r="S237" s="987">
        <v>293.14999999999998</v>
      </c>
      <c r="T237" s="720">
        <v>0</v>
      </c>
      <c r="U237" s="153">
        <v>0</v>
      </c>
      <c r="V237" s="153">
        <v>0</v>
      </c>
      <c r="W237" s="153">
        <v>0</v>
      </c>
      <c r="X237" s="153">
        <v>1.4181263091720003E-2</v>
      </c>
      <c r="Y237" s="153">
        <v>6.211393234173361E-2</v>
      </c>
      <c r="Z237" s="153">
        <v>6.1699370040000021E-2</v>
      </c>
      <c r="AA237" s="153">
        <v>7.2798780020440323E-2</v>
      </c>
      <c r="AB237" s="153">
        <v>2.1943290600000005E-4</v>
      </c>
      <c r="AC237" s="153">
        <v>3.2117108832547202E-4</v>
      </c>
      <c r="AD237" s="153">
        <v>0</v>
      </c>
      <c r="AE237" s="719">
        <v>0</v>
      </c>
    </row>
    <row r="238" spans="1:31">
      <c r="A238" s="110"/>
      <c r="B238" s="89" t="s">
        <v>2015</v>
      </c>
      <c r="C238" s="89" t="s">
        <v>251</v>
      </c>
      <c r="D238" s="1082" t="s">
        <v>1503</v>
      </c>
      <c r="E238" s="1090" t="s">
        <v>1504</v>
      </c>
      <c r="F238" s="1020">
        <v>506306.48</v>
      </c>
      <c r="G238" s="1020">
        <v>5043534.7300000004</v>
      </c>
      <c r="H238" s="986">
        <v>62.7</v>
      </c>
      <c r="I238" s="986">
        <v>17.000000000000004</v>
      </c>
      <c r="J238" s="986">
        <v>5.1816000000000004</v>
      </c>
      <c r="K238" s="986">
        <v>11.666666666666666</v>
      </c>
      <c r="L238" s="986">
        <v>3.556</v>
      </c>
      <c r="M238" s="986">
        <v>362108.87441327359</v>
      </c>
      <c r="N238" s="986">
        <v>170.8960762497631</v>
      </c>
      <c r="O238" s="986">
        <v>3387.3159556103419</v>
      </c>
      <c r="P238" s="986">
        <v>56.455265926839033</v>
      </c>
      <c r="Q238" s="986">
        <v>17.207565054500538</v>
      </c>
      <c r="R238" s="986">
        <v>68</v>
      </c>
      <c r="S238" s="987">
        <v>293.14999999999998</v>
      </c>
      <c r="T238" s="720">
        <v>0</v>
      </c>
      <c r="U238" s="153">
        <v>0</v>
      </c>
      <c r="V238" s="153">
        <v>0</v>
      </c>
      <c r="W238" s="153">
        <v>0</v>
      </c>
      <c r="X238" s="153">
        <v>1.4181263091720003E-2</v>
      </c>
      <c r="Y238" s="153">
        <v>6.211393234173361E-2</v>
      </c>
      <c r="Z238" s="153">
        <v>6.1699370040000021E-2</v>
      </c>
      <c r="AA238" s="153">
        <v>7.2798780020440323E-2</v>
      </c>
      <c r="AB238" s="153">
        <v>2.1943290600000005E-4</v>
      </c>
      <c r="AC238" s="153">
        <v>3.2117108832547202E-4</v>
      </c>
      <c r="AD238" s="153">
        <v>0</v>
      </c>
      <c r="AE238" s="719">
        <v>0</v>
      </c>
    </row>
    <row r="239" spans="1:31">
      <c r="A239" s="110"/>
      <c r="B239" s="89" t="s">
        <v>2015</v>
      </c>
      <c r="C239" s="89" t="s">
        <v>251</v>
      </c>
      <c r="D239" s="1082" t="s">
        <v>1505</v>
      </c>
      <c r="E239" s="1090" t="s">
        <v>1506</v>
      </c>
      <c r="F239" s="1020">
        <v>506318.32</v>
      </c>
      <c r="G239" s="1020">
        <v>5043534.8099999996</v>
      </c>
      <c r="H239" s="986">
        <v>62.7</v>
      </c>
      <c r="I239" s="986">
        <v>17.000000000000004</v>
      </c>
      <c r="J239" s="986">
        <v>5.1816000000000004</v>
      </c>
      <c r="K239" s="986">
        <v>11.666666666666666</v>
      </c>
      <c r="L239" s="986">
        <v>3.556</v>
      </c>
      <c r="M239" s="986">
        <v>362108.87441327359</v>
      </c>
      <c r="N239" s="986">
        <v>170.8960762497631</v>
      </c>
      <c r="O239" s="986">
        <v>3387.3159556103419</v>
      </c>
      <c r="P239" s="986">
        <v>56.455265926839033</v>
      </c>
      <c r="Q239" s="986">
        <v>17.207565054500538</v>
      </c>
      <c r="R239" s="986">
        <v>68</v>
      </c>
      <c r="S239" s="987">
        <v>293.14999999999998</v>
      </c>
      <c r="T239" s="720">
        <v>0</v>
      </c>
      <c r="U239" s="153">
        <v>0</v>
      </c>
      <c r="V239" s="153">
        <v>0</v>
      </c>
      <c r="W239" s="153">
        <v>0</v>
      </c>
      <c r="X239" s="153">
        <v>1.4181263091720003E-2</v>
      </c>
      <c r="Y239" s="153">
        <v>6.211393234173361E-2</v>
      </c>
      <c r="Z239" s="153">
        <v>6.1699370040000021E-2</v>
      </c>
      <c r="AA239" s="153">
        <v>7.2798780020440323E-2</v>
      </c>
      <c r="AB239" s="153">
        <v>2.1943290600000005E-4</v>
      </c>
      <c r="AC239" s="153">
        <v>3.2117108832547202E-4</v>
      </c>
      <c r="AD239" s="153">
        <v>0</v>
      </c>
      <c r="AE239" s="719">
        <v>0</v>
      </c>
    </row>
    <row r="240" spans="1:31">
      <c r="A240" s="110"/>
      <c r="B240" s="89" t="s">
        <v>2015</v>
      </c>
      <c r="C240" s="89" t="s">
        <v>251</v>
      </c>
      <c r="D240" s="1082" t="s">
        <v>1507</v>
      </c>
      <c r="E240" s="1090" t="s">
        <v>1508</v>
      </c>
      <c r="F240" s="1020">
        <v>506330.31</v>
      </c>
      <c r="G240" s="1020">
        <v>5043535.04</v>
      </c>
      <c r="H240" s="986">
        <v>62.7</v>
      </c>
      <c r="I240" s="986">
        <v>17.000000000000004</v>
      </c>
      <c r="J240" s="986">
        <v>5.1816000000000004</v>
      </c>
      <c r="K240" s="986">
        <v>11.666666666666666</v>
      </c>
      <c r="L240" s="986">
        <v>3.556</v>
      </c>
      <c r="M240" s="986">
        <v>362108.87441327359</v>
      </c>
      <c r="N240" s="986">
        <v>170.8960762497631</v>
      </c>
      <c r="O240" s="986">
        <v>3387.3159556103419</v>
      </c>
      <c r="P240" s="986">
        <v>56.455265926839033</v>
      </c>
      <c r="Q240" s="986">
        <v>17.207565054500538</v>
      </c>
      <c r="R240" s="986">
        <v>68</v>
      </c>
      <c r="S240" s="987">
        <v>293.14999999999998</v>
      </c>
      <c r="T240" s="720">
        <v>0</v>
      </c>
      <c r="U240" s="153">
        <v>0</v>
      </c>
      <c r="V240" s="153">
        <v>0</v>
      </c>
      <c r="W240" s="153">
        <v>0</v>
      </c>
      <c r="X240" s="153">
        <v>1.4181263091720003E-2</v>
      </c>
      <c r="Y240" s="153">
        <v>6.211393234173361E-2</v>
      </c>
      <c r="Z240" s="153">
        <v>6.1699370040000021E-2</v>
      </c>
      <c r="AA240" s="153">
        <v>7.2798780020440323E-2</v>
      </c>
      <c r="AB240" s="153">
        <v>2.1943290600000005E-4</v>
      </c>
      <c r="AC240" s="153">
        <v>3.2117108832547202E-4</v>
      </c>
      <c r="AD240" s="153">
        <v>0</v>
      </c>
      <c r="AE240" s="719">
        <v>0</v>
      </c>
    </row>
    <row r="241" spans="1:31">
      <c r="A241" s="110"/>
      <c r="B241" s="89" t="s">
        <v>2015</v>
      </c>
      <c r="C241" s="89" t="s">
        <v>251</v>
      </c>
      <c r="D241" s="1082" t="s">
        <v>1509</v>
      </c>
      <c r="E241" s="1090" t="s">
        <v>1510</v>
      </c>
      <c r="F241" s="1020">
        <v>506342.15</v>
      </c>
      <c r="G241" s="1020">
        <v>5043535.2</v>
      </c>
      <c r="H241" s="986">
        <v>62.7</v>
      </c>
      <c r="I241" s="986">
        <v>17.000000000000004</v>
      </c>
      <c r="J241" s="986">
        <v>5.1816000000000004</v>
      </c>
      <c r="K241" s="986">
        <v>11.666666666666666</v>
      </c>
      <c r="L241" s="986">
        <v>3.556</v>
      </c>
      <c r="M241" s="986">
        <v>362108.87441327359</v>
      </c>
      <c r="N241" s="986">
        <v>170.8960762497631</v>
      </c>
      <c r="O241" s="986">
        <v>3387.3159556103419</v>
      </c>
      <c r="P241" s="986">
        <v>56.455265926839033</v>
      </c>
      <c r="Q241" s="986">
        <v>17.207565054500538</v>
      </c>
      <c r="R241" s="986">
        <v>68</v>
      </c>
      <c r="S241" s="987">
        <v>293.14999999999998</v>
      </c>
      <c r="T241" s="720">
        <v>0</v>
      </c>
      <c r="U241" s="153">
        <v>0</v>
      </c>
      <c r="V241" s="153">
        <v>0</v>
      </c>
      <c r="W241" s="153">
        <v>0</v>
      </c>
      <c r="X241" s="153">
        <v>1.4181263091720003E-2</v>
      </c>
      <c r="Y241" s="153">
        <v>6.211393234173361E-2</v>
      </c>
      <c r="Z241" s="153">
        <v>6.1699370040000021E-2</v>
      </c>
      <c r="AA241" s="153">
        <v>7.2798780020440323E-2</v>
      </c>
      <c r="AB241" s="153">
        <v>2.1943290600000005E-4</v>
      </c>
      <c r="AC241" s="153">
        <v>3.2117108832547202E-4</v>
      </c>
      <c r="AD241" s="153">
        <v>0</v>
      </c>
      <c r="AE241" s="719">
        <v>0</v>
      </c>
    </row>
    <row r="242" spans="1:31">
      <c r="A242" s="110"/>
      <c r="B242" s="89" t="s">
        <v>2015</v>
      </c>
      <c r="C242" s="89" t="s">
        <v>1511</v>
      </c>
      <c r="D242" s="1082" t="s">
        <v>1512</v>
      </c>
      <c r="E242" s="1090" t="s">
        <v>1513</v>
      </c>
      <c r="F242" s="1020">
        <v>506305.08</v>
      </c>
      <c r="G242" s="1020">
        <v>5043550.7</v>
      </c>
      <c r="H242" s="986">
        <v>62.7</v>
      </c>
      <c r="I242" s="986">
        <v>17.000000000000004</v>
      </c>
      <c r="J242" s="986">
        <v>5.1816000000000004</v>
      </c>
      <c r="K242" s="986">
        <v>11.666666666666666</v>
      </c>
      <c r="L242" s="986">
        <v>3.556</v>
      </c>
      <c r="M242" s="986">
        <v>362108.87441327359</v>
      </c>
      <c r="N242" s="986">
        <v>170.8960762497631</v>
      </c>
      <c r="O242" s="986">
        <v>3387.3159556103419</v>
      </c>
      <c r="P242" s="986">
        <v>56.455265926839033</v>
      </c>
      <c r="Q242" s="986">
        <v>17.207565054500538</v>
      </c>
      <c r="R242" s="986">
        <v>68</v>
      </c>
      <c r="S242" s="987">
        <v>293.14999999999998</v>
      </c>
      <c r="T242" s="720">
        <v>0</v>
      </c>
      <c r="U242" s="153">
        <v>0</v>
      </c>
      <c r="V242" s="153">
        <v>0</v>
      </c>
      <c r="W242" s="153">
        <v>0</v>
      </c>
      <c r="X242" s="153">
        <v>1.4181263091720003E-2</v>
      </c>
      <c r="Y242" s="153">
        <v>6.211393234173361E-2</v>
      </c>
      <c r="Z242" s="153">
        <v>6.1699370040000021E-2</v>
      </c>
      <c r="AA242" s="153">
        <v>7.2798780020440323E-2</v>
      </c>
      <c r="AB242" s="153">
        <v>2.1943290600000005E-4</v>
      </c>
      <c r="AC242" s="153">
        <v>3.2117108832547202E-4</v>
      </c>
      <c r="AD242" s="153">
        <v>0</v>
      </c>
      <c r="AE242" s="719">
        <v>0</v>
      </c>
    </row>
    <row r="243" spans="1:31">
      <c r="A243" s="110"/>
      <c r="B243" s="89" t="s">
        <v>2015</v>
      </c>
      <c r="C243" s="89" t="s">
        <v>1511</v>
      </c>
      <c r="D243" s="1082" t="s">
        <v>1514</v>
      </c>
      <c r="E243" s="1090" t="s">
        <v>1515</v>
      </c>
      <c r="F243" s="1020">
        <v>506316.29</v>
      </c>
      <c r="G243" s="1020">
        <v>5043550.46</v>
      </c>
      <c r="H243" s="986">
        <v>62.7</v>
      </c>
      <c r="I243" s="986">
        <v>17.000000000000004</v>
      </c>
      <c r="J243" s="986">
        <v>5.1816000000000004</v>
      </c>
      <c r="K243" s="986">
        <v>11.666666666666666</v>
      </c>
      <c r="L243" s="986">
        <v>3.556</v>
      </c>
      <c r="M243" s="986">
        <v>362108.87441327359</v>
      </c>
      <c r="N243" s="986">
        <v>170.8960762497631</v>
      </c>
      <c r="O243" s="986">
        <v>3387.3159556103419</v>
      </c>
      <c r="P243" s="986">
        <v>56.455265926839033</v>
      </c>
      <c r="Q243" s="986">
        <v>17.207565054500538</v>
      </c>
      <c r="R243" s="986">
        <v>68</v>
      </c>
      <c r="S243" s="987">
        <v>293.14999999999998</v>
      </c>
      <c r="T243" s="720">
        <v>0</v>
      </c>
      <c r="U243" s="153">
        <v>0</v>
      </c>
      <c r="V243" s="153">
        <v>0</v>
      </c>
      <c r="W243" s="153">
        <v>0</v>
      </c>
      <c r="X243" s="153">
        <v>1.4181263091720003E-2</v>
      </c>
      <c r="Y243" s="153">
        <v>6.211393234173361E-2</v>
      </c>
      <c r="Z243" s="153">
        <v>6.1699370040000021E-2</v>
      </c>
      <c r="AA243" s="153">
        <v>7.2798780020440323E-2</v>
      </c>
      <c r="AB243" s="153">
        <v>2.1943290600000005E-4</v>
      </c>
      <c r="AC243" s="153">
        <v>3.2117108832547202E-4</v>
      </c>
      <c r="AD243" s="153">
        <v>0</v>
      </c>
      <c r="AE243" s="719">
        <v>0</v>
      </c>
    </row>
    <row r="244" spans="1:31">
      <c r="A244" s="110"/>
      <c r="B244" s="89" t="s">
        <v>2015</v>
      </c>
      <c r="C244" s="89" t="s">
        <v>1511</v>
      </c>
      <c r="D244" s="1082" t="s">
        <v>1516</v>
      </c>
      <c r="E244" s="1090" t="s">
        <v>1517</v>
      </c>
      <c r="F244" s="1020">
        <v>506316.29</v>
      </c>
      <c r="G244" s="1020">
        <v>5043550.46</v>
      </c>
      <c r="H244" s="986">
        <v>62.7</v>
      </c>
      <c r="I244" s="986">
        <v>17.000000000000004</v>
      </c>
      <c r="J244" s="986">
        <v>5.1816000000000004</v>
      </c>
      <c r="K244" s="986">
        <v>11.666666666666666</v>
      </c>
      <c r="L244" s="986">
        <v>3.556</v>
      </c>
      <c r="M244" s="986">
        <v>362108.87441327359</v>
      </c>
      <c r="N244" s="986">
        <v>170.8960762497631</v>
      </c>
      <c r="O244" s="986">
        <v>3387.3159556103419</v>
      </c>
      <c r="P244" s="986">
        <v>56.455265926839033</v>
      </c>
      <c r="Q244" s="986">
        <v>17.207565054500538</v>
      </c>
      <c r="R244" s="986">
        <v>68</v>
      </c>
      <c r="S244" s="987">
        <v>293.14999999999998</v>
      </c>
      <c r="T244" s="720">
        <v>0</v>
      </c>
      <c r="U244" s="153">
        <v>0</v>
      </c>
      <c r="V244" s="153">
        <v>0</v>
      </c>
      <c r="W244" s="153">
        <v>0</v>
      </c>
      <c r="X244" s="153">
        <v>1.4181263091720003E-2</v>
      </c>
      <c r="Y244" s="153">
        <v>6.211393234173361E-2</v>
      </c>
      <c r="Z244" s="153">
        <v>6.1699370040000021E-2</v>
      </c>
      <c r="AA244" s="153">
        <v>7.2798780020440323E-2</v>
      </c>
      <c r="AB244" s="153">
        <v>2.1943290600000005E-4</v>
      </c>
      <c r="AC244" s="153">
        <v>3.2117108832547202E-4</v>
      </c>
      <c r="AD244" s="153">
        <v>0</v>
      </c>
      <c r="AE244" s="719">
        <v>0</v>
      </c>
    </row>
    <row r="245" spans="1:31">
      <c r="A245" s="110"/>
      <c r="B245" s="89" t="s">
        <v>2015</v>
      </c>
      <c r="C245" s="89" t="s">
        <v>1511</v>
      </c>
      <c r="D245" s="1082" t="s">
        <v>1518</v>
      </c>
      <c r="E245" s="1090" t="s">
        <v>1519</v>
      </c>
      <c r="F245" s="1020">
        <v>506316.29</v>
      </c>
      <c r="G245" s="1020">
        <v>5043550.46</v>
      </c>
      <c r="H245" s="986">
        <v>62.7</v>
      </c>
      <c r="I245" s="986">
        <v>17.000000000000004</v>
      </c>
      <c r="J245" s="986">
        <v>5.1816000000000004</v>
      </c>
      <c r="K245" s="986">
        <v>11.666666666666666</v>
      </c>
      <c r="L245" s="986">
        <v>3.556</v>
      </c>
      <c r="M245" s="986">
        <v>362108.87441327359</v>
      </c>
      <c r="N245" s="986">
        <v>170.8960762497631</v>
      </c>
      <c r="O245" s="986">
        <v>3387.3159556103419</v>
      </c>
      <c r="P245" s="986">
        <v>56.455265926839033</v>
      </c>
      <c r="Q245" s="986">
        <v>17.207565054500538</v>
      </c>
      <c r="R245" s="986">
        <v>68</v>
      </c>
      <c r="S245" s="987">
        <v>293.14999999999998</v>
      </c>
      <c r="T245" s="720">
        <v>0</v>
      </c>
      <c r="U245" s="153">
        <v>0</v>
      </c>
      <c r="V245" s="153">
        <v>0</v>
      </c>
      <c r="W245" s="153">
        <v>0</v>
      </c>
      <c r="X245" s="153">
        <v>1.4181263091720003E-2</v>
      </c>
      <c r="Y245" s="153">
        <v>6.211393234173361E-2</v>
      </c>
      <c r="Z245" s="153">
        <v>6.1699370040000021E-2</v>
      </c>
      <c r="AA245" s="153">
        <v>7.2798780020440323E-2</v>
      </c>
      <c r="AB245" s="153">
        <v>2.1943290600000005E-4</v>
      </c>
      <c r="AC245" s="153">
        <v>3.2117108832547202E-4</v>
      </c>
      <c r="AD245" s="153">
        <v>0</v>
      </c>
      <c r="AE245" s="719">
        <v>0</v>
      </c>
    </row>
    <row r="246" spans="1:31">
      <c r="A246" s="110"/>
      <c r="B246" s="89" t="s">
        <v>2015</v>
      </c>
      <c r="C246" s="89" t="s">
        <v>1511</v>
      </c>
      <c r="D246" s="1082" t="s">
        <v>1520</v>
      </c>
      <c r="E246" s="1090" t="s">
        <v>1521</v>
      </c>
      <c r="F246" s="1020">
        <v>506327.66</v>
      </c>
      <c r="G246" s="1020">
        <v>5043550.46</v>
      </c>
      <c r="H246" s="986">
        <v>62.7</v>
      </c>
      <c r="I246" s="986">
        <v>17.000000000000004</v>
      </c>
      <c r="J246" s="986">
        <v>5.1816000000000004</v>
      </c>
      <c r="K246" s="986">
        <v>11.666666666666666</v>
      </c>
      <c r="L246" s="986">
        <v>3.556</v>
      </c>
      <c r="M246" s="986">
        <v>362108.87441327359</v>
      </c>
      <c r="N246" s="986">
        <v>170.8960762497631</v>
      </c>
      <c r="O246" s="986">
        <v>3387.3159556103419</v>
      </c>
      <c r="P246" s="986">
        <v>56.455265926839033</v>
      </c>
      <c r="Q246" s="986">
        <v>17.207565054500538</v>
      </c>
      <c r="R246" s="986">
        <v>68</v>
      </c>
      <c r="S246" s="987">
        <v>293.14999999999998</v>
      </c>
      <c r="T246" s="720">
        <v>0</v>
      </c>
      <c r="U246" s="153">
        <v>0</v>
      </c>
      <c r="V246" s="153">
        <v>0</v>
      </c>
      <c r="W246" s="153">
        <v>0</v>
      </c>
      <c r="X246" s="153">
        <v>1.4181263091720003E-2</v>
      </c>
      <c r="Y246" s="153">
        <v>6.211393234173361E-2</v>
      </c>
      <c r="Z246" s="153">
        <v>6.1699370040000021E-2</v>
      </c>
      <c r="AA246" s="153">
        <v>7.2798780020440323E-2</v>
      </c>
      <c r="AB246" s="153">
        <v>2.1943290600000005E-4</v>
      </c>
      <c r="AC246" s="153">
        <v>3.2117108832547202E-4</v>
      </c>
      <c r="AD246" s="153">
        <v>0</v>
      </c>
      <c r="AE246" s="719">
        <v>0</v>
      </c>
    </row>
    <row r="247" spans="1:31">
      <c r="A247" s="110"/>
      <c r="B247" s="89" t="s">
        <v>2015</v>
      </c>
      <c r="C247" s="89" t="s">
        <v>1511</v>
      </c>
      <c r="D247" s="1082" t="s">
        <v>1522</v>
      </c>
      <c r="E247" s="1090" t="s">
        <v>1523</v>
      </c>
      <c r="F247" s="1020">
        <v>506327.66</v>
      </c>
      <c r="G247" s="1020">
        <v>5043550.46</v>
      </c>
      <c r="H247" s="986">
        <v>62.7</v>
      </c>
      <c r="I247" s="986">
        <v>17.000000000000004</v>
      </c>
      <c r="J247" s="986">
        <v>5.1816000000000004</v>
      </c>
      <c r="K247" s="986">
        <v>11.666666666666666</v>
      </c>
      <c r="L247" s="986">
        <v>3.556</v>
      </c>
      <c r="M247" s="986">
        <v>362108.87441327359</v>
      </c>
      <c r="N247" s="986">
        <v>170.8960762497631</v>
      </c>
      <c r="O247" s="986">
        <v>3387.3159556103419</v>
      </c>
      <c r="P247" s="986">
        <v>56.455265926839033</v>
      </c>
      <c r="Q247" s="986">
        <v>17.207565054500538</v>
      </c>
      <c r="R247" s="986">
        <v>68</v>
      </c>
      <c r="S247" s="987">
        <v>293.14999999999998</v>
      </c>
      <c r="T247" s="720">
        <v>0</v>
      </c>
      <c r="U247" s="153">
        <v>0</v>
      </c>
      <c r="V247" s="153">
        <v>0</v>
      </c>
      <c r="W247" s="153">
        <v>0</v>
      </c>
      <c r="X247" s="153">
        <v>1.4181263091720003E-2</v>
      </c>
      <c r="Y247" s="153">
        <v>6.211393234173361E-2</v>
      </c>
      <c r="Z247" s="153">
        <v>6.1699370040000021E-2</v>
      </c>
      <c r="AA247" s="153">
        <v>7.2798780020440323E-2</v>
      </c>
      <c r="AB247" s="153">
        <v>2.1943290600000005E-4</v>
      </c>
      <c r="AC247" s="153">
        <v>3.2117108832547202E-4</v>
      </c>
      <c r="AD247" s="153">
        <v>0</v>
      </c>
      <c r="AE247" s="719">
        <v>0</v>
      </c>
    </row>
    <row r="248" spans="1:31">
      <c r="A248" s="110"/>
      <c r="B248" s="89" t="s">
        <v>2015</v>
      </c>
      <c r="C248" s="89" t="s">
        <v>264</v>
      </c>
      <c r="D248" s="1082" t="s">
        <v>1524</v>
      </c>
      <c r="E248" s="1090" t="s">
        <v>1525</v>
      </c>
      <c r="F248" s="1020">
        <v>506658.54</v>
      </c>
      <c r="G248" s="1020">
        <v>5043337.45</v>
      </c>
      <c r="H248" s="986">
        <v>62.7</v>
      </c>
      <c r="I248" s="986">
        <v>45</v>
      </c>
      <c r="J248" s="986">
        <v>13.715999999999999</v>
      </c>
      <c r="K248" s="986">
        <v>10</v>
      </c>
      <c r="L248" s="986">
        <v>3.048</v>
      </c>
      <c r="M248" s="986">
        <v>187464.51411642847</v>
      </c>
      <c r="N248" s="986">
        <v>88.473252555534685</v>
      </c>
      <c r="O248" s="986">
        <v>2386.8723260759984</v>
      </c>
      <c r="P248" s="986">
        <v>39.781205434599975</v>
      </c>
      <c r="Q248" s="986">
        <v>12.125311416466072</v>
      </c>
      <c r="R248" s="986">
        <v>68</v>
      </c>
      <c r="S248" s="987">
        <v>293.14999999999998</v>
      </c>
      <c r="T248" s="720">
        <v>0</v>
      </c>
      <c r="U248" s="153">
        <v>0</v>
      </c>
      <c r="V248" s="153">
        <v>0</v>
      </c>
      <c r="W248" s="153">
        <v>0</v>
      </c>
      <c r="X248" s="153">
        <v>1.4181263091720003E-2</v>
      </c>
      <c r="Y248" s="153">
        <v>6.211393234173361E-2</v>
      </c>
      <c r="Z248" s="153">
        <v>3.0809620494000003E-2</v>
      </c>
      <c r="AA248" s="153">
        <v>3.634266368812631E-2</v>
      </c>
      <c r="AB248" s="153">
        <v>1.095739641E-4</v>
      </c>
      <c r="AC248" s="153">
        <v>1.6033528097702783E-4</v>
      </c>
      <c r="AD248" s="153">
        <v>0</v>
      </c>
      <c r="AE248" s="719">
        <v>0</v>
      </c>
    </row>
    <row r="249" spans="1:31">
      <c r="A249" s="110"/>
      <c r="B249" s="89" t="s">
        <v>2015</v>
      </c>
      <c r="C249" s="89" t="s">
        <v>264</v>
      </c>
      <c r="D249" s="1082" t="s">
        <v>1526</v>
      </c>
      <c r="E249" s="1090" t="s">
        <v>1527</v>
      </c>
      <c r="F249" s="1020">
        <v>506658.26</v>
      </c>
      <c r="G249" s="1020">
        <v>5043328.7</v>
      </c>
      <c r="H249" s="986">
        <v>62.7</v>
      </c>
      <c r="I249" s="986">
        <v>45</v>
      </c>
      <c r="J249" s="986">
        <v>13.715999999999999</v>
      </c>
      <c r="K249" s="986">
        <v>10</v>
      </c>
      <c r="L249" s="986">
        <v>3.048</v>
      </c>
      <c r="M249" s="986">
        <v>187464.51411642847</v>
      </c>
      <c r="N249" s="986">
        <v>88.473252555534685</v>
      </c>
      <c r="O249" s="986">
        <v>2386.8723260759984</v>
      </c>
      <c r="P249" s="986">
        <v>39.781205434599975</v>
      </c>
      <c r="Q249" s="986">
        <v>12.125311416466072</v>
      </c>
      <c r="R249" s="986">
        <v>68</v>
      </c>
      <c r="S249" s="987">
        <v>293.14999999999998</v>
      </c>
      <c r="T249" s="720">
        <v>0</v>
      </c>
      <c r="U249" s="153">
        <v>0</v>
      </c>
      <c r="V249" s="153">
        <v>0</v>
      </c>
      <c r="W249" s="153">
        <v>0</v>
      </c>
      <c r="X249" s="153">
        <v>1.4181263091720003E-2</v>
      </c>
      <c r="Y249" s="153">
        <v>6.211393234173361E-2</v>
      </c>
      <c r="Z249" s="153">
        <v>3.0809620494000003E-2</v>
      </c>
      <c r="AA249" s="153">
        <v>3.634266368812631E-2</v>
      </c>
      <c r="AB249" s="153">
        <v>1.095739641E-4</v>
      </c>
      <c r="AC249" s="153">
        <v>1.6033528097702783E-4</v>
      </c>
      <c r="AD249" s="153">
        <v>0</v>
      </c>
      <c r="AE249" s="719">
        <v>0</v>
      </c>
    </row>
    <row r="250" spans="1:31">
      <c r="A250" s="110"/>
      <c r="B250" s="89" t="s">
        <v>2015</v>
      </c>
      <c r="C250" s="89" t="s">
        <v>264</v>
      </c>
      <c r="D250" s="1082" t="s">
        <v>1528</v>
      </c>
      <c r="E250" s="1090" t="s">
        <v>1529</v>
      </c>
      <c r="F250" s="1020">
        <v>506658.26</v>
      </c>
      <c r="G250" s="1020">
        <v>5043319.9400000004</v>
      </c>
      <c r="H250" s="986">
        <v>62.7</v>
      </c>
      <c r="I250" s="986">
        <v>45</v>
      </c>
      <c r="J250" s="986">
        <v>13.715999999999999</v>
      </c>
      <c r="K250" s="986">
        <v>10</v>
      </c>
      <c r="L250" s="986">
        <v>3.048</v>
      </c>
      <c r="M250" s="986">
        <v>187464.51411642847</v>
      </c>
      <c r="N250" s="986">
        <v>88.473252555534685</v>
      </c>
      <c r="O250" s="986">
        <v>2386.8723260759984</v>
      </c>
      <c r="P250" s="986">
        <v>39.781205434599975</v>
      </c>
      <c r="Q250" s="986">
        <v>12.125311416466072</v>
      </c>
      <c r="R250" s="986">
        <v>68</v>
      </c>
      <c r="S250" s="987">
        <v>293.14999999999998</v>
      </c>
      <c r="T250" s="720">
        <v>0</v>
      </c>
      <c r="U250" s="153">
        <v>0</v>
      </c>
      <c r="V250" s="153">
        <v>0</v>
      </c>
      <c r="W250" s="153">
        <v>0</v>
      </c>
      <c r="X250" s="153">
        <v>1.4181263091720003E-2</v>
      </c>
      <c r="Y250" s="153">
        <v>6.211393234173361E-2</v>
      </c>
      <c r="Z250" s="153">
        <v>3.0809620494000003E-2</v>
      </c>
      <c r="AA250" s="153">
        <v>3.634266368812631E-2</v>
      </c>
      <c r="AB250" s="153">
        <v>1.095739641E-4</v>
      </c>
      <c r="AC250" s="153">
        <v>1.6033528097702783E-4</v>
      </c>
      <c r="AD250" s="153">
        <v>0</v>
      </c>
      <c r="AE250" s="719">
        <v>0</v>
      </c>
    </row>
    <row r="251" spans="1:31">
      <c r="A251" s="110"/>
      <c r="B251" s="89" t="s">
        <v>2015</v>
      </c>
      <c r="C251" s="89" t="s">
        <v>238</v>
      </c>
      <c r="D251" s="1082" t="s">
        <v>1530</v>
      </c>
      <c r="E251" s="1090" t="s">
        <v>1531</v>
      </c>
      <c r="F251" s="1020">
        <v>506357.82487698999</v>
      </c>
      <c r="G251" s="1020">
        <v>5043059.1059269002</v>
      </c>
      <c r="H251" s="986">
        <v>62.7</v>
      </c>
      <c r="I251" s="986">
        <v>73</v>
      </c>
      <c r="J251" s="986">
        <v>22.250399999999999</v>
      </c>
      <c r="K251" s="986">
        <v>12</v>
      </c>
      <c r="L251" s="986">
        <v>3.6576</v>
      </c>
      <c r="M251" s="986">
        <v>332598.33139275655</v>
      </c>
      <c r="N251" s="986">
        <v>156.96867383970681</v>
      </c>
      <c r="O251" s="986">
        <v>2940.81491695964</v>
      </c>
      <c r="P251" s="986">
        <v>49.013581949327332</v>
      </c>
      <c r="Q251" s="986">
        <v>14.93933977815497</v>
      </c>
      <c r="R251" s="986">
        <v>68</v>
      </c>
      <c r="S251" s="987">
        <v>293.14999999999998</v>
      </c>
      <c r="T251" s="720">
        <v>0</v>
      </c>
      <c r="U251" s="153">
        <v>0</v>
      </c>
      <c r="V251" s="153">
        <v>0</v>
      </c>
      <c r="W251" s="153">
        <v>0</v>
      </c>
      <c r="X251" s="153">
        <v>1.4181263091720003E-2</v>
      </c>
      <c r="Y251" s="153">
        <v>6.211393234173361E-2</v>
      </c>
      <c r="Z251" s="153">
        <v>4.4872269120000002E-2</v>
      </c>
      <c r="AA251" s="153">
        <v>5.2944567287592954E-2</v>
      </c>
      <c r="AB251" s="153">
        <v>1.59587568E-4</v>
      </c>
      <c r="AC251" s="153">
        <v>2.3357897332761601E-4</v>
      </c>
      <c r="AD251" s="153">
        <v>0</v>
      </c>
      <c r="AE251" s="719">
        <v>0</v>
      </c>
    </row>
    <row r="252" spans="1:31">
      <c r="A252" s="110"/>
      <c r="B252" s="89" t="s">
        <v>2015</v>
      </c>
      <c r="C252" s="89" t="s">
        <v>238</v>
      </c>
      <c r="D252" s="1082" t="s">
        <v>1532</v>
      </c>
      <c r="E252" s="1090" t="s">
        <v>1533</v>
      </c>
      <c r="F252" s="1020">
        <v>506359.29091719998</v>
      </c>
      <c r="G252" s="1020">
        <v>5043055.6851663999</v>
      </c>
      <c r="H252" s="986">
        <v>62.7</v>
      </c>
      <c r="I252" s="986">
        <v>73</v>
      </c>
      <c r="J252" s="986">
        <v>22.250399999999999</v>
      </c>
      <c r="K252" s="986">
        <v>12</v>
      </c>
      <c r="L252" s="986">
        <v>3.6576</v>
      </c>
      <c r="M252" s="986">
        <v>332598.33139275655</v>
      </c>
      <c r="N252" s="986">
        <v>156.96867383970681</v>
      </c>
      <c r="O252" s="986">
        <v>2940.81491695964</v>
      </c>
      <c r="P252" s="986">
        <v>49.013581949327332</v>
      </c>
      <c r="Q252" s="986">
        <v>14.93933977815497</v>
      </c>
      <c r="R252" s="986">
        <v>68</v>
      </c>
      <c r="S252" s="987">
        <v>293.14999999999998</v>
      </c>
      <c r="T252" s="720">
        <v>0</v>
      </c>
      <c r="U252" s="153">
        <v>0</v>
      </c>
      <c r="V252" s="153">
        <v>0</v>
      </c>
      <c r="W252" s="153">
        <v>0</v>
      </c>
      <c r="X252" s="153">
        <v>1.4181263091720003E-2</v>
      </c>
      <c r="Y252" s="153">
        <v>6.211393234173361E-2</v>
      </c>
      <c r="Z252" s="153">
        <v>4.4872269120000002E-2</v>
      </c>
      <c r="AA252" s="153">
        <v>5.2944567287592954E-2</v>
      </c>
      <c r="AB252" s="153">
        <v>1.59587568E-4</v>
      </c>
      <c r="AC252" s="153">
        <v>2.3357897332761601E-4</v>
      </c>
      <c r="AD252" s="153">
        <v>0</v>
      </c>
      <c r="AE252" s="719">
        <v>0</v>
      </c>
    </row>
    <row r="253" spans="1:31">
      <c r="A253" s="110"/>
      <c r="B253" s="89" t="s">
        <v>2015</v>
      </c>
      <c r="C253" s="89" t="s">
        <v>238</v>
      </c>
      <c r="D253" s="1082" t="s">
        <v>1534</v>
      </c>
      <c r="E253" s="1090" t="s">
        <v>1535</v>
      </c>
      <c r="F253" s="1020">
        <v>506363.53867471003</v>
      </c>
      <c r="G253" s="1020">
        <v>5043061.7372810999</v>
      </c>
      <c r="H253" s="986">
        <v>62.7</v>
      </c>
      <c r="I253" s="986">
        <v>73</v>
      </c>
      <c r="J253" s="986">
        <v>22.250399999999999</v>
      </c>
      <c r="K253" s="986">
        <v>12</v>
      </c>
      <c r="L253" s="986">
        <v>3.6576</v>
      </c>
      <c r="M253" s="986">
        <v>332598.33139275655</v>
      </c>
      <c r="N253" s="986">
        <v>156.96867383970681</v>
      </c>
      <c r="O253" s="986">
        <v>2940.81491695964</v>
      </c>
      <c r="P253" s="986">
        <v>49.013581949327332</v>
      </c>
      <c r="Q253" s="986">
        <v>14.93933977815497</v>
      </c>
      <c r="R253" s="986">
        <v>68</v>
      </c>
      <c r="S253" s="987">
        <v>293.14999999999998</v>
      </c>
      <c r="T253" s="720">
        <v>0</v>
      </c>
      <c r="U253" s="153">
        <v>0</v>
      </c>
      <c r="V253" s="153">
        <v>0</v>
      </c>
      <c r="W253" s="153">
        <v>0</v>
      </c>
      <c r="X253" s="153">
        <v>1.4181263091720003E-2</v>
      </c>
      <c r="Y253" s="153">
        <v>6.211393234173361E-2</v>
      </c>
      <c r="Z253" s="153">
        <v>4.4872269120000002E-2</v>
      </c>
      <c r="AA253" s="153">
        <v>5.2944567287592954E-2</v>
      </c>
      <c r="AB253" s="153">
        <v>1.59587568E-4</v>
      </c>
      <c r="AC253" s="153">
        <v>2.3357897332761601E-4</v>
      </c>
      <c r="AD253" s="153">
        <v>0</v>
      </c>
      <c r="AE253" s="719">
        <v>0</v>
      </c>
    </row>
    <row r="254" spans="1:31">
      <c r="A254" s="110"/>
      <c r="B254" s="89" t="s">
        <v>2015</v>
      </c>
      <c r="C254" s="89" t="s">
        <v>238</v>
      </c>
      <c r="D254" s="1082" t="s">
        <v>1536</v>
      </c>
      <c r="E254" s="1090" t="s">
        <v>1537</v>
      </c>
      <c r="F254" s="1020">
        <v>506364.92953336</v>
      </c>
      <c r="G254" s="1020">
        <v>5043058.0909759998</v>
      </c>
      <c r="H254" s="986">
        <v>62.7</v>
      </c>
      <c r="I254" s="986">
        <v>73</v>
      </c>
      <c r="J254" s="986">
        <v>22.250399999999999</v>
      </c>
      <c r="K254" s="986">
        <v>12</v>
      </c>
      <c r="L254" s="986">
        <v>3.6576</v>
      </c>
      <c r="M254" s="986">
        <v>332598.33139275655</v>
      </c>
      <c r="N254" s="986">
        <v>156.96867383970681</v>
      </c>
      <c r="O254" s="986">
        <v>2940.81491695964</v>
      </c>
      <c r="P254" s="986">
        <v>49.013581949327332</v>
      </c>
      <c r="Q254" s="986">
        <v>14.93933977815497</v>
      </c>
      <c r="R254" s="986">
        <v>68</v>
      </c>
      <c r="S254" s="987">
        <v>293.14999999999998</v>
      </c>
      <c r="T254" s="720">
        <v>0</v>
      </c>
      <c r="U254" s="153">
        <v>0</v>
      </c>
      <c r="V254" s="153">
        <v>0</v>
      </c>
      <c r="W254" s="153">
        <v>0</v>
      </c>
      <c r="X254" s="153">
        <v>1.4181263091720003E-2</v>
      </c>
      <c r="Y254" s="153">
        <v>6.211393234173361E-2</v>
      </c>
      <c r="Z254" s="153">
        <v>4.4872269120000002E-2</v>
      </c>
      <c r="AA254" s="153">
        <v>5.2944567287592954E-2</v>
      </c>
      <c r="AB254" s="153">
        <v>1.59587568E-4</v>
      </c>
      <c r="AC254" s="153">
        <v>2.3357897332761601E-4</v>
      </c>
      <c r="AD254" s="153">
        <v>0</v>
      </c>
      <c r="AE254" s="719">
        <v>0</v>
      </c>
    </row>
    <row r="255" spans="1:31">
      <c r="A255" s="110"/>
      <c r="B255" s="89" t="s">
        <v>2015</v>
      </c>
      <c r="C255" s="89" t="s">
        <v>238</v>
      </c>
      <c r="D255" s="1082" t="s">
        <v>1538</v>
      </c>
      <c r="E255" s="1090" t="s">
        <v>1539</v>
      </c>
      <c r="F255" s="1020">
        <v>506370.63</v>
      </c>
      <c r="G255" s="1020">
        <v>5043062.9800000004</v>
      </c>
      <c r="H255" s="986">
        <v>62.7</v>
      </c>
      <c r="I255" s="986">
        <v>73</v>
      </c>
      <c r="J255" s="986">
        <v>22.250399999999999</v>
      </c>
      <c r="K255" s="986">
        <v>12</v>
      </c>
      <c r="L255" s="986">
        <v>3.6576</v>
      </c>
      <c r="M255" s="986">
        <v>332598.33139275655</v>
      </c>
      <c r="N255" s="986">
        <v>156.96867383970681</v>
      </c>
      <c r="O255" s="986">
        <v>2940.81491695964</v>
      </c>
      <c r="P255" s="986">
        <v>49.013581949327332</v>
      </c>
      <c r="Q255" s="986">
        <v>14.93933977815497</v>
      </c>
      <c r="R255" s="986">
        <v>68</v>
      </c>
      <c r="S255" s="987">
        <v>293.14999999999998</v>
      </c>
      <c r="T255" s="720">
        <v>0</v>
      </c>
      <c r="U255" s="153">
        <v>0</v>
      </c>
      <c r="V255" s="153">
        <v>0</v>
      </c>
      <c r="W255" s="153">
        <v>0</v>
      </c>
      <c r="X255" s="153">
        <v>1.4181263091720003E-2</v>
      </c>
      <c r="Y255" s="153">
        <v>6.211393234173361E-2</v>
      </c>
      <c r="Z255" s="153">
        <v>4.4872269120000002E-2</v>
      </c>
      <c r="AA255" s="153">
        <v>5.2944567287592954E-2</v>
      </c>
      <c r="AB255" s="153">
        <v>1.59587568E-4</v>
      </c>
      <c r="AC255" s="153">
        <v>2.3357897332761601E-4</v>
      </c>
      <c r="AD255" s="153">
        <v>0</v>
      </c>
      <c r="AE255" s="719">
        <v>0</v>
      </c>
    </row>
    <row r="256" spans="1:31">
      <c r="A256" s="110"/>
      <c r="B256" s="89" t="s">
        <v>2015</v>
      </c>
      <c r="C256" s="89" t="s">
        <v>238</v>
      </c>
      <c r="D256" s="1082" t="s">
        <v>1540</v>
      </c>
      <c r="E256" s="1090" t="s">
        <v>1541</v>
      </c>
      <c r="F256" s="1020">
        <v>506375.5</v>
      </c>
      <c r="G256" s="1020">
        <v>5043065.04</v>
      </c>
      <c r="H256" s="986">
        <v>62.7</v>
      </c>
      <c r="I256" s="986">
        <v>73</v>
      </c>
      <c r="J256" s="986">
        <v>22.250399999999999</v>
      </c>
      <c r="K256" s="986">
        <v>12</v>
      </c>
      <c r="L256" s="986">
        <v>3.6576</v>
      </c>
      <c r="M256" s="986">
        <v>332598.33139275655</v>
      </c>
      <c r="N256" s="986">
        <v>156.96867383970681</v>
      </c>
      <c r="O256" s="986">
        <v>2940.81491695964</v>
      </c>
      <c r="P256" s="986">
        <v>49.013581949327332</v>
      </c>
      <c r="Q256" s="986">
        <v>14.93933977815497</v>
      </c>
      <c r="R256" s="986">
        <v>68</v>
      </c>
      <c r="S256" s="987">
        <v>293.14999999999998</v>
      </c>
      <c r="T256" s="720">
        <v>0</v>
      </c>
      <c r="U256" s="153">
        <v>0</v>
      </c>
      <c r="V256" s="153">
        <v>0</v>
      </c>
      <c r="W256" s="153">
        <v>0</v>
      </c>
      <c r="X256" s="153">
        <v>1.4181263091720003E-2</v>
      </c>
      <c r="Y256" s="153">
        <v>6.211393234173361E-2</v>
      </c>
      <c r="Z256" s="153">
        <v>4.4872269120000002E-2</v>
      </c>
      <c r="AA256" s="153">
        <v>5.2944567287592954E-2</v>
      </c>
      <c r="AB256" s="153">
        <v>1.59587568E-4</v>
      </c>
      <c r="AC256" s="153">
        <v>2.3357897332761601E-4</v>
      </c>
      <c r="AD256" s="153">
        <v>0</v>
      </c>
      <c r="AE256" s="719">
        <v>0</v>
      </c>
    </row>
    <row r="257" spans="1:31">
      <c r="A257" s="110"/>
      <c r="B257" s="89" t="s">
        <v>2015</v>
      </c>
      <c r="C257" s="89" t="s">
        <v>225</v>
      </c>
      <c r="D257" s="1082" t="s">
        <v>1546</v>
      </c>
      <c r="E257" s="1090" t="s">
        <v>1547</v>
      </c>
      <c r="F257" s="1020">
        <v>506518.07</v>
      </c>
      <c r="G257" s="1020">
        <v>5043561.07</v>
      </c>
      <c r="H257" s="986">
        <v>62.7</v>
      </c>
      <c r="I257" s="986">
        <v>29</v>
      </c>
      <c r="J257" s="986">
        <v>8.8391999999999999</v>
      </c>
      <c r="K257" s="986">
        <v>10.999999999999998</v>
      </c>
      <c r="L257" s="986">
        <v>3.3527999999999998</v>
      </c>
      <c r="M257" s="986">
        <v>141807.83406323259</v>
      </c>
      <c r="N257" s="986">
        <v>66.925734593362407</v>
      </c>
      <c r="O257" s="986">
        <v>1492.192909773139</v>
      </c>
      <c r="P257" s="986">
        <v>24.869881829552316</v>
      </c>
      <c r="Q257" s="986">
        <v>7.5803399816475459</v>
      </c>
      <c r="R257" s="986">
        <v>68</v>
      </c>
      <c r="S257" s="987">
        <v>293.14999999999998</v>
      </c>
      <c r="T257" s="720">
        <v>0</v>
      </c>
      <c r="U257" s="153">
        <v>0</v>
      </c>
      <c r="V257" s="153">
        <v>0</v>
      </c>
      <c r="W257" s="153">
        <v>0</v>
      </c>
      <c r="X257" s="153">
        <v>1.4181263091720003E-2</v>
      </c>
      <c r="Y257" s="153">
        <v>6.211393234173361E-2</v>
      </c>
      <c r="Z257" s="153">
        <v>0.10096260552</v>
      </c>
      <c r="AA257" s="153">
        <v>7.5635096125132792E-2</v>
      </c>
      <c r="AB257" s="153">
        <v>3.5907202799999999E-4</v>
      </c>
      <c r="AC257" s="153">
        <v>3.3368424761087993E-4</v>
      </c>
      <c r="AD257" s="153">
        <v>0</v>
      </c>
      <c r="AE257" s="719">
        <v>0</v>
      </c>
    </row>
    <row r="258" spans="1:31">
      <c r="A258" s="110"/>
      <c r="B258" s="89" t="s">
        <v>2015</v>
      </c>
      <c r="C258" s="89" t="s">
        <v>225</v>
      </c>
      <c r="D258" s="1082" t="s">
        <v>1548</v>
      </c>
      <c r="E258" s="1090" t="s">
        <v>1549</v>
      </c>
      <c r="F258" s="1020">
        <v>506518.39</v>
      </c>
      <c r="G258" s="1020">
        <v>5043575.84</v>
      </c>
      <c r="H258" s="986">
        <v>62.7</v>
      </c>
      <c r="I258" s="986">
        <v>29</v>
      </c>
      <c r="J258" s="986">
        <v>8.8391999999999999</v>
      </c>
      <c r="K258" s="986">
        <v>10.999999999999998</v>
      </c>
      <c r="L258" s="986">
        <v>3.3527999999999998</v>
      </c>
      <c r="M258" s="986">
        <v>141807.83406323259</v>
      </c>
      <c r="N258" s="986">
        <v>66.925734593362407</v>
      </c>
      <c r="O258" s="986">
        <v>1492.192909773139</v>
      </c>
      <c r="P258" s="986">
        <v>24.869881829552316</v>
      </c>
      <c r="Q258" s="986">
        <v>7.5803399816475459</v>
      </c>
      <c r="R258" s="986">
        <v>68</v>
      </c>
      <c r="S258" s="987">
        <v>293.14999999999998</v>
      </c>
      <c r="T258" s="720">
        <v>0</v>
      </c>
      <c r="U258" s="153">
        <v>0</v>
      </c>
      <c r="V258" s="153">
        <v>0</v>
      </c>
      <c r="W258" s="153">
        <v>0</v>
      </c>
      <c r="X258" s="153">
        <v>1.4181263091720003E-2</v>
      </c>
      <c r="Y258" s="153">
        <v>6.211393234173361E-2</v>
      </c>
      <c r="Z258" s="153">
        <v>0.10096260552</v>
      </c>
      <c r="AA258" s="153">
        <v>7.5635096125132792E-2</v>
      </c>
      <c r="AB258" s="153">
        <v>3.5907202799999999E-4</v>
      </c>
      <c r="AC258" s="153">
        <v>3.3368424761087993E-4</v>
      </c>
      <c r="AD258" s="153">
        <v>0</v>
      </c>
      <c r="AE258" s="719">
        <v>0</v>
      </c>
    </row>
    <row r="259" spans="1:31">
      <c r="A259" s="110"/>
      <c r="B259" s="89" t="s">
        <v>2015</v>
      </c>
      <c r="C259" s="89" t="s">
        <v>225</v>
      </c>
      <c r="D259" s="1082" t="s">
        <v>1550</v>
      </c>
      <c r="E259" s="1090" t="s">
        <v>1551</v>
      </c>
      <c r="F259" s="1020">
        <v>506514.79</v>
      </c>
      <c r="G259" s="1020">
        <v>5043561.07</v>
      </c>
      <c r="H259" s="986">
        <v>62.7</v>
      </c>
      <c r="I259" s="986">
        <v>29</v>
      </c>
      <c r="J259" s="986">
        <v>8.8391999999999999</v>
      </c>
      <c r="K259" s="986">
        <v>10.999999999999998</v>
      </c>
      <c r="L259" s="986">
        <v>3.3527999999999998</v>
      </c>
      <c r="M259" s="986">
        <v>141807.83406323259</v>
      </c>
      <c r="N259" s="986">
        <v>66.925734593362407</v>
      </c>
      <c r="O259" s="986">
        <v>1492.192909773139</v>
      </c>
      <c r="P259" s="986">
        <v>24.869881829552316</v>
      </c>
      <c r="Q259" s="986">
        <v>7.5803399816475459</v>
      </c>
      <c r="R259" s="986">
        <v>68</v>
      </c>
      <c r="S259" s="987">
        <v>293.14999999999998</v>
      </c>
      <c r="T259" s="720">
        <v>0</v>
      </c>
      <c r="U259" s="153">
        <v>0</v>
      </c>
      <c r="V259" s="153">
        <v>0</v>
      </c>
      <c r="W259" s="153">
        <v>0</v>
      </c>
      <c r="X259" s="153">
        <v>1.4181263091720003E-2</v>
      </c>
      <c r="Y259" s="153">
        <v>6.211393234173361E-2</v>
      </c>
      <c r="Z259" s="153">
        <v>0.10096260552</v>
      </c>
      <c r="AA259" s="153">
        <v>7.5635096125132792E-2</v>
      </c>
      <c r="AB259" s="153">
        <v>3.5907202799999999E-4</v>
      </c>
      <c r="AC259" s="153">
        <v>3.3368424761087993E-4</v>
      </c>
      <c r="AD259" s="153">
        <v>0</v>
      </c>
      <c r="AE259" s="719">
        <v>0</v>
      </c>
    </row>
    <row r="260" spans="1:31">
      <c r="A260" s="110"/>
      <c r="B260" s="89" t="s">
        <v>2015</v>
      </c>
      <c r="C260" s="89" t="s">
        <v>225</v>
      </c>
      <c r="D260" s="1082" t="s">
        <v>1552</v>
      </c>
      <c r="E260" s="1090" t="s">
        <v>1553</v>
      </c>
      <c r="F260" s="1020">
        <v>506514.89</v>
      </c>
      <c r="G260" s="1020">
        <v>5043575.68</v>
      </c>
      <c r="H260" s="986">
        <v>62.7</v>
      </c>
      <c r="I260" s="986">
        <v>29</v>
      </c>
      <c r="J260" s="986">
        <v>8.8391999999999999</v>
      </c>
      <c r="K260" s="986">
        <v>10.999999999999998</v>
      </c>
      <c r="L260" s="986">
        <v>3.3527999999999998</v>
      </c>
      <c r="M260" s="986">
        <v>141807.83406323259</v>
      </c>
      <c r="N260" s="986">
        <v>66.925734593362407</v>
      </c>
      <c r="O260" s="986">
        <v>1492.192909773139</v>
      </c>
      <c r="P260" s="986">
        <v>24.869881829552316</v>
      </c>
      <c r="Q260" s="986">
        <v>7.5803399816475459</v>
      </c>
      <c r="R260" s="986">
        <v>68</v>
      </c>
      <c r="S260" s="987">
        <v>293.14999999999998</v>
      </c>
      <c r="T260" s="720">
        <v>0</v>
      </c>
      <c r="U260" s="153">
        <v>0</v>
      </c>
      <c r="V260" s="153">
        <v>0</v>
      </c>
      <c r="W260" s="153">
        <v>0</v>
      </c>
      <c r="X260" s="153">
        <v>1.4181263091720003E-2</v>
      </c>
      <c r="Y260" s="153">
        <v>6.211393234173361E-2</v>
      </c>
      <c r="Z260" s="153">
        <v>0.10096260552</v>
      </c>
      <c r="AA260" s="153">
        <v>7.5635096125132792E-2</v>
      </c>
      <c r="AB260" s="153">
        <v>3.5907202799999999E-4</v>
      </c>
      <c r="AC260" s="153">
        <v>3.3368424761087993E-4</v>
      </c>
      <c r="AD260" s="153">
        <v>0</v>
      </c>
      <c r="AE260" s="719">
        <v>0</v>
      </c>
    </row>
    <row r="261" spans="1:31">
      <c r="A261" s="110"/>
      <c r="B261" s="89" t="s">
        <v>2015</v>
      </c>
      <c r="C261" s="89" t="s">
        <v>225</v>
      </c>
      <c r="D261" s="1082" t="s">
        <v>1554</v>
      </c>
      <c r="E261" s="1090" t="s">
        <v>1555</v>
      </c>
      <c r="F261" s="1020">
        <v>506506.05</v>
      </c>
      <c r="G261" s="1020">
        <v>5043561.12</v>
      </c>
      <c r="H261" s="986">
        <v>62.7</v>
      </c>
      <c r="I261" s="986">
        <v>29</v>
      </c>
      <c r="J261" s="986">
        <v>8.8391999999999999</v>
      </c>
      <c r="K261" s="986">
        <v>10.999999999999998</v>
      </c>
      <c r="L261" s="986">
        <v>3.3527999999999998</v>
      </c>
      <c r="M261" s="986">
        <v>141807.83406323259</v>
      </c>
      <c r="N261" s="986">
        <v>66.925734593362407</v>
      </c>
      <c r="O261" s="986">
        <v>1492.192909773139</v>
      </c>
      <c r="P261" s="986">
        <v>24.869881829552316</v>
      </c>
      <c r="Q261" s="986">
        <v>7.5803399816475459</v>
      </c>
      <c r="R261" s="986">
        <v>68</v>
      </c>
      <c r="S261" s="987">
        <v>293.14999999999998</v>
      </c>
      <c r="T261" s="720">
        <v>0</v>
      </c>
      <c r="U261" s="153">
        <v>0</v>
      </c>
      <c r="V261" s="153">
        <v>0</v>
      </c>
      <c r="W261" s="153">
        <v>0</v>
      </c>
      <c r="X261" s="153">
        <v>1.4181263091720003E-2</v>
      </c>
      <c r="Y261" s="153">
        <v>6.211393234173361E-2</v>
      </c>
      <c r="Z261" s="153">
        <v>0.10096260552</v>
      </c>
      <c r="AA261" s="153">
        <v>7.5635096125132792E-2</v>
      </c>
      <c r="AB261" s="153">
        <v>3.5907202799999999E-4</v>
      </c>
      <c r="AC261" s="153">
        <v>3.3368424761087993E-4</v>
      </c>
      <c r="AD261" s="153">
        <v>0</v>
      </c>
      <c r="AE261" s="719">
        <v>0</v>
      </c>
    </row>
    <row r="262" spans="1:31">
      <c r="A262" s="110"/>
      <c r="B262" s="89" t="s">
        <v>2015</v>
      </c>
      <c r="C262" s="89" t="s">
        <v>225</v>
      </c>
      <c r="D262" s="1082" t="s">
        <v>1556</v>
      </c>
      <c r="E262" s="1090" t="s">
        <v>1557</v>
      </c>
      <c r="F262" s="1020">
        <v>506506.26</v>
      </c>
      <c r="G262" s="1020">
        <v>5043575.58</v>
      </c>
      <c r="H262" s="986">
        <v>62.7</v>
      </c>
      <c r="I262" s="986">
        <v>29</v>
      </c>
      <c r="J262" s="986">
        <v>8.8391999999999999</v>
      </c>
      <c r="K262" s="986">
        <v>10.999999999999998</v>
      </c>
      <c r="L262" s="986">
        <v>3.3527999999999998</v>
      </c>
      <c r="M262" s="986">
        <v>141807.83406323259</v>
      </c>
      <c r="N262" s="986">
        <v>66.925734593362407</v>
      </c>
      <c r="O262" s="986">
        <v>1492.192909773139</v>
      </c>
      <c r="P262" s="986">
        <v>24.869881829552316</v>
      </c>
      <c r="Q262" s="986">
        <v>7.5803399816475459</v>
      </c>
      <c r="R262" s="986">
        <v>68</v>
      </c>
      <c r="S262" s="987">
        <v>293.14999999999998</v>
      </c>
      <c r="T262" s="720">
        <v>0</v>
      </c>
      <c r="U262" s="153">
        <v>0</v>
      </c>
      <c r="V262" s="153">
        <v>0</v>
      </c>
      <c r="W262" s="153">
        <v>0</v>
      </c>
      <c r="X262" s="153">
        <v>1.4181263091720003E-2</v>
      </c>
      <c r="Y262" s="153">
        <v>6.211393234173361E-2</v>
      </c>
      <c r="Z262" s="153">
        <v>0.10096260552</v>
      </c>
      <c r="AA262" s="153">
        <v>7.5635096125132792E-2</v>
      </c>
      <c r="AB262" s="153">
        <v>3.5907202799999999E-4</v>
      </c>
      <c r="AC262" s="153">
        <v>3.3368424761087993E-4</v>
      </c>
      <c r="AD262" s="153">
        <v>0</v>
      </c>
      <c r="AE262" s="719">
        <v>0</v>
      </c>
    </row>
    <row r="263" spans="1:31">
      <c r="A263" s="110"/>
      <c r="B263" s="89" t="s">
        <v>2015</v>
      </c>
      <c r="C263" s="89" t="s">
        <v>225</v>
      </c>
      <c r="D263" s="1082" t="s">
        <v>1558</v>
      </c>
      <c r="E263" s="1090" t="s">
        <v>1559</v>
      </c>
      <c r="F263" s="1020">
        <v>506502.65</v>
      </c>
      <c r="G263" s="1020">
        <v>5043561.0199999996</v>
      </c>
      <c r="H263" s="986">
        <v>62.7</v>
      </c>
      <c r="I263" s="986">
        <v>29</v>
      </c>
      <c r="J263" s="986">
        <v>8.8391999999999999</v>
      </c>
      <c r="K263" s="986">
        <v>10.999999999999998</v>
      </c>
      <c r="L263" s="986">
        <v>3.3527999999999998</v>
      </c>
      <c r="M263" s="986">
        <v>141807.83406323259</v>
      </c>
      <c r="N263" s="986">
        <v>66.925734593362407</v>
      </c>
      <c r="O263" s="986">
        <v>1492.192909773139</v>
      </c>
      <c r="P263" s="986">
        <v>24.869881829552316</v>
      </c>
      <c r="Q263" s="986">
        <v>7.5803399816475459</v>
      </c>
      <c r="R263" s="986">
        <v>68</v>
      </c>
      <c r="S263" s="987">
        <v>293.14999999999998</v>
      </c>
      <c r="T263" s="720">
        <v>0</v>
      </c>
      <c r="U263" s="153">
        <v>0</v>
      </c>
      <c r="V263" s="153">
        <v>0</v>
      </c>
      <c r="W263" s="153">
        <v>0</v>
      </c>
      <c r="X263" s="153">
        <v>1.4181263091720003E-2</v>
      </c>
      <c r="Y263" s="153">
        <v>6.211393234173361E-2</v>
      </c>
      <c r="Z263" s="153">
        <v>0.10096260552</v>
      </c>
      <c r="AA263" s="153">
        <v>7.5635096125132792E-2</v>
      </c>
      <c r="AB263" s="153">
        <v>3.5907202799999999E-4</v>
      </c>
      <c r="AC263" s="153">
        <v>3.3368424761087993E-4</v>
      </c>
      <c r="AD263" s="153">
        <v>0</v>
      </c>
      <c r="AE263" s="719">
        <v>0</v>
      </c>
    </row>
    <row r="264" spans="1:31">
      <c r="A264" s="110"/>
      <c r="B264" s="89" t="s">
        <v>2015</v>
      </c>
      <c r="C264" s="89" t="s">
        <v>225</v>
      </c>
      <c r="D264" s="1082" t="s">
        <v>1560</v>
      </c>
      <c r="E264" s="1090" t="s">
        <v>1561</v>
      </c>
      <c r="F264" s="1020">
        <v>506502.87</v>
      </c>
      <c r="G264" s="1020">
        <v>5043575.63</v>
      </c>
      <c r="H264" s="986">
        <v>62.7</v>
      </c>
      <c r="I264" s="986">
        <v>29</v>
      </c>
      <c r="J264" s="986">
        <v>8.8391999999999999</v>
      </c>
      <c r="K264" s="986">
        <v>10.999999999999998</v>
      </c>
      <c r="L264" s="986">
        <v>3.3527999999999998</v>
      </c>
      <c r="M264" s="986">
        <v>141807.83406323259</v>
      </c>
      <c r="N264" s="986">
        <v>66.925734593362407</v>
      </c>
      <c r="O264" s="986">
        <v>1492.192909773139</v>
      </c>
      <c r="P264" s="986">
        <v>24.869881829552316</v>
      </c>
      <c r="Q264" s="986">
        <v>7.5803399816475459</v>
      </c>
      <c r="R264" s="986">
        <v>68</v>
      </c>
      <c r="S264" s="987">
        <v>293.14999999999998</v>
      </c>
      <c r="T264" s="720">
        <v>0</v>
      </c>
      <c r="U264" s="153">
        <v>0</v>
      </c>
      <c r="V264" s="153">
        <v>0</v>
      </c>
      <c r="W264" s="153">
        <v>0</v>
      </c>
      <c r="X264" s="153">
        <v>1.4181263091720003E-2</v>
      </c>
      <c r="Y264" s="153">
        <v>6.211393234173361E-2</v>
      </c>
      <c r="Z264" s="153">
        <v>0.10096260552</v>
      </c>
      <c r="AA264" s="153">
        <v>7.5635096125132792E-2</v>
      </c>
      <c r="AB264" s="153">
        <v>3.5907202799999999E-4</v>
      </c>
      <c r="AC264" s="153">
        <v>3.3368424761087993E-4</v>
      </c>
      <c r="AD264" s="153">
        <v>0</v>
      </c>
      <c r="AE264" s="719">
        <v>0</v>
      </c>
    </row>
    <row r="265" spans="1:31">
      <c r="A265" s="110"/>
      <c r="B265" s="89" t="s">
        <v>2015</v>
      </c>
      <c r="C265" s="89" t="s">
        <v>225</v>
      </c>
      <c r="D265" s="1082" t="s">
        <v>1562</v>
      </c>
      <c r="E265" s="1090" t="s">
        <v>1563</v>
      </c>
      <c r="F265" s="1020">
        <v>506494.34</v>
      </c>
      <c r="G265" s="1020">
        <v>5043560.91</v>
      </c>
      <c r="H265" s="986">
        <v>62.7</v>
      </c>
      <c r="I265" s="986">
        <v>29</v>
      </c>
      <c r="J265" s="986">
        <v>8.8391999999999999</v>
      </c>
      <c r="K265" s="986">
        <v>10.999999999999998</v>
      </c>
      <c r="L265" s="986">
        <v>3.3527999999999998</v>
      </c>
      <c r="M265" s="986">
        <v>141807.83406323259</v>
      </c>
      <c r="N265" s="986">
        <v>66.925734593362407</v>
      </c>
      <c r="O265" s="986">
        <v>1492.192909773139</v>
      </c>
      <c r="P265" s="986">
        <v>24.869881829552316</v>
      </c>
      <c r="Q265" s="986">
        <v>7.5803399816475459</v>
      </c>
      <c r="R265" s="986">
        <v>68</v>
      </c>
      <c r="S265" s="987">
        <v>293.14999999999998</v>
      </c>
      <c r="T265" s="720">
        <v>0</v>
      </c>
      <c r="U265" s="153">
        <v>0</v>
      </c>
      <c r="V265" s="153">
        <v>0</v>
      </c>
      <c r="W265" s="153">
        <v>0</v>
      </c>
      <c r="X265" s="153">
        <v>1.4181263091720003E-2</v>
      </c>
      <c r="Y265" s="153">
        <v>6.211393234173361E-2</v>
      </c>
      <c r="Z265" s="153">
        <v>0.10096260552</v>
      </c>
      <c r="AA265" s="153">
        <v>7.5635096125132792E-2</v>
      </c>
      <c r="AB265" s="153">
        <v>3.5907202799999999E-4</v>
      </c>
      <c r="AC265" s="153">
        <v>3.3368424761087993E-4</v>
      </c>
      <c r="AD265" s="153">
        <v>0</v>
      </c>
      <c r="AE265" s="719">
        <v>0</v>
      </c>
    </row>
    <row r="266" spans="1:31">
      <c r="A266" s="110"/>
      <c r="B266" s="89" t="s">
        <v>2015</v>
      </c>
      <c r="C266" s="89" t="s">
        <v>225</v>
      </c>
      <c r="D266" s="1082" t="s">
        <v>1564</v>
      </c>
      <c r="E266" s="1090" t="s">
        <v>1565</v>
      </c>
      <c r="F266" s="1020">
        <v>506494.34</v>
      </c>
      <c r="G266" s="1020">
        <v>5043575.57</v>
      </c>
      <c r="H266" s="986">
        <v>62.7</v>
      </c>
      <c r="I266" s="986">
        <v>31</v>
      </c>
      <c r="J266" s="986">
        <v>9.4488000000000003</v>
      </c>
      <c r="K266" s="986">
        <v>10.999999999999998</v>
      </c>
      <c r="L266" s="986">
        <v>3.3527999999999998</v>
      </c>
      <c r="M266" s="986">
        <v>191818.52868796347</v>
      </c>
      <c r="N266" s="986">
        <v>90.528115219188734</v>
      </c>
      <c r="O266" s="986">
        <v>2018.4374887473673</v>
      </c>
      <c r="P266" s="986">
        <v>33.640624812456124</v>
      </c>
      <c r="Q266" s="986">
        <v>10.253662442836626</v>
      </c>
      <c r="R266" s="986">
        <v>68</v>
      </c>
      <c r="S266" s="987">
        <v>293.14999999999998</v>
      </c>
      <c r="T266" s="720">
        <v>0</v>
      </c>
      <c r="U266" s="153">
        <v>0</v>
      </c>
      <c r="V266" s="153">
        <v>0</v>
      </c>
      <c r="W266" s="153">
        <v>0</v>
      </c>
      <c r="X266" s="153">
        <v>1.4181263091720003E-2</v>
      </c>
      <c r="Y266" s="153">
        <v>6.211393234173361E-2</v>
      </c>
      <c r="Z266" s="153">
        <v>0.10096260552</v>
      </c>
      <c r="AA266" s="153">
        <v>7.5635096125132792E-2</v>
      </c>
      <c r="AB266" s="153">
        <v>3.5907202799999999E-4</v>
      </c>
      <c r="AC266" s="153">
        <v>3.3368424761087993E-4</v>
      </c>
      <c r="AD266" s="153">
        <v>0</v>
      </c>
      <c r="AE266" s="719">
        <v>0</v>
      </c>
    </row>
    <row r="267" spans="1:31">
      <c r="A267" s="110"/>
      <c r="B267" s="89" t="s">
        <v>2015</v>
      </c>
      <c r="C267" s="89" t="s">
        <v>1566</v>
      </c>
      <c r="D267" s="1082" t="s">
        <v>1567</v>
      </c>
      <c r="E267" s="1090" t="s">
        <v>1568</v>
      </c>
      <c r="F267" s="1020">
        <v>506518.1</v>
      </c>
      <c r="G267" s="1020">
        <v>5043590.1900000004</v>
      </c>
      <c r="H267" s="986">
        <v>62.7</v>
      </c>
      <c r="I267" s="986">
        <v>31</v>
      </c>
      <c r="J267" s="986">
        <v>9.4488000000000003</v>
      </c>
      <c r="K267" s="986">
        <v>10.999999999999998</v>
      </c>
      <c r="L267" s="986">
        <v>3.3527999999999998</v>
      </c>
      <c r="M267" s="986">
        <v>383697.52969894453</v>
      </c>
      <c r="N267" s="986">
        <v>181.08477014965121</v>
      </c>
      <c r="O267" s="986">
        <v>4037.5113060321564</v>
      </c>
      <c r="P267" s="986">
        <v>67.29185510053594</v>
      </c>
      <c r="Q267" s="986">
        <v>20.510557434643356</v>
      </c>
      <c r="R267" s="986">
        <v>68</v>
      </c>
      <c r="S267" s="987">
        <v>293.14999999999998</v>
      </c>
      <c r="T267" s="720">
        <v>0</v>
      </c>
      <c r="U267" s="153">
        <v>0</v>
      </c>
      <c r="V267" s="153">
        <v>0</v>
      </c>
      <c r="W267" s="153">
        <v>0</v>
      </c>
      <c r="X267" s="153">
        <v>1.4181263091720003E-2</v>
      </c>
      <c r="Y267" s="153">
        <v>6.211393234173361E-2</v>
      </c>
      <c r="Z267" s="153">
        <v>0.10416776759999999</v>
      </c>
      <c r="AA267" s="153">
        <v>7.5635096125132792E-2</v>
      </c>
      <c r="AB267" s="153">
        <v>3.7047113999999997E-4</v>
      </c>
      <c r="AC267" s="153">
        <v>3.3368424761087993E-4</v>
      </c>
      <c r="AD267" s="153">
        <v>0</v>
      </c>
      <c r="AE267" s="719">
        <v>0</v>
      </c>
    </row>
    <row r="268" spans="1:31">
      <c r="A268" s="110"/>
      <c r="B268" s="89" t="s">
        <v>2015</v>
      </c>
      <c r="C268" s="89" t="s">
        <v>1566</v>
      </c>
      <c r="D268" s="1082" t="s">
        <v>1569</v>
      </c>
      <c r="E268" s="1090" t="s">
        <v>1570</v>
      </c>
      <c r="F268" s="1020">
        <v>506514.87</v>
      </c>
      <c r="G268" s="1020">
        <v>5043590.1399999997</v>
      </c>
      <c r="H268" s="986">
        <v>62.7</v>
      </c>
      <c r="I268" s="986">
        <v>31</v>
      </c>
      <c r="J268" s="986">
        <v>9.4488000000000003</v>
      </c>
      <c r="K268" s="986">
        <v>10.999999999999998</v>
      </c>
      <c r="L268" s="986">
        <v>3.3527999999999998</v>
      </c>
      <c r="M268" s="986">
        <v>191697.58385485865</v>
      </c>
      <c r="N268" s="986">
        <v>90.47103570835435</v>
      </c>
      <c r="O268" s="986">
        <v>2017.1648297040579</v>
      </c>
      <c r="P268" s="986">
        <v>33.619413828400965</v>
      </c>
      <c r="Q268" s="986">
        <v>10.247197334896613</v>
      </c>
      <c r="R268" s="986">
        <v>68</v>
      </c>
      <c r="S268" s="987">
        <v>293.14999999999998</v>
      </c>
      <c r="T268" s="720">
        <v>0</v>
      </c>
      <c r="U268" s="153">
        <v>0</v>
      </c>
      <c r="V268" s="153">
        <v>0</v>
      </c>
      <c r="W268" s="153">
        <v>0</v>
      </c>
      <c r="X268" s="153">
        <v>1.4181263091720003E-2</v>
      </c>
      <c r="Y268" s="153">
        <v>6.211393234173361E-2</v>
      </c>
      <c r="Z268" s="153">
        <v>0.10416776759999999</v>
      </c>
      <c r="AA268" s="153">
        <v>7.5635096125132792E-2</v>
      </c>
      <c r="AB268" s="153">
        <v>3.7047113999999997E-4</v>
      </c>
      <c r="AC268" s="153">
        <v>3.3368424761087993E-4</v>
      </c>
      <c r="AD268" s="153">
        <v>0</v>
      </c>
      <c r="AE268" s="719">
        <v>0</v>
      </c>
    </row>
    <row r="269" spans="1:31">
      <c r="A269" s="110"/>
      <c r="B269" s="89" t="s">
        <v>2015</v>
      </c>
      <c r="C269" s="89" t="s">
        <v>1566</v>
      </c>
      <c r="D269" s="1082" t="s">
        <v>1571</v>
      </c>
      <c r="E269" s="1090" t="s">
        <v>1572</v>
      </c>
      <c r="F269" s="1020">
        <v>506505.8</v>
      </c>
      <c r="G269" s="1020">
        <v>5043589.9800000004</v>
      </c>
      <c r="H269" s="986">
        <v>62.7</v>
      </c>
      <c r="I269" s="986">
        <v>31</v>
      </c>
      <c r="J269" s="986">
        <v>9.4488000000000003</v>
      </c>
      <c r="K269" s="986">
        <v>10.999999999999998</v>
      </c>
      <c r="L269" s="986">
        <v>3.3527999999999998</v>
      </c>
      <c r="M269" s="986">
        <v>191818.52868796347</v>
      </c>
      <c r="N269" s="986">
        <v>90.528115219188734</v>
      </c>
      <c r="O269" s="986">
        <v>2018.4374887473673</v>
      </c>
      <c r="P269" s="986">
        <v>33.640624812456124</v>
      </c>
      <c r="Q269" s="986">
        <v>10.253662442836626</v>
      </c>
      <c r="R269" s="986">
        <v>68</v>
      </c>
      <c r="S269" s="987">
        <v>293.14999999999998</v>
      </c>
      <c r="T269" s="720">
        <v>0</v>
      </c>
      <c r="U269" s="153">
        <v>0</v>
      </c>
      <c r="V269" s="153">
        <v>0</v>
      </c>
      <c r="W269" s="153">
        <v>0</v>
      </c>
      <c r="X269" s="153">
        <v>1.4181263091720003E-2</v>
      </c>
      <c r="Y269" s="153">
        <v>6.211393234173361E-2</v>
      </c>
      <c r="Z269" s="153">
        <v>0.10416776759999999</v>
      </c>
      <c r="AA269" s="153">
        <v>7.5635096125132792E-2</v>
      </c>
      <c r="AB269" s="153">
        <v>3.7047113999999997E-4</v>
      </c>
      <c r="AC269" s="153">
        <v>3.3368424761087993E-4</v>
      </c>
      <c r="AD269" s="153">
        <v>0</v>
      </c>
      <c r="AE269" s="719">
        <v>0</v>
      </c>
    </row>
    <row r="270" spans="1:31">
      <c r="A270" s="110"/>
      <c r="B270" s="89" t="s">
        <v>2015</v>
      </c>
      <c r="C270" s="89" t="s">
        <v>1566</v>
      </c>
      <c r="D270" s="1082" t="s">
        <v>1573</v>
      </c>
      <c r="E270" s="1090" t="s">
        <v>1574</v>
      </c>
      <c r="F270" s="1020">
        <v>506494.34</v>
      </c>
      <c r="G270" s="1020">
        <v>5043590.41</v>
      </c>
      <c r="H270" s="986">
        <v>62.7</v>
      </c>
      <c r="I270" s="986">
        <v>31</v>
      </c>
      <c r="J270" s="986">
        <v>9.4488000000000003</v>
      </c>
      <c r="K270" s="986">
        <v>10.999999999999998</v>
      </c>
      <c r="L270" s="986">
        <v>3.3527999999999998</v>
      </c>
      <c r="M270" s="986">
        <v>191818.52868796347</v>
      </c>
      <c r="N270" s="986">
        <v>90.528115219188734</v>
      </c>
      <c r="O270" s="986">
        <v>2018.4374887473673</v>
      </c>
      <c r="P270" s="986">
        <v>33.640624812456124</v>
      </c>
      <c r="Q270" s="986">
        <v>10.253662442836626</v>
      </c>
      <c r="R270" s="986">
        <v>68</v>
      </c>
      <c r="S270" s="987">
        <v>293.14999999999998</v>
      </c>
      <c r="T270" s="720">
        <v>0</v>
      </c>
      <c r="U270" s="153">
        <v>0</v>
      </c>
      <c r="V270" s="153">
        <v>0</v>
      </c>
      <c r="W270" s="153">
        <v>0</v>
      </c>
      <c r="X270" s="153">
        <v>1.4181263091720003E-2</v>
      </c>
      <c r="Y270" s="153">
        <v>6.211393234173361E-2</v>
      </c>
      <c r="Z270" s="153">
        <v>0.10416776759999999</v>
      </c>
      <c r="AA270" s="153">
        <v>7.5635096125132792E-2</v>
      </c>
      <c r="AB270" s="153">
        <v>3.7047113999999997E-4</v>
      </c>
      <c r="AC270" s="153">
        <v>3.3368424761087993E-4</v>
      </c>
      <c r="AD270" s="153">
        <v>0</v>
      </c>
      <c r="AE270" s="719">
        <v>0</v>
      </c>
    </row>
    <row r="271" spans="1:31">
      <c r="A271" s="110"/>
      <c r="B271" s="89" t="s">
        <v>2015</v>
      </c>
      <c r="C271" s="89" t="s">
        <v>207</v>
      </c>
      <c r="D271" s="1082" t="s">
        <v>1575</v>
      </c>
      <c r="E271" s="1090" t="s">
        <v>1576</v>
      </c>
      <c r="F271" s="1020">
        <v>506674.28</v>
      </c>
      <c r="G271" s="1020">
        <v>5043902.99</v>
      </c>
      <c r="H271" s="986">
        <v>62.7</v>
      </c>
      <c r="I271" s="986">
        <v>29</v>
      </c>
      <c r="J271" s="986">
        <v>8.8391999999999999</v>
      </c>
      <c r="K271" s="986">
        <v>10.999999999999998</v>
      </c>
      <c r="L271" s="986">
        <v>3.3527999999999998</v>
      </c>
      <c r="M271" s="986">
        <v>191848.76475593745</v>
      </c>
      <c r="N271" s="986">
        <v>90.542385030682155</v>
      </c>
      <c r="O271" s="986">
        <v>2018.7556520318449</v>
      </c>
      <c r="P271" s="986">
        <v>33.645927533864082</v>
      </c>
      <c r="Q271" s="986">
        <v>10.255278712321772</v>
      </c>
      <c r="R271" s="986">
        <v>68</v>
      </c>
      <c r="S271" s="987">
        <v>293.14999999999998</v>
      </c>
      <c r="T271" s="720">
        <v>0</v>
      </c>
      <c r="U271" s="153">
        <v>0</v>
      </c>
      <c r="V271" s="153">
        <v>0</v>
      </c>
      <c r="W271" s="153">
        <v>0</v>
      </c>
      <c r="X271" s="153">
        <v>1.4181263091720003E-2</v>
      </c>
      <c r="Y271" s="153">
        <v>6.211393234173361E-2</v>
      </c>
      <c r="Z271" s="153">
        <v>0.10096260552</v>
      </c>
      <c r="AA271" s="153">
        <v>7.5635096125132792E-2</v>
      </c>
      <c r="AB271" s="153">
        <v>3.5907202799999999E-4</v>
      </c>
      <c r="AC271" s="153">
        <v>3.3368424761087993E-4</v>
      </c>
      <c r="AD271" s="153">
        <v>0</v>
      </c>
      <c r="AE271" s="719">
        <v>0</v>
      </c>
    </row>
    <row r="272" spans="1:31">
      <c r="A272" s="110"/>
      <c r="B272" s="89" t="s">
        <v>2015</v>
      </c>
      <c r="C272" s="89" t="s">
        <v>207</v>
      </c>
      <c r="D272" s="1082" t="s">
        <v>1578</v>
      </c>
      <c r="E272" s="1090" t="s">
        <v>1579</v>
      </c>
      <c r="F272" s="1020">
        <v>506681.59</v>
      </c>
      <c r="G272" s="1020">
        <v>5043903.99</v>
      </c>
      <c r="H272" s="986">
        <v>62.7</v>
      </c>
      <c r="I272" s="986">
        <v>29</v>
      </c>
      <c r="J272" s="986">
        <v>8.8391999999999999</v>
      </c>
      <c r="K272" s="986">
        <v>10.999999999999998</v>
      </c>
      <c r="L272" s="986">
        <v>3.3527999999999998</v>
      </c>
      <c r="M272" s="986">
        <v>191848.76475593745</v>
      </c>
      <c r="N272" s="986">
        <v>90.542385030682155</v>
      </c>
      <c r="O272" s="986">
        <v>2018.7556520318449</v>
      </c>
      <c r="P272" s="986">
        <v>33.645927533864082</v>
      </c>
      <c r="Q272" s="986">
        <v>10.255278712321772</v>
      </c>
      <c r="R272" s="986">
        <v>68</v>
      </c>
      <c r="S272" s="987">
        <v>293.14999999999998</v>
      </c>
      <c r="T272" s="720">
        <v>0</v>
      </c>
      <c r="U272" s="153">
        <v>0</v>
      </c>
      <c r="V272" s="153">
        <v>0</v>
      </c>
      <c r="W272" s="153">
        <v>0</v>
      </c>
      <c r="X272" s="153">
        <v>1.4181263091720003E-2</v>
      </c>
      <c r="Y272" s="153">
        <v>6.211393234173361E-2</v>
      </c>
      <c r="Z272" s="153">
        <v>0.10096260552</v>
      </c>
      <c r="AA272" s="153">
        <v>7.5635096125132792E-2</v>
      </c>
      <c r="AB272" s="153">
        <v>3.5907202799999999E-4</v>
      </c>
      <c r="AC272" s="153">
        <v>3.3368424761087993E-4</v>
      </c>
      <c r="AD272" s="153">
        <v>0</v>
      </c>
      <c r="AE272" s="719">
        <v>0</v>
      </c>
    </row>
    <row r="273" spans="1:31">
      <c r="A273" s="110"/>
      <c r="B273" s="89" t="s">
        <v>2015</v>
      </c>
      <c r="C273" s="89" t="s">
        <v>207</v>
      </c>
      <c r="D273" s="1082" t="s">
        <v>1580</v>
      </c>
      <c r="E273" s="1090" t="s">
        <v>1581</v>
      </c>
      <c r="F273" s="1020">
        <v>506685.56</v>
      </c>
      <c r="G273" s="1020">
        <v>5043903.99</v>
      </c>
      <c r="H273" s="986">
        <v>62.7</v>
      </c>
      <c r="I273" s="986">
        <v>29</v>
      </c>
      <c r="J273" s="986">
        <v>8.8391999999999999</v>
      </c>
      <c r="K273" s="986">
        <v>10.999999999999998</v>
      </c>
      <c r="L273" s="986">
        <v>3.3527999999999998</v>
      </c>
      <c r="M273" s="986">
        <v>191848.76475593745</v>
      </c>
      <c r="N273" s="986">
        <v>90.542385030682155</v>
      </c>
      <c r="O273" s="986">
        <v>2018.7556520318449</v>
      </c>
      <c r="P273" s="986">
        <v>33.645927533864082</v>
      </c>
      <c r="Q273" s="986">
        <v>10.255278712321772</v>
      </c>
      <c r="R273" s="986">
        <v>68</v>
      </c>
      <c r="S273" s="987">
        <v>293.14999999999998</v>
      </c>
      <c r="T273" s="720">
        <v>0</v>
      </c>
      <c r="U273" s="153">
        <v>0</v>
      </c>
      <c r="V273" s="153">
        <v>0</v>
      </c>
      <c r="W273" s="153">
        <v>0</v>
      </c>
      <c r="X273" s="153">
        <v>1.4181263091720003E-2</v>
      </c>
      <c r="Y273" s="153">
        <v>6.211393234173361E-2</v>
      </c>
      <c r="Z273" s="153">
        <v>0.10096260552</v>
      </c>
      <c r="AA273" s="153">
        <v>7.5635096125132792E-2</v>
      </c>
      <c r="AB273" s="153">
        <v>3.5907202799999999E-4</v>
      </c>
      <c r="AC273" s="153">
        <v>3.3368424761087993E-4</v>
      </c>
      <c r="AD273" s="153">
        <v>0</v>
      </c>
      <c r="AE273" s="719">
        <v>0</v>
      </c>
    </row>
    <row r="274" spans="1:31">
      <c r="A274" s="110"/>
      <c r="B274" s="89" t="s">
        <v>2015</v>
      </c>
      <c r="C274" s="89" t="s">
        <v>207</v>
      </c>
      <c r="D274" s="1082" t="s">
        <v>1582</v>
      </c>
      <c r="E274" s="1090" t="s">
        <v>1583</v>
      </c>
      <c r="F274" s="1020">
        <v>506692.61</v>
      </c>
      <c r="G274" s="1020">
        <v>5043903.99</v>
      </c>
      <c r="H274" s="986">
        <v>62.7</v>
      </c>
      <c r="I274" s="986">
        <v>29</v>
      </c>
      <c r="J274" s="986">
        <v>8.8391999999999999</v>
      </c>
      <c r="K274" s="986">
        <v>10.999999999999998</v>
      </c>
      <c r="L274" s="986">
        <v>3.3527999999999998</v>
      </c>
      <c r="M274" s="986">
        <v>191848.76475593745</v>
      </c>
      <c r="N274" s="986">
        <v>90.542385030682155</v>
      </c>
      <c r="O274" s="986">
        <v>2018.7556520318449</v>
      </c>
      <c r="P274" s="986">
        <v>33.645927533864082</v>
      </c>
      <c r="Q274" s="986">
        <v>10.255278712321772</v>
      </c>
      <c r="R274" s="986">
        <v>68</v>
      </c>
      <c r="S274" s="987">
        <v>293.14999999999998</v>
      </c>
      <c r="T274" s="720">
        <v>0</v>
      </c>
      <c r="U274" s="153">
        <v>0</v>
      </c>
      <c r="V274" s="153">
        <v>0</v>
      </c>
      <c r="W274" s="153">
        <v>0</v>
      </c>
      <c r="X274" s="153">
        <v>1.4181263091720003E-2</v>
      </c>
      <c r="Y274" s="153">
        <v>6.211393234173361E-2</v>
      </c>
      <c r="Z274" s="153">
        <v>0.10096260552</v>
      </c>
      <c r="AA274" s="153">
        <v>7.5635096125132792E-2</v>
      </c>
      <c r="AB274" s="153">
        <v>3.5907202799999999E-4</v>
      </c>
      <c r="AC274" s="153">
        <v>3.3368424761087993E-4</v>
      </c>
      <c r="AD274" s="153">
        <v>0</v>
      </c>
      <c r="AE274" s="719">
        <v>0</v>
      </c>
    </row>
    <row r="275" spans="1:31">
      <c r="A275" s="110"/>
      <c r="B275" s="89" t="s">
        <v>2015</v>
      </c>
      <c r="C275" s="89" t="s">
        <v>207</v>
      </c>
      <c r="D275" s="1082" t="s">
        <v>1584</v>
      </c>
      <c r="E275" s="1090" t="s">
        <v>1585</v>
      </c>
      <c r="F275" s="1020">
        <v>506696.57</v>
      </c>
      <c r="G275" s="1020">
        <v>5043903.99</v>
      </c>
      <c r="H275" s="986">
        <v>62.7</v>
      </c>
      <c r="I275" s="986">
        <v>29</v>
      </c>
      <c r="J275" s="986">
        <v>8.8391999999999999</v>
      </c>
      <c r="K275" s="986">
        <v>10.999999999999998</v>
      </c>
      <c r="L275" s="986">
        <v>3.3527999999999998</v>
      </c>
      <c r="M275" s="986">
        <v>191848.76475593745</v>
      </c>
      <c r="N275" s="986">
        <v>90.542385030682155</v>
      </c>
      <c r="O275" s="986">
        <v>2018.7556520318449</v>
      </c>
      <c r="P275" s="986">
        <v>33.645927533864082</v>
      </c>
      <c r="Q275" s="986">
        <v>10.255278712321772</v>
      </c>
      <c r="R275" s="986">
        <v>68</v>
      </c>
      <c r="S275" s="987">
        <v>293.14999999999998</v>
      </c>
      <c r="T275" s="720">
        <v>0</v>
      </c>
      <c r="U275" s="153">
        <v>0</v>
      </c>
      <c r="V275" s="153">
        <v>0</v>
      </c>
      <c r="W275" s="153">
        <v>0</v>
      </c>
      <c r="X275" s="153">
        <v>1.4181263091720003E-2</v>
      </c>
      <c r="Y275" s="153">
        <v>6.211393234173361E-2</v>
      </c>
      <c r="Z275" s="153">
        <v>0.10096260552</v>
      </c>
      <c r="AA275" s="153">
        <v>7.5635096125132792E-2</v>
      </c>
      <c r="AB275" s="153">
        <v>3.5907202799999999E-4</v>
      </c>
      <c r="AC275" s="153">
        <v>3.3368424761087993E-4</v>
      </c>
      <c r="AD275" s="153">
        <v>0</v>
      </c>
      <c r="AE275" s="719">
        <v>0</v>
      </c>
    </row>
    <row r="276" spans="1:31">
      <c r="A276" s="110"/>
      <c r="B276" s="89" t="s">
        <v>2015</v>
      </c>
      <c r="C276" s="89" t="s">
        <v>207</v>
      </c>
      <c r="D276" s="1082" t="s">
        <v>1586</v>
      </c>
      <c r="E276" s="1090" t="s">
        <v>1587</v>
      </c>
      <c r="F276" s="1020">
        <v>506703.62</v>
      </c>
      <c r="G276" s="1020">
        <v>5043903.99</v>
      </c>
      <c r="H276" s="986">
        <v>62.7</v>
      </c>
      <c r="I276" s="986">
        <v>29</v>
      </c>
      <c r="J276" s="986">
        <v>8.8391999999999999</v>
      </c>
      <c r="K276" s="986">
        <v>10.999999999999998</v>
      </c>
      <c r="L276" s="986">
        <v>3.3527999999999998</v>
      </c>
      <c r="M276" s="986">
        <v>191848.76475593745</v>
      </c>
      <c r="N276" s="986">
        <v>90.542385030682155</v>
      </c>
      <c r="O276" s="986">
        <v>2018.7556520318449</v>
      </c>
      <c r="P276" s="986">
        <v>33.645927533864082</v>
      </c>
      <c r="Q276" s="986">
        <v>10.255278712321772</v>
      </c>
      <c r="R276" s="986">
        <v>68</v>
      </c>
      <c r="S276" s="987">
        <v>293.14999999999998</v>
      </c>
      <c r="T276" s="720">
        <v>0</v>
      </c>
      <c r="U276" s="153">
        <v>0</v>
      </c>
      <c r="V276" s="153">
        <v>0</v>
      </c>
      <c r="W276" s="153">
        <v>0</v>
      </c>
      <c r="X276" s="153">
        <v>1.4181263091720003E-2</v>
      </c>
      <c r="Y276" s="153">
        <v>6.211393234173361E-2</v>
      </c>
      <c r="Z276" s="153">
        <v>0.10096260552</v>
      </c>
      <c r="AA276" s="153">
        <v>7.5635096125132792E-2</v>
      </c>
      <c r="AB276" s="153">
        <v>3.5907202799999999E-4</v>
      </c>
      <c r="AC276" s="153">
        <v>3.3368424761087993E-4</v>
      </c>
      <c r="AD276" s="153">
        <v>0</v>
      </c>
      <c r="AE276" s="719">
        <v>0</v>
      </c>
    </row>
    <row r="277" spans="1:31">
      <c r="A277" s="110"/>
      <c r="B277" s="89" t="s">
        <v>2015</v>
      </c>
      <c r="C277" s="89" t="s">
        <v>207</v>
      </c>
      <c r="D277" s="1082" t="s">
        <v>1588</v>
      </c>
      <c r="E277" s="1090" t="s">
        <v>1589</v>
      </c>
      <c r="F277" s="1020">
        <v>506707.59</v>
      </c>
      <c r="G277" s="1020">
        <v>5043903.99</v>
      </c>
      <c r="H277" s="986">
        <v>62.7</v>
      </c>
      <c r="I277" s="986">
        <v>29</v>
      </c>
      <c r="J277" s="986">
        <v>8.8391999999999999</v>
      </c>
      <c r="K277" s="986">
        <v>10.999999999999998</v>
      </c>
      <c r="L277" s="986">
        <v>3.3527999999999998</v>
      </c>
      <c r="M277" s="986">
        <v>191848.76475593745</v>
      </c>
      <c r="N277" s="986">
        <v>90.542385030682155</v>
      </c>
      <c r="O277" s="986">
        <v>2018.7556520318449</v>
      </c>
      <c r="P277" s="986">
        <v>33.645927533864082</v>
      </c>
      <c r="Q277" s="986">
        <v>10.255278712321772</v>
      </c>
      <c r="R277" s="986">
        <v>68</v>
      </c>
      <c r="S277" s="987">
        <v>293.14999999999998</v>
      </c>
      <c r="T277" s="720">
        <v>0</v>
      </c>
      <c r="U277" s="153">
        <v>0</v>
      </c>
      <c r="V277" s="153">
        <v>0</v>
      </c>
      <c r="W277" s="153">
        <v>0</v>
      </c>
      <c r="X277" s="153">
        <v>1.4181263091720003E-2</v>
      </c>
      <c r="Y277" s="153">
        <v>6.211393234173361E-2</v>
      </c>
      <c r="Z277" s="153">
        <v>0.10096260552</v>
      </c>
      <c r="AA277" s="153">
        <v>7.5635096125132792E-2</v>
      </c>
      <c r="AB277" s="153">
        <v>3.5907202799999999E-4</v>
      </c>
      <c r="AC277" s="153">
        <v>3.3368424761087993E-4</v>
      </c>
      <c r="AD277" s="153">
        <v>0</v>
      </c>
      <c r="AE277" s="719">
        <v>0</v>
      </c>
    </row>
    <row r="278" spans="1:31">
      <c r="A278" s="110"/>
      <c r="B278" s="89" t="s">
        <v>2015</v>
      </c>
      <c r="C278" s="89" t="s">
        <v>207</v>
      </c>
      <c r="D278" s="1082" t="s">
        <v>1590</v>
      </c>
      <c r="E278" s="1090" t="s">
        <v>1591</v>
      </c>
      <c r="F278" s="1020">
        <v>506714.32</v>
      </c>
      <c r="G278" s="1020">
        <v>5043903.99</v>
      </c>
      <c r="H278" s="986">
        <v>62.7</v>
      </c>
      <c r="I278" s="986">
        <v>29</v>
      </c>
      <c r="J278" s="986">
        <v>8.8391999999999999</v>
      </c>
      <c r="K278" s="986">
        <v>10.999999999999998</v>
      </c>
      <c r="L278" s="986">
        <v>3.3527999999999998</v>
      </c>
      <c r="M278" s="986">
        <v>191848.76475593745</v>
      </c>
      <c r="N278" s="986">
        <v>90.542385030682155</v>
      </c>
      <c r="O278" s="986">
        <v>2018.7556520318449</v>
      </c>
      <c r="P278" s="986">
        <v>33.645927533864082</v>
      </c>
      <c r="Q278" s="986">
        <v>10.255278712321772</v>
      </c>
      <c r="R278" s="986">
        <v>68</v>
      </c>
      <c r="S278" s="987">
        <v>293.14999999999998</v>
      </c>
      <c r="T278" s="720">
        <v>0</v>
      </c>
      <c r="U278" s="153">
        <v>0</v>
      </c>
      <c r="V278" s="153">
        <v>0</v>
      </c>
      <c r="W278" s="153">
        <v>0</v>
      </c>
      <c r="X278" s="153">
        <v>1.4181263091720003E-2</v>
      </c>
      <c r="Y278" s="153">
        <v>6.211393234173361E-2</v>
      </c>
      <c r="Z278" s="153">
        <v>0.10096260552</v>
      </c>
      <c r="AA278" s="153">
        <v>7.5635096125132792E-2</v>
      </c>
      <c r="AB278" s="153">
        <v>3.5907202799999999E-4</v>
      </c>
      <c r="AC278" s="153">
        <v>3.3368424761087993E-4</v>
      </c>
      <c r="AD278" s="153">
        <v>0</v>
      </c>
      <c r="AE278" s="719">
        <v>0</v>
      </c>
    </row>
    <row r="279" spans="1:31">
      <c r="A279" s="110"/>
      <c r="B279" s="89" t="s">
        <v>2015</v>
      </c>
      <c r="C279" s="89" t="s">
        <v>207</v>
      </c>
      <c r="D279" s="1082" t="s">
        <v>1592</v>
      </c>
      <c r="E279" s="1090" t="s">
        <v>1593</v>
      </c>
      <c r="F279" s="1020">
        <v>506718.29</v>
      </c>
      <c r="G279" s="1020">
        <v>5043903.99</v>
      </c>
      <c r="H279" s="986">
        <v>62.7</v>
      </c>
      <c r="I279" s="986">
        <v>29</v>
      </c>
      <c r="J279" s="986">
        <v>8.8391999999999999</v>
      </c>
      <c r="K279" s="986">
        <v>10.999999999999998</v>
      </c>
      <c r="L279" s="986">
        <v>3.3527999999999998</v>
      </c>
      <c r="M279" s="986">
        <v>191848.76475593745</v>
      </c>
      <c r="N279" s="986">
        <v>90.542385030682155</v>
      </c>
      <c r="O279" s="986">
        <v>2018.7556520318449</v>
      </c>
      <c r="P279" s="986">
        <v>33.645927533864082</v>
      </c>
      <c r="Q279" s="986">
        <v>10.255278712321772</v>
      </c>
      <c r="R279" s="986">
        <v>68</v>
      </c>
      <c r="S279" s="987">
        <v>293.14999999999998</v>
      </c>
      <c r="T279" s="720">
        <v>0</v>
      </c>
      <c r="U279" s="153">
        <v>0</v>
      </c>
      <c r="V279" s="153">
        <v>0</v>
      </c>
      <c r="W279" s="153">
        <v>0</v>
      </c>
      <c r="X279" s="153">
        <v>1.4181263091720003E-2</v>
      </c>
      <c r="Y279" s="153">
        <v>6.211393234173361E-2</v>
      </c>
      <c r="Z279" s="153">
        <v>0.10096260552</v>
      </c>
      <c r="AA279" s="153">
        <v>7.5635096125132792E-2</v>
      </c>
      <c r="AB279" s="153">
        <v>3.5907202799999999E-4</v>
      </c>
      <c r="AC279" s="153">
        <v>3.3368424761087993E-4</v>
      </c>
      <c r="AD279" s="153">
        <v>0</v>
      </c>
      <c r="AE279" s="719">
        <v>0</v>
      </c>
    </row>
    <row r="280" spans="1:31">
      <c r="A280" s="110"/>
      <c r="B280" s="89" t="s">
        <v>2015</v>
      </c>
      <c r="C280" s="89" t="s">
        <v>207</v>
      </c>
      <c r="D280" s="1082" t="s">
        <v>1594</v>
      </c>
      <c r="E280" s="1090" t="s">
        <v>1595</v>
      </c>
      <c r="F280" s="1020">
        <v>506724.66</v>
      </c>
      <c r="G280" s="1020">
        <v>5043903.99</v>
      </c>
      <c r="H280" s="986">
        <v>62.7</v>
      </c>
      <c r="I280" s="986">
        <v>29</v>
      </c>
      <c r="J280" s="986">
        <v>8.8391999999999999</v>
      </c>
      <c r="K280" s="986">
        <v>10.999999999999998</v>
      </c>
      <c r="L280" s="986">
        <v>3.3527999999999998</v>
      </c>
      <c r="M280" s="986">
        <v>191848.76475593745</v>
      </c>
      <c r="N280" s="986">
        <v>90.542385030682155</v>
      </c>
      <c r="O280" s="986">
        <v>2018.7556520318449</v>
      </c>
      <c r="P280" s="986">
        <v>33.645927533864082</v>
      </c>
      <c r="Q280" s="986">
        <v>10.255278712321772</v>
      </c>
      <c r="R280" s="986">
        <v>68</v>
      </c>
      <c r="S280" s="987">
        <v>293.14999999999998</v>
      </c>
      <c r="T280" s="720">
        <v>0</v>
      </c>
      <c r="U280" s="153">
        <v>0</v>
      </c>
      <c r="V280" s="153">
        <v>0</v>
      </c>
      <c r="W280" s="153">
        <v>0</v>
      </c>
      <c r="X280" s="153">
        <v>1.4181263091720003E-2</v>
      </c>
      <c r="Y280" s="153">
        <v>6.211393234173361E-2</v>
      </c>
      <c r="Z280" s="153">
        <v>0.10096260552</v>
      </c>
      <c r="AA280" s="153">
        <v>7.5635096125132792E-2</v>
      </c>
      <c r="AB280" s="153">
        <v>3.5907202799999999E-4</v>
      </c>
      <c r="AC280" s="153">
        <v>3.3368424761087993E-4</v>
      </c>
      <c r="AD280" s="153">
        <v>0</v>
      </c>
      <c r="AE280" s="719">
        <v>0</v>
      </c>
    </row>
    <row r="281" spans="1:31">
      <c r="A281" s="110"/>
      <c r="B281" s="89" t="s">
        <v>2015</v>
      </c>
      <c r="C281" s="89" t="s">
        <v>207</v>
      </c>
      <c r="D281" s="1082" t="s">
        <v>1596</v>
      </c>
      <c r="E281" s="1090" t="s">
        <v>1597</v>
      </c>
      <c r="F281" s="1020">
        <v>506728.63</v>
      </c>
      <c r="G281" s="1020">
        <v>5043903.99</v>
      </c>
      <c r="H281" s="986">
        <v>62.7</v>
      </c>
      <c r="I281" s="986">
        <v>29</v>
      </c>
      <c r="J281" s="986">
        <v>8.8391999999999999</v>
      </c>
      <c r="K281" s="986">
        <v>10.999999999999998</v>
      </c>
      <c r="L281" s="986">
        <v>3.3527999999999998</v>
      </c>
      <c r="M281" s="986">
        <v>191848.76475593745</v>
      </c>
      <c r="N281" s="986">
        <v>90.542385030682155</v>
      </c>
      <c r="O281" s="986">
        <v>2018.7556520318449</v>
      </c>
      <c r="P281" s="986">
        <v>33.645927533864082</v>
      </c>
      <c r="Q281" s="986">
        <v>10.255278712321772</v>
      </c>
      <c r="R281" s="986">
        <v>68</v>
      </c>
      <c r="S281" s="987">
        <v>293.14999999999998</v>
      </c>
      <c r="T281" s="720">
        <v>0</v>
      </c>
      <c r="U281" s="153">
        <v>0</v>
      </c>
      <c r="V281" s="153">
        <v>0</v>
      </c>
      <c r="W281" s="153">
        <v>0</v>
      </c>
      <c r="X281" s="153">
        <v>1.4181263091720003E-2</v>
      </c>
      <c r="Y281" s="153">
        <v>6.211393234173361E-2</v>
      </c>
      <c r="Z281" s="153">
        <v>0.10096260552</v>
      </c>
      <c r="AA281" s="153">
        <v>7.5635096125132792E-2</v>
      </c>
      <c r="AB281" s="153">
        <v>3.5907202799999999E-4</v>
      </c>
      <c r="AC281" s="153">
        <v>3.3368424761087993E-4</v>
      </c>
      <c r="AD281" s="153">
        <v>0</v>
      </c>
      <c r="AE281" s="719">
        <v>0</v>
      </c>
    </row>
    <row r="282" spans="1:31">
      <c r="A282" s="110"/>
      <c r="B282" s="89" t="s">
        <v>2015</v>
      </c>
      <c r="C282" s="89" t="s">
        <v>337</v>
      </c>
      <c r="D282" s="1082" t="s">
        <v>1598</v>
      </c>
      <c r="E282" s="1090" t="s">
        <v>1599</v>
      </c>
      <c r="F282" s="1020">
        <v>506333.45706796</v>
      </c>
      <c r="G282" s="1020">
        <v>5043970.9110115999</v>
      </c>
      <c r="H282" s="986">
        <v>62.7</v>
      </c>
      <c r="I282" s="986">
        <v>17.000000000000004</v>
      </c>
      <c r="J282" s="986">
        <v>5.1816000000000004</v>
      </c>
      <c r="K282" s="986">
        <v>11.666666666666666</v>
      </c>
      <c r="L282" s="986">
        <v>3.556</v>
      </c>
      <c r="M282" s="986">
        <v>135155.86743152273</v>
      </c>
      <c r="N282" s="986">
        <v>63.786361114749049</v>
      </c>
      <c r="O282" s="986">
        <v>1264.3038008581082</v>
      </c>
      <c r="P282" s="986">
        <v>21.071730014301803</v>
      </c>
      <c r="Q282" s="986">
        <v>6.4226633083591897</v>
      </c>
      <c r="R282" s="986">
        <v>68</v>
      </c>
      <c r="S282" s="987">
        <v>293.14999999999998</v>
      </c>
      <c r="T282" s="720">
        <v>0</v>
      </c>
      <c r="U282" s="153">
        <v>0</v>
      </c>
      <c r="V282" s="153">
        <v>0</v>
      </c>
      <c r="W282" s="153">
        <v>0</v>
      </c>
      <c r="X282" s="153">
        <v>1.4181263091720003E-2</v>
      </c>
      <c r="Y282" s="153">
        <v>6.211393234173361E-2</v>
      </c>
      <c r="Z282" s="153">
        <v>8.5922382459599989E-2</v>
      </c>
      <c r="AA282" s="153">
        <v>0.10136993758170924</v>
      </c>
      <c r="AB282" s="153">
        <v>3.0558169493999994E-4</v>
      </c>
      <c r="AC282" s="153">
        <v>4.4722031286048195E-4</v>
      </c>
      <c r="AD282" s="153">
        <v>0</v>
      </c>
      <c r="AE282" s="719">
        <v>0</v>
      </c>
    </row>
    <row r="283" spans="1:31">
      <c r="A283" s="110"/>
      <c r="B283" s="89" t="s">
        <v>2015</v>
      </c>
      <c r="C283" s="89" t="s">
        <v>337</v>
      </c>
      <c r="D283" s="1082" t="s">
        <v>1601</v>
      </c>
      <c r="E283" s="1090" t="s">
        <v>1602</v>
      </c>
      <c r="F283" s="1020">
        <v>506210.58482251002</v>
      </c>
      <c r="G283" s="1020">
        <v>5043933.8827844001</v>
      </c>
      <c r="H283" s="986">
        <v>62.7</v>
      </c>
      <c r="I283" s="986">
        <v>17.000000000000004</v>
      </c>
      <c r="J283" s="986">
        <v>5.1816000000000004</v>
      </c>
      <c r="K283" s="986">
        <v>11.666666666666666</v>
      </c>
      <c r="L283" s="986">
        <v>3.556</v>
      </c>
      <c r="M283" s="986">
        <v>135155.86743152273</v>
      </c>
      <c r="N283" s="986">
        <v>63.786361114749049</v>
      </c>
      <c r="O283" s="986">
        <v>1264.3038008581082</v>
      </c>
      <c r="P283" s="986">
        <v>21.071730014301803</v>
      </c>
      <c r="Q283" s="986">
        <v>6.4226633083591897</v>
      </c>
      <c r="R283" s="986">
        <v>68</v>
      </c>
      <c r="S283" s="987">
        <v>293.14999999999998</v>
      </c>
      <c r="T283" s="720">
        <v>0</v>
      </c>
      <c r="U283" s="153">
        <v>0</v>
      </c>
      <c r="V283" s="153">
        <v>0</v>
      </c>
      <c r="W283" s="153">
        <v>0</v>
      </c>
      <c r="X283" s="153">
        <v>1.4181263091720003E-2</v>
      </c>
      <c r="Y283" s="153">
        <v>6.211393234173361E-2</v>
      </c>
      <c r="Z283" s="153">
        <v>8.5922382459599989E-2</v>
      </c>
      <c r="AA283" s="153">
        <v>0.10138884635574051</v>
      </c>
      <c r="AB283" s="153">
        <v>3.0558169493999994E-4</v>
      </c>
      <c r="AC283" s="153">
        <v>4.4730373392238464E-4</v>
      </c>
      <c r="AD283" s="153">
        <v>0</v>
      </c>
      <c r="AE283" s="719">
        <v>0</v>
      </c>
    </row>
    <row r="284" spans="1:31">
      <c r="A284" s="110"/>
      <c r="B284" s="89" t="s">
        <v>2015</v>
      </c>
      <c r="C284" s="89" t="s">
        <v>337</v>
      </c>
      <c r="D284" s="1082" t="s">
        <v>1603</v>
      </c>
      <c r="E284" s="1090" t="s">
        <v>1604</v>
      </c>
      <c r="F284" s="1020">
        <v>506247.13652430999</v>
      </c>
      <c r="G284" s="1020">
        <v>5044080.5709499996</v>
      </c>
      <c r="H284" s="986">
        <v>62.7</v>
      </c>
      <c r="I284" s="986">
        <v>17.000000000000004</v>
      </c>
      <c r="J284" s="986">
        <v>5.1816000000000004</v>
      </c>
      <c r="K284" s="986">
        <v>11.666666666666666</v>
      </c>
      <c r="L284" s="986">
        <v>3.556</v>
      </c>
      <c r="M284" s="986">
        <v>135155.86743152273</v>
      </c>
      <c r="N284" s="986">
        <v>63.786361114749049</v>
      </c>
      <c r="O284" s="986">
        <v>1264.3038008581082</v>
      </c>
      <c r="P284" s="986">
        <v>21.071730014301803</v>
      </c>
      <c r="Q284" s="986">
        <v>6.4226633083591897</v>
      </c>
      <c r="R284" s="986">
        <v>68</v>
      </c>
      <c r="S284" s="987">
        <v>293.14999999999998</v>
      </c>
      <c r="T284" s="720">
        <v>0</v>
      </c>
      <c r="U284" s="153">
        <v>0</v>
      </c>
      <c r="V284" s="153">
        <v>0</v>
      </c>
      <c r="W284" s="153">
        <v>0</v>
      </c>
      <c r="X284" s="153">
        <v>1.4181263091720003E-2</v>
      </c>
      <c r="Y284" s="153">
        <v>6.211393234173361E-2</v>
      </c>
      <c r="Z284" s="153">
        <v>8.5922382459599989E-2</v>
      </c>
      <c r="AA284" s="153">
        <v>0.10138884635574051</v>
      </c>
      <c r="AB284" s="153">
        <v>3.0558169493999994E-4</v>
      </c>
      <c r="AC284" s="153">
        <v>4.4730373392238464E-4</v>
      </c>
      <c r="AD284" s="153">
        <v>0</v>
      </c>
      <c r="AE284" s="719">
        <v>0</v>
      </c>
    </row>
    <row r="285" spans="1:31">
      <c r="A285" s="110"/>
      <c r="B285" s="89" t="s">
        <v>2015</v>
      </c>
      <c r="C285" s="89" t="s">
        <v>1605</v>
      </c>
      <c r="D285" s="1082" t="s">
        <v>1606</v>
      </c>
      <c r="E285" s="1090" t="s">
        <v>1607</v>
      </c>
      <c r="F285" s="1020">
        <v>506297</v>
      </c>
      <c r="G285" s="1020">
        <v>5043636</v>
      </c>
      <c r="H285" s="986">
        <v>62.7</v>
      </c>
      <c r="I285" s="986">
        <v>17.000000000000004</v>
      </c>
      <c r="J285" s="986">
        <v>5.1816000000000004</v>
      </c>
      <c r="K285" s="986">
        <v>11.666666666666666</v>
      </c>
      <c r="L285" s="986">
        <v>3.556</v>
      </c>
      <c r="M285" s="986">
        <v>362108.87441327359</v>
      </c>
      <c r="N285" s="986">
        <v>170.8960762497631</v>
      </c>
      <c r="O285" s="986">
        <v>3387.3159556103419</v>
      </c>
      <c r="P285" s="986">
        <v>56.455265926839033</v>
      </c>
      <c r="Q285" s="986">
        <v>17.207565054500538</v>
      </c>
      <c r="R285" s="986">
        <v>68</v>
      </c>
      <c r="S285" s="987">
        <v>293.14999999999998</v>
      </c>
      <c r="T285" s="720">
        <v>0</v>
      </c>
      <c r="U285" s="153">
        <v>0</v>
      </c>
      <c r="V285" s="153">
        <v>0</v>
      </c>
      <c r="W285" s="153">
        <v>0</v>
      </c>
      <c r="X285" s="153">
        <v>1.4181263091720003E-2</v>
      </c>
      <c r="Y285" s="153">
        <v>6.211393234173361E-2</v>
      </c>
      <c r="Z285" s="153">
        <v>6.1699370040000021E-2</v>
      </c>
      <c r="AA285" s="153">
        <v>7.2798780020440323E-2</v>
      </c>
      <c r="AB285" s="153">
        <v>2.1943290600000005E-4</v>
      </c>
      <c r="AC285" s="153">
        <v>3.2117108832547202E-4</v>
      </c>
      <c r="AD285" s="153">
        <v>0</v>
      </c>
      <c r="AE285" s="719">
        <v>0</v>
      </c>
    </row>
    <row r="286" spans="1:31">
      <c r="A286" s="110"/>
      <c r="B286" s="89" t="s">
        <v>2015</v>
      </c>
      <c r="C286" s="89" t="s">
        <v>1605</v>
      </c>
      <c r="D286" s="1082" t="s">
        <v>1608</v>
      </c>
      <c r="E286" s="1090" t="s">
        <v>1609</v>
      </c>
      <c r="F286" s="1020">
        <v>506298</v>
      </c>
      <c r="G286" s="1020">
        <v>5043639</v>
      </c>
      <c r="H286" s="986">
        <v>62.7</v>
      </c>
      <c r="I286" s="986">
        <v>17.000000000000004</v>
      </c>
      <c r="J286" s="986">
        <v>5.1816000000000004</v>
      </c>
      <c r="K286" s="986">
        <v>11.666666666666666</v>
      </c>
      <c r="L286" s="986">
        <v>3.556</v>
      </c>
      <c r="M286" s="986">
        <v>362108.87441327359</v>
      </c>
      <c r="N286" s="986">
        <v>170.8960762497631</v>
      </c>
      <c r="O286" s="986">
        <v>3387.3159556103419</v>
      </c>
      <c r="P286" s="986">
        <v>56.455265926839033</v>
      </c>
      <c r="Q286" s="986">
        <v>17.207565054500538</v>
      </c>
      <c r="R286" s="986">
        <v>68</v>
      </c>
      <c r="S286" s="987">
        <v>293.14999999999998</v>
      </c>
      <c r="T286" s="720">
        <v>0</v>
      </c>
      <c r="U286" s="153">
        <v>0</v>
      </c>
      <c r="V286" s="153">
        <v>0</v>
      </c>
      <c r="W286" s="153">
        <v>0</v>
      </c>
      <c r="X286" s="153">
        <v>1.4181263091720003E-2</v>
      </c>
      <c r="Y286" s="153">
        <v>6.211393234173361E-2</v>
      </c>
      <c r="Z286" s="153">
        <v>6.1699370040000021E-2</v>
      </c>
      <c r="AA286" s="153">
        <v>7.2798780020440323E-2</v>
      </c>
      <c r="AB286" s="153">
        <v>2.1943290600000005E-4</v>
      </c>
      <c r="AC286" s="153">
        <v>3.2117108832547202E-4</v>
      </c>
      <c r="AD286" s="153">
        <v>0</v>
      </c>
      <c r="AE286" s="719">
        <v>0</v>
      </c>
    </row>
    <row r="287" spans="1:31">
      <c r="A287" s="110"/>
      <c r="B287" s="89" t="s">
        <v>2015</v>
      </c>
      <c r="C287" s="89" t="s">
        <v>1605</v>
      </c>
      <c r="D287" s="1082" t="s">
        <v>1610</v>
      </c>
      <c r="E287" s="1090" t="s">
        <v>1611</v>
      </c>
      <c r="F287" s="1020">
        <v>506299</v>
      </c>
      <c r="G287" s="1020">
        <v>5043642</v>
      </c>
      <c r="H287" s="986">
        <v>62.7</v>
      </c>
      <c r="I287" s="986">
        <v>17.000000000000004</v>
      </c>
      <c r="J287" s="986">
        <v>5.1816000000000004</v>
      </c>
      <c r="K287" s="986">
        <v>11.666666666666666</v>
      </c>
      <c r="L287" s="986">
        <v>3.556</v>
      </c>
      <c r="M287" s="986">
        <v>362108.87441327359</v>
      </c>
      <c r="N287" s="986">
        <v>170.8960762497631</v>
      </c>
      <c r="O287" s="986">
        <v>3387.3159556103419</v>
      </c>
      <c r="P287" s="986">
        <v>56.455265926839033</v>
      </c>
      <c r="Q287" s="986">
        <v>17.207565054500538</v>
      </c>
      <c r="R287" s="986">
        <v>68</v>
      </c>
      <c r="S287" s="987">
        <v>293.14999999999998</v>
      </c>
      <c r="T287" s="720">
        <v>0</v>
      </c>
      <c r="U287" s="153">
        <v>0</v>
      </c>
      <c r="V287" s="153">
        <v>0</v>
      </c>
      <c r="W287" s="153">
        <v>0</v>
      </c>
      <c r="X287" s="153">
        <v>1.4181263091720003E-2</v>
      </c>
      <c r="Y287" s="153">
        <v>6.211393234173361E-2</v>
      </c>
      <c r="Z287" s="153">
        <v>6.1699370040000021E-2</v>
      </c>
      <c r="AA287" s="153">
        <v>7.2798780020440323E-2</v>
      </c>
      <c r="AB287" s="153">
        <v>2.1943290600000005E-4</v>
      </c>
      <c r="AC287" s="153">
        <v>3.2117108832547202E-4</v>
      </c>
      <c r="AD287" s="153">
        <v>0</v>
      </c>
      <c r="AE287" s="719">
        <v>0</v>
      </c>
    </row>
    <row r="288" spans="1:31">
      <c r="A288" s="110"/>
      <c r="B288" s="89" t="s">
        <v>2015</v>
      </c>
      <c r="C288" s="89" t="s">
        <v>1324</v>
      </c>
      <c r="D288" s="1082" t="s">
        <v>1612</v>
      </c>
      <c r="E288" s="1090" t="s">
        <v>1613</v>
      </c>
      <c r="F288" s="1020">
        <v>506036.99262770999</v>
      </c>
      <c r="G288" s="1020">
        <v>5043917.3186728004</v>
      </c>
      <c r="H288" s="986">
        <v>62.7</v>
      </c>
      <c r="I288" s="986">
        <v>73</v>
      </c>
      <c r="J288" s="986">
        <v>22.250399999999999</v>
      </c>
      <c r="K288" s="986">
        <v>12</v>
      </c>
      <c r="L288" s="986">
        <v>3.6576</v>
      </c>
      <c r="M288" s="986">
        <v>332598.33139275655</v>
      </c>
      <c r="N288" s="986">
        <v>156.96867383970681</v>
      </c>
      <c r="O288" s="986">
        <v>2940.81491695964</v>
      </c>
      <c r="P288" s="986">
        <v>49.013581949327332</v>
      </c>
      <c r="Q288" s="986">
        <v>14.93933977815497</v>
      </c>
      <c r="R288" s="986">
        <v>68</v>
      </c>
      <c r="S288" s="987">
        <v>293.14999999999998</v>
      </c>
      <c r="T288" s="720">
        <v>0</v>
      </c>
      <c r="U288" s="153">
        <v>0</v>
      </c>
      <c r="V288" s="153">
        <v>0</v>
      </c>
      <c r="W288" s="153">
        <v>0</v>
      </c>
      <c r="X288" s="153">
        <v>1.4181263091720003E-2</v>
      </c>
      <c r="Y288" s="153">
        <v>6.211393234173361E-2</v>
      </c>
      <c r="Z288" s="153">
        <v>8.5922382459599989E-2</v>
      </c>
      <c r="AA288" s="153">
        <v>0.10136993758170924</v>
      </c>
      <c r="AB288" s="153">
        <v>3.0558169493999994E-4</v>
      </c>
      <c r="AC288" s="153">
        <v>4.4722031286048195E-4</v>
      </c>
      <c r="AD288" s="153">
        <v>0</v>
      </c>
      <c r="AE288" s="719">
        <v>0</v>
      </c>
    </row>
    <row r="289" spans="1:31">
      <c r="A289" s="110"/>
      <c r="B289" s="89" t="s">
        <v>2015</v>
      </c>
      <c r="C289" s="89" t="s">
        <v>1324</v>
      </c>
      <c r="D289" s="1082" t="s">
        <v>1614</v>
      </c>
      <c r="E289" s="1090" t="s">
        <v>1615</v>
      </c>
      <c r="F289" s="1020">
        <v>506041.54855464998</v>
      </c>
      <c r="G289" s="1020">
        <v>5043917.6440960998</v>
      </c>
      <c r="H289" s="986">
        <v>62.7</v>
      </c>
      <c r="I289" s="986">
        <v>73</v>
      </c>
      <c r="J289" s="986">
        <v>22.250399999999999</v>
      </c>
      <c r="K289" s="986">
        <v>12</v>
      </c>
      <c r="L289" s="986">
        <v>3.6576</v>
      </c>
      <c r="M289" s="986">
        <v>332598.33139275655</v>
      </c>
      <c r="N289" s="986">
        <v>156.96867383970681</v>
      </c>
      <c r="O289" s="986">
        <v>2940.81491695964</v>
      </c>
      <c r="P289" s="986">
        <v>49.013581949327332</v>
      </c>
      <c r="Q289" s="986">
        <v>14.93933977815497</v>
      </c>
      <c r="R289" s="986">
        <v>68</v>
      </c>
      <c r="S289" s="987">
        <v>293.14999999999998</v>
      </c>
      <c r="T289" s="720">
        <v>0</v>
      </c>
      <c r="U289" s="153">
        <v>0</v>
      </c>
      <c r="V289" s="153">
        <v>0</v>
      </c>
      <c r="W289" s="153">
        <v>0</v>
      </c>
      <c r="X289" s="153">
        <v>1.4181263091720003E-2</v>
      </c>
      <c r="Y289" s="153">
        <v>6.211393234173361E-2</v>
      </c>
      <c r="Z289" s="153">
        <v>8.5922382459599989E-2</v>
      </c>
      <c r="AA289" s="153">
        <v>0.10136993758170924</v>
      </c>
      <c r="AB289" s="153">
        <v>3.0558169493999994E-4</v>
      </c>
      <c r="AC289" s="153">
        <v>4.4722031286048195E-4</v>
      </c>
      <c r="AD289" s="153">
        <v>0</v>
      </c>
      <c r="AE289" s="719">
        <v>0</v>
      </c>
    </row>
    <row r="290" spans="1:31">
      <c r="A290" s="110"/>
      <c r="B290" s="89" t="s">
        <v>2015</v>
      </c>
      <c r="C290" s="89" t="s">
        <v>1324</v>
      </c>
      <c r="D290" s="1082" t="s">
        <v>1616</v>
      </c>
      <c r="E290" s="1090" t="s">
        <v>1617</v>
      </c>
      <c r="F290" s="1020">
        <v>506049.25024065998</v>
      </c>
      <c r="G290" s="1020">
        <v>5043917.6440960998</v>
      </c>
      <c r="H290" s="986">
        <v>62.7</v>
      </c>
      <c r="I290" s="986">
        <v>73</v>
      </c>
      <c r="J290" s="986">
        <v>22.250399999999999</v>
      </c>
      <c r="K290" s="986">
        <v>12</v>
      </c>
      <c r="L290" s="986">
        <v>3.6576</v>
      </c>
      <c r="M290" s="986">
        <v>332598.33139275655</v>
      </c>
      <c r="N290" s="986">
        <v>156.96867383970681</v>
      </c>
      <c r="O290" s="986">
        <v>2940.81491695964</v>
      </c>
      <c r="P290" s="986">
        <v>49.013581949327332</v>
      </c>
      <c r="Q290" s="986">
        <v>14.93933977815497</v>
      </c>
      <c r="R290" s="986">
        <v>68</v>
      </c>
      <c r="S290" s="987">
        <v>293.14999999999998</v>
      </c>
      <c r="T290" s="720">
        <v>0</v>
      </c>
      <c r="U290" s="153">
        <v>0</v>
      </c>
      <c r="V290" s="153">
        <v>0</v>
      </c>
      <c r="W290" s="153">
        <v>0</v>
      </c>
      <c r="X290" s="153">
        <v>1.4181263091720003E-2</v>
      </c>
      <c r="Y290" s="153">
        <v>6.211393234173361E-2</v>
      </c>
      <c r="Z290" s="153">
        <v>8.5922382459599989E-2</v>
      </c>
      <c r="AA290" s="153">
        <v>0.10136993758170924</v>
      </c>
      <c r="AB290" s="153">
        <v>3.0558169493999994E-4</v>
      </c>
      <c r="AC290" s="153">
        <v>4.4722031286048195E-4</v>
      </c>
      <c r="AD290" s="153">
        <v>0</v>
      </c>
      <c r="AE290" s="719">
        <v>0</v>
      </c>
    </row>
    <row r="291" spans="1:31">
      <c r="A291" s="110"/>
      <c r="B291" s="89" t="s">
        <v>2015</v>
      </c>
      <c r="C291" s="89" t="s">
        <v>1324</v>
      </c>
      <c r="D291" s="1082" t="s">
        <v>1618</v>
      </c>
      <c r="E291" s="1090" t="s">
        <v>1619</v>
      </c>
      <c r="F291" s="1020">
        <v>506053.37226978998</v>
      </c>
      <c r="G291" s="1020">
        <v>5043917.4271472003</v>
      </c>
      <c r="H291" s="986">
        <v>62.7</v>
      </c>
      <c r="I291" s="986">
        <v>73</v>
      </c>
      <c r="J291" s="986">
        <v>22.250399999999999</v>
      </c>
      <c r="K291" s="986">
        <v>12</v>
      </c>
      <c r="L291" s="986">
        <v>3.6576</v>
      </c>
      <c r="M291" s="986">
        <v>332598.33139275655</v>
      </c>
      <c r="N291" s="986">
        <v>156.96867383970681</v>
      </c>
      <c r="O291" s="986">
        <v>2940.81491695964</v>
      </c>
      <c r="P291" s="986">
        <v>49.013581949327332</v>
      </c>
      <c r="Q291" s="986">
        <v>14.93933977815497</v>
      </c>
      <c r="R291" s="986">
        <v>68</v>
      </c>
      <c r="S291" s="987">
        <v>293.14999999999998</v>
      </c>
      <c r="T291" s="720">
        <v>0</v>
      </c>
      <c r="U291" s="153">
        <v>0</v>
      </c>
      <c r="V291" s="153">
        <v>0</v>
      </c>
      <c r="W291" s="153">
        <v>0</v>
      </c>
      <c r="X291" s="153">
        <v>1.4181263091720003E-2</v>
      </c>
      <c r="Y291" s="153">
        <v>6.211393234173361E-2</v>
      </c>
      <c r="Z291" s="153">
        <v>8.5922382459599989E-2</v>
      </c>
      <c r="AA291" s="153">
        <v>0.10136993758170924</v>
      </c>
      <c r="AB291" s="153">
        <v>3.0558169493999994E-4</v>
      </c>
      <c r="AC291" s="153">
        <v>4.4722031286048195E-4</v>
      </c>
      <c r="AD291" s="153">
        <v>0</v>
      </c>
      <c r="AE291" s="719">
        <v>0</v>
      </c>
    </row>
    <row r="292" spans="1:31">
      <c r="A292" s="110"/>
      <c r="B292" s="89" t="s">
        <v>2015</v>
      </c>
      <c r="C292" s="89" t="s">
        <v>1324</v>
      </c>
      <c r="D292" s="1082" t="s">
        <v>1620</v>
      </c>
      <c r="E292" s="1090" t="s">
        <v>1621</v>
      </c>
      <c r="F292" s="1020">
        <v>506037.10110216</v>
      </c>
      <c r="G292" s="1020">
        <v>5043903.9763153</v>
      </c>
      <c r="H292" s="986">
        <v>62.7</v>
      </c>
      <c r="I292" s="986">
        <v>73</v>
      </c>
      <c r="J292" s="986">
        <v>22.250399999999999</v>
      </c>
      <c r="K292" s="986">
        <v>12</v>
      </c>
      <c r="L292" s="986">
        <v>3.6576</v>
      </c>
      <c r="M292" s="986">
        <v>332598.33139275655</v>
      </c>
      <c r="N292" s="986">
        <v>156.96867383970681</v>
      </c>
      <c r="O292" s="986">
        <v>2940.81491695964</v>
      </c>
      <c r="P292" s="986">
        <v>49.013581949327332</v>
      </c>
      <c r="Q292" s="986">
        <v>14.93933977815497</v>
      </c>
      <c r="R292" s="986">
        <v>68</v>
      </c>
      <c r="S292" s="987">
        <v>293.14999999999998</v>
      </c>
      <c r="T292" s="720">
        <v>0</v>
      </c>
      <c r="U292" s="153">
        <v>0</v>
      </c>
      <c r="V292" s="153">
        <v>0</v>
      </c>
      <c r="W292" s="153">
        <v>0</v>
      </c>
      <c r="X292" s="153">
        <v>1.4181263091720003E-2</v>
      </c>
      <c r="Y292" s="153">
        <v>6.211393234173361E-2</v>
      </c>
      <c r="Z292" s="153">
        <v>8.5922382459599989E-2</v>
      </c>
      <c r="AA292" s="153">
        <v>0.10136993758170924</v>
      </c>
      <c r="AB292" s="153">
        <v>3.0558169493999994E-4</v>
      </c>
      <c r="AC292" s="153">
        <v>4.4722031286048195E-4</v>
      </c>
      <c r="AD292" s="153">
        <v>0</v>
      </c>
      <c r="AE292" s="719">
        <v>0</v>
      </c>
    </row>
    <row r="293" spans="1:31">
      <c r="A293" s="110"/>
      <c r="B293" s="89" t="s">
        <v>2015</v>
      </c>
      <c r="C293" s="89" t="s">
        <v>1324</v>
      </c>
      <c r="D293" s="1082" t="s">
        <v>1622</v>
      </c>
      <c r="E293" s="1090" t="s">
        <v>1623</v>
      </c>
      <c r="F293" s="1020">
        <v>506041.6570291</v>
      </c>
      <c r="G293" s="1020">
        <v>5043904.3017386999</v>
      </c>
      <c r="H293" s="986">
        <v>62.7</v>
      </c>
      <c r="I293" s="986">
        <v>73</v>
      </c>
      <c r="J293" s="986">
        <v>22.250399999999999</v>
      </c>
      <c r="K293" s="986">
        <v>12</v>
      </c>
      <c r="L293" s="986">
        <v>3.6576</v>
      </c>
      <c r="M293" s="986">
        <v>332598.33139275655</v>
      </c>
      <c r="N293" s="986">
        <v>156.96867383970681</v>
      </c>
      <c r="O293" s="986">
        <v>2940.81491695964</v>
      </c>
      <c r="P293" s="986">
        <v>49.013581949327332</v>
      </c>
      <c r="Q293" s="986">
        <v>14.93933977815497</v>
      </c>
      <c r="R293" s="986">
        <v>68</v>
      </c>
      <c r="S293" s="987">
        <v>293.14999999999998</v>
      </c>
      <c r="T293" s="720">
        <v>0</v>
      </c>
      <c r="U293" s="153">
        <v>0</v>
      </c>
      <c r="V293" s="153">
        <v>0</v>
      </c>
      <c r="W293" s="153">
        <v>0</v>
      </c>
      <c r="X293" s="153">
        <v>1.4181263091720003E-2</v>
      </c>
      <c r="Y293" s="153">
        <v>6.211393234173361E-2</v>
      </c>
      <c r="Z293" s="153">
        <v>8.5922382459599989E-2</v>
      </c>
      <c r="AA293" s="153">
        <v>0.10136993758170924</v>
      </c>
      <c r="AB293" s="153">
        <v>3.0558169493999994E-4</v>
      </c>
      <c r="AC293" s="153">
        <v>4.4722031286048195E-4</v>
      </c>
      <c r="AD293" s="153">
        <v>0</v>
      </c>
      <c r="AE293" s="719">
        <v>0</v>
      </c>
    </row>
    <row r="294" spans="1:31">
      <c r="A294" s="110"/>
      <c r="B294" s="89" t="s">
        <v>2015</v>
      </c>
      <c r="C294" s="89" t="s">
        <v>1324</v>
      </c>
      <c r="D294" s="1082" t="s">
        <v>1624</v>
      </c>
      <c r="E294" s="1090" t="s">
        <v>1625</v>
      </c>
      <c r="F294" s="1020">
        <v>506048.59939395997</v>
      </c>
      <c r="G294" s="1020">
        <v>5043904.5186876003</v>
      </c>
      <c r="H294" s="986">
        <v>62.7</v>
      </c>
      <c r="I294" s="986">
        <v>73</v>
      </c>
      <c r="J294" s="986">
        <v>22.250399999999999</v>
      </c>
      <c r="K294" s="986">
        <v>12</v>
      </c>
      <c r="L294" s="986">
        <v>3.6576</v>
      </c>
      <c r="M294" s="986">
        <v>332598.33139275655</v>
      </c>
      <c r="N294" s="986">
        <v>156.96867383970681</v>
      </c>
      <c r="O294" s="986">
        <v>2940.81491695964</v>
      </c>
      <c r="P294" s="986">
        <v>49.013581949327332</v>
      </c>
      <c r="Q294" s="986">
        <v>14.93933977815497</v>
      </c>
      <c r="R294" s="986">
        <v>68</v>
      </c>
      <c r="S294" s="987">
        <v>293.14999999999998</v>
      </c>
      <c r="T294" s="720">
        <v>0</v>
      </c>
      <c r="U294" s="153">
        <v>0</v>
      </c>
      <c r="V294" s="153">
        <v>0</v>
      </c>
      <c r="W294" s="153">
        <v>0</v>
      </c>
      <c r="X294" s="153">
        <v>1.4181263091720003E-2</v>
      </c>
      <c r="Y294" s="153">
        <v>6.211393234173361E-2</v>
      </c>
      <c r="Z294" s="153">
        <v>8.5922382459599989E-2</v>
      </c>
      <c r="AA294" s="153">
        <v>0.10136993758170924</v>
      </c>
      <c r="AB294" s="153">
        <v>3.0558169493999994E-4</v>
      </c>
      <c r="AC294" s="153">
        <v>4.4722031286048195E-4</v>
      </c>
      <c r="AD294" s="153">
        <v>0</v>
      </c>
      <c r="AE294" s="719">
        <v>0</v>
      </c>
    </row>
    <row r="295" spans="1:31">
      <c r="A295" s="110"/>
      <c r="B295" s="89" t="s">
        <v>2015</v>
      </c>
      <c r="C295" s="89" t="s">
        <v>1324</v>
      </c>
      <c r="D295" s="1082" t="s">
        <v>1626</v>
      </c>
      <c r="E295" s="1090" t="s">
        <v>1627</v>
      </c>
      <c r="F295" s="1020">
        <v>506053.48074425</v>
      </c>
      <c r="G295" s="1020">
        <v>5043904.4102130998</v>
      </c>
      <c r="H295" s="986">
        <v>62.7</v>
      </c>
      <c r="I295" s="986">
        <v>73</v>
      </c>
      <c r="J295" s="986">
        <v>22.250399999999999</v>
      </c>
      <c r="K295" s="986">
        <v>12</v>
      </c>
      <c r="L295" s="986">
        <v>3.6576</v>
      </c>
      <c r="M295" s="986">
        <v>332598.33139275655</v>
      </c>
      <c r="N295" s="986">
        <v>156.96867383970681</v>
      </c>
      <c r="O295" s="986">
        <v>2940.81491695964</v>
      </c>
      <c r="P295" s="986">
        <v>49.013581949327332</v>
      </c>
      <c r="Q295" s="986">
        <v>14.93933977815497</v>
      </c>
      <c r="R295" s="986">
        <v>68</v>
      </c>
      <c r="S295" s="987">
        <v>293.14999999999998</v>
      </c>
      <c r="T295" s="720">
        <v>0</v>
      </c>
      <c r="U295" s="153">
        <v>0</v>
      </c>
      <c r="V295" s="153">
        <v>0</v>
      </c>
      <c r="W295" s="153">
        <v>0</v>
      </c>
      <c r="X295" s="153">
        <v>1.4181263091720003E-2</v>
      </c>
      <c r="Y295" s="153">
        <v>6.211393234173361E-2</v>
      </c>
      <c r="Z295" s="153">
        <v>8.5922382459599989E-2</v>
      </c>
      <c r="AA295" s="153">
        <v>0.10136993758170924</v>
      </c>
      <c r="AB295" s="153">
        <v>3.0558169493999994E-4</v>
      </c>
      <c r="AC295" s="153">
        <v>4.4722031286048195E-4</v>
      </c>
      <c r="AD295" s="153">
        <v>0</v>
      </c>
      <c r="AE295" s="719">
        <v>0</v>
      </c>
    </row>
    <row r="296" spans="1:31">
      <c r="A296" s="110"/>
      <c r="B296" s="89" t="s">
        <v>2015</v>
      </c>
      <c r="C296" s="89" t="s">
        <v>1324</v>
      </c>
      <c r="D296" s="1082" t="s">
        <v>1628</v>
      </c>
      <c r="E296" s="1090" t="s">
        <v>1629</v>
      </c>
      <c r="F296" s="1020">
        <v>506036.74</v>
      </c>
      <c r="G296" s="1020">
        <v>5043892.25</v>
      </c>
      <c r="H296" s="986">
        <v>62.7</v>
      </c>
      <c r="I296" s="986">
        <v>73</v>
      </c>
      <c r="J296" s="986">
        <v>22.250399999999999</v>
      </c>
      <c r="K296" s="986">
        <v>12</v>
      </c>
      <c r="L296" s="986">
        <v>3.6576</v>
      </c>
      <c r="M296" s="986">
        <v>332598.33139275655</v>
      </c>
      <c r="N296" s="986">
        <v>156.96867383970681</v>
      </c>
      <c r="O296" s="986">
        <v>2940.81491695964</v>
      </c>
      <c r="P296" s="986">
        <v>49.013581949327332</v>
      </c>
      <c r="Q296" s="986">
        <v>14.93933977815497</v>
      </c>
      <c r="R296" s="986">
        <v>68</v>
      </c>
      <c r="S296" s="987">
        <v>293.14999999999998</v>
      </c>
      <c r="T296" s="720">
        <v>0</v>
      </c>
      <c r="U296" s="153">
        <v>0</v>
      </c>
      <c r="V296" s="153">
        <v>0</v>
      </c>
      <c r="W296" s="153">
        <v>0</v>
      </c>
      <c r="X296" s="153">
        <v>1.4181263091720003E-2</v>
      </c>
      <c r="Y296" s="153">
        <v>6.211393234173361E-2</v>
      </c>
      <c r="Z296" s="153">
        <v>8.5922382459599989E-2</v>
      </c>
      <c r="AA296" s="153">
        <v>0.10136993758170924</v>
      </c>
      <c r="AB296" s="153">
        <v>3.0558169493999994E-4</v>
      </c>
      <c r="AC296" s="153">
        <v>4.4722031286048195E-4</v>
      </c>
      <c r="AD296" s="153">
        <v>0</v>
      </c>
      <c r="AE296" s="719">
        <v>0</v>
      </c>
    </row>
    <row r="297" spans="1:31">
      <c r="A297" s="110"/>
      <c r="B297" s="89" t="s">
        <v>2015</v>
      </c>
      <c r="C297" s="89" t="s">
        <v>1324</v>
      </c>
      <c r="D297" s="1082" t="s">
        <v>1630</v>
      </c>
      <c r="E297" s="1090" t="s">
        <v>1631</v>
      </c>
      <c r="F297" s="1020">
        <v>506042.65</v>
      </c>
      <c r="G297" s="1020">
        <v>5043892.25</v>
      </c>
      <c r="H297" s="986">
        <v>62.7</v>
      </c>
      <c r="I297" s="986">
        <v>73</v>
      </c>
      <c r="J297" s="986">
        <v>22.250399999999999</v>
      </c>
      <c r="K297" s="986">
        <v>12</v>
      </c>
      <c r="L297" s="986">
        <v>3.6576</v>
      </c>
      <c r="M297" s="986">
        <v>332598.33139275655</v>
      </c>
      <c r="N297" s="986">
        <v>156.96867383970681</v>
      </c>
      <c r="O297" s="986">
        <v>2940.81491695964</v>
      </c>
      <c r="P297" s="986">
        <v>49.013581949327332</v>
      </c>
      <c r="Q297" s="986">
        <v>14.93933977815497</v>
      </c>
      <c r="R297" s="986">
        <v>68</v>
      </c>
      <c r="S297" s="987">
        <v>293.14999999999998</v>
      </c>
      <c r="T297" s="720">
        <v>0</v>
      </c>
      <c r="U297" s="153">
        <v>0</v>
      </c>
      <c r="V297" s="153">
        <v>0</v>
      </c>
      <c r="W297" s="153">
        <v>0</v>
      </c>
      <c r="X297" s="153">
        <v>1.4181263091720003E-2</v>
      </c>
      <c r="Y297" s="153">
        <v>6.211393234173361E-2</v>
      </c>
      <c r="Z297" s="153">
        <v>8.5922382459599989E-2</v>
      </c>
      <c r="AA297" s="153">
        <v>0.10136993758170924</v>
      </c>
      <c r="AB297" s="153">
        <v>3.0558169493999994E-4</v>
      </c>
      <c r="AC297" s="153">
        <v>4.4722031286048195E-4</v>
      </c>
      <c r="AD297" s="153">
        <v>0</v>
      </c>
      <c r="AE297" s="719">
        <v>0</v>
      </c>
    </row>
    <row r="298" spans="1:31">
      <c r="A298" s="110"/>
      <c r="B298" s="89" t="s">
        <v>2015</v>
      </c>
      <c r="C298" s="89" t="s">
        <v>1324</v>
      </c>
      <c r="D298" s="1082" t="s">
        <v>1632</v>
      </c>
      <c r="E298" s="1090" t="s">
        <v>1633</v>
      </c>
      <c r="F298" s="1020">
        <v>506049.21</v>
      </c>
      <c r="G298" s="1020">
        <v>5043892.57</v>
      </c>
      <c r="H298" s="986">
        <v>62.7</v>
      </c>
      <c r="I298" s="986">
        <v>73</v>
      </c>
      <c r="J298" s="986">
        <v>22.250399999999999</v>
      </c>
      <c r="K298" s="986">
        <v>12</v>
      </c>
      <c r="L298" s="986">
        <v>3.6576</v>
      </c>
      <c r="M298" s="986">
        <v>332598.33139275655</v>
      </c>
      <c r="N298" s="986">
        <v>156.96867383970681</v>
      </c>
      <c r="O298" s="986">
        <v>2940.81491695964</v>
      </c>
      <c r="P298" s="986">
        <v>49.013581949327332</v>
      </c>
      <c r="Q298" s="986">
        <v>14.93933977815497</v>
      </c>
      <c r="R298" s="986">
        <v>68</v>
      </c>
      <c r="S298" s="987">
        <v>293.14999999999998</v>
      </c>
      <c r="T298" s="720">
        <v>0</v>
      </c>
      <c r="U298" s="153">
        <v>0</v>
      </c>
      <c r="V298" s="153">
        <v>0</v>
      </c>
      <c r="W298" s="153">
        <v>0</v>
      </c>
      <c r="X298" s="153">
        <v>1.4181263091720003E-2</v>
      </c>
      <c r="Y298" s="153">
        <v>6.211393234173361E-2</v>
      </c>
      <c r="Z298" s="153">
        <v>8.5922382459599989E-2</v>
      </c>
      <c r="AA298" s="153">
        <v>0.10136993758170924</v>
      </c>
      <c r="AB298" s="153">
        <v>3.0558169493999994E-4</v>
      </c>
      <c r="AC298" s="153">
        <v>4.4722031286048195E-4</v>
      </c>
      <c r="AD298" s="153">
        <v>0</v>
      </c>
      <c r="AE298" s="719">
        <v>0</v>
      </c>
    </row>
    <row r="299" spans="1:31">
      <c r="A299" s="110"/>
      <c r="B299" s="89" t="s">
        <v>2015</v>
      </c>
      <c r="C299" s="89" t="s">
        <v>1324</v>
      </c>
      <c r="D299" s="1082" t="s">
        <v>1634</v>
      </c>
      <c r="E299" s="1090" t="s">
        <v>1635</v>
      </c>
      <c r="F299" s="1020">
        <v>506053.84</v>
      </c>
      <c r="G299" s="1020">
        <v>5043892.25</v>
      </c>
      <c r="H299" s="986">
        <v>62.7</v>
      </c>
      <c r="I299" s="986">
        <v>73</v>
      </c>
      <c r="J299" s="986">
        <v>22.250399999999999</v>
      </c>
      <c r="K299" s="986">
        <v>12</v>
      </c>
      <c r="L299" s="986">
        <v>3.6576</v>
      </c>
      <c r="M299" s="986">
        <v>332598.33139275655</v>
      </c>
      <c r="N299" s="986">
        <v>156.96867383970681</v>
      </c>
      <c r="O299" s="986">
        <v>2940.81491695964</v>
      </c>
      <c r="P299" s="986">
        <v>49.013581949327332</v>
      </c>
      <c r="Q299" s="986">
        <v>14.93933977815497</v>
      </c>
      <c r="R299" s="986">
        <v>68</v>
      </c>
      <c r="S299" s="987">
        <v>293.14999999999998</v>
      </c>
      <c r="T299" s="720">
        <v>0</v>
      </c>
      <c r="U299" s="153">
        <v>0</v>
      </c>
      <c r="V299" s="153">
        <v>0</v>
      </c>
      <c r="W299" s="153">
        <v>0</v>
      </c>
      <c r="X299" s="153">
        <v>1.4181263091720003E-2</v>
      </c>
      <c r="Y299" s="153">
        <v>6.211393234173361E-2</v>
      </c>
      <c r="Z299" s="153">
        <v>8.5922382459599989E-2</v>
      </c>
      <c r="AA299" s="153">
        <v>0.10136993758170924</v>
      </c>
      <c r="AB299" s="153">
        <v>3.0558169493999994E-4</v>
      </c>
      <c r="AC299" s="153">
        <v>4.4722031286048195E-4</v>
      </c>
      <c r="AD299" s="153">
        <v>0</v>
      </c>
      <c r="AE299" s="719">
        <v>0</v>
      </c>
    </row>
    <row r="300" spans="1:31">
      <c r="A300" s="110"/>
      <c r="B300" s="89" t="s">
        <v>2015</v>
      </c>
      <c r="C300" s="89" t="s">
        <v>1636</v>
      </c>
      <c r="D300" s="1082" t="s">
        <v>1637</v>
      </c>
      <c r="E300" s="1090" t="s">
        <v>1638</v>
      </c>
      <c r="F300" s="1020">
        <v>508843.12900279002</v>
      </c>
      <c r="G300" s="1020">
        <v>5037820.3758313004</v>
      </c>
      <c r="H300" s="986">
        <v>69.400000000000006</v>
      </c>
      <c r="I300" s="986">
        <v>23.279863942639597</v>
      </c>
      <c r="J300" s="986">
        <v>7.0957025297165499</v>
      </c>
      <c r="K300" s="986">
        <v>7.9996096190505908</v>
      </c>
      <c r="L300" s="986">
        <v>2.4382810118866201</v>
      </c>
      <c r="M300" s="986">
        <v>81918.563503478625</v>
      </c>
      <c r="N300" s="986">
        <v>38.661192983588393</v>
      </c>
      <c r="O300" s="986">
        <v>1629.8771034324332</v>
      </c>
      <c r="P300" s="986">
        <v>27.164618390540554</v>
      </c>
      <c r="Q300" s="986">
        <v>8.2797756854367606</v>
      </c>
      <c r="R300" s="986">
        <v>68</v>
      </c>
      <c r="S300" s="987">
        <v>293.14999999999998</v>
      </c>
      <c r="T300" s="720">
        <v>0</v>
      </c>
      <c r="U300" s="153">
        <v>0</v>
      </c>
      <c r="V300" s="153">
        <v>0</v>
      </c>
      <c r="W300" s="153">
        <v>0</v>
      </c>
      <c r="X300" s="153">
        <v>1.4181263091720003E-2</v>
      </c>
      <c r="Y300" s="153">
        <v>6.211393234173361E-2</v>
      </c>
      <c r="Z300" s="153">
        <v>6.0096789000000008E-3</v>
      </c>
      <c r="AA300" s="153">
        <v>1.4181580523462399E-2</v>
      </c>
      <c r="AB300" s="153">
        <v>2.1373335000000003E-5</v>
      </c>
      <c r="AC300" s="153">
        <v>6.2565796427040008E-5</v>
      </c>
      <c r="AD300" s="153">
        <v>0</v>
      </c>
      <c r="AE300" s="719">
        <v>0</v>
      </c>
    </row>
    <row r="301" spans="1:31">
      <c r="A301" s="110"/>
      <c r="B301" s="89" t="s">
        <v>2015</v>
      </c>
      <c r="C301" s="89" t="s">
        <v>1636</v>
      </c>
      <c r="D301" s="1082" t="s">
        <v>1639</v>
      </c>
      <c r="E301" s="1090" t="s">
        <v>1640</v>
      </c>
      <c r="F301" s="1020">
        <v>508850.11409464001</v>
      </c>
      <c r="G301" s="1020">
        <v>5037827.1930122003</v>
      </c>
      <c r="H301" s="986">
        <v>69.400000000000006</v>
      </c>
      <c r="I301" s="986">
        <v>23.279863942639597</v>
      </c>
      <c r="J301" s="986">
        <v>7.0957025297165499</v>
      </c>
      <c r="K301" s="986">
        <v>7.9996096190505908</v>
      </c>
      <c r="L301" s="986">
        <v>2.4382810118866201</v>
      </c>
      <c r="M301" s="986">
        <v>81918.563503478625</v>
      </c>
      <c r="N301" s="986">
        <v>38.661192983588393</v>
      </c>
      <c r="O301" s="986">
        <v>1629.8771034324332</v>
      </c>
      <c r="P301" s="986">
        <v>27.164618390540554</v>
      </c>
      <c r="Q301" s="986">
        <v>8.2797756854367606</v>
      </c>
      <c r="R301" s="986">
        <v>68</v>
      </c>
      <c r="S301" s="987">
        <v>293.14999999999998</v>
      </c>
      <c r="T301" s="720">
        <v>0</v>
      </c>
      <c r="U301" s="153">
        <v>0</v>
      </c>
      <c r="V301" s="153">
        <v>0</v>
      </c>
      <c r="W301" s="153">
        <v>0</v>
      </c>
      <c r="X301" s="153">
        <v>1.4181263091720003E-2</v>
      </c>
      <c r="Y301" s="153">
        <v>6.211393234173361E-2</v>
      </c>
      <c r="Z301" s="153">
        <v>6.0096789000000008E-3</v>
      </c>
      <c r="AA301" s="153">
        <v>1.4181580523462399E-2</v>
      </c>
      <c r="AB301" s="153">
        <v>2.1373335000000003E-5</v>
      </c>
      <c r="AC301" s="153">
        <v>6.2565796427040008E-5</v>
      </c>
      <c r="AD301" s="153">
        <v>0</v>
      </c>
      <c r="AE301" s="719">
        <v>0</v>
      </c>
    </row>
    <row r="302" spans="1:31">
      <c r="A302" s="110"/>
      <c r="B302" s="89" t="s">
        <v>2015</v>
      </c>
      <c r="C302" s="89" t="s">
        <v>318</v>
      </c>
      <c r="D302" s="1082" t="s">
        <v>1641</v>
      </c>
      <c r="E302" s="1090" t="s">
        <v>1642</v>
      </c>
      <c r="F302" s="1020">
        <v>508966.76362619002</v>
      </c>
      <c r="G302" s="1020">
        <v>5037839.6164429998</v>
      </c>
      <c r="H302" s="986">
        <v>69.400000000000006</v>
      </c>
      <c r="I302" s="986">
        <v>37.5</v>
      </c>
      <c r="J302" s="986">
        <v>11.43</v>
      </c>
      <c r="K302" s="986">
        <v>9.3333333333333339</v>
      </c>
      <c r="L302" s="986">
        <v>2.8448000000000002</v>
      </c>
      <c r="M302" s="986">
        <v>111511.14968243541</v>
      </c>
      <c r="N302" s="986">
        <v>52.627315388793114</v>
      </c>
      <c r="O302" s="986">
        <v>1629.8771034324334</v>
      </c>
      <c r="P302" s="986">
        <v>27.164618390540557</v>
      </c>
      <c r="Q302" s="986">
        <v>8.2797756854367623</v>
      </c>
      <c r="R302" s="986">
        <v>68</v>
      </c>
      <c r="S302" s="987">
        <v>293.14999999999998</v>
      </c>
      <c r="T302" s="720">
        <v>0</v>
      </c>
      <c r="U302" s="153">
        <v>0</v>
      </c>
      <c r="V302" s="153">
        <v>0</v>
      </c>
      <c r="W302" s="153">
        <v>0</v>
      </c>
      <c r="X302" s="153">
        <v>1.4181263091720003E-2</v>
      </c>
      <c r="Y302" s="153">
        <v>6.211393234173361E-2</v>
      </c>
      <c r="Z302" s="153">
        <v>2.8846458720000002E-2</v>
      </c>
      <c r="AA302" s="153">
        <v>4.4246531233202699E-2</v>
      </c>
      <c r="AB302" s="153">
        <v>1.02592008E-4</v>
      </c>
      <c r="AC302" s="153">
        <v>1.9520528485236481E-4</v>
      </c>
      <c r="AD302" s="153">
        <v>0</v>
      </c>
      <c r="AE302" s="719">
        <v>0</v>
      </c>
    </row>
    <row r="303" spans="1:31">
      <c r="A303" s="110"/>
      <c r="B303" s="89" t="s">
        <v>2015</v>
      </c>
      <c r="C303" s="89" t="s">
        <v>318</v>
      </c>
      <c r="D303" s="1082" t="s">
        <v>1643</v>
      </c>
      <c r="E303" s="1090" t="s">
        <v>1644</v>
      </c>
      <c r="F303" s="1020">
        <v>508958.95315616002</v>
      </c>
      <c r="G303" s="1020">
        <v>5037844.0640717996</v>
      </c>
      <c r="H303" s="986">
        <v>69.400000000000006</v>
      </c>
      <c r="I303" s="986">
        <v>37.5</v>
      </c>
      <c r="J303" s="986">
        <v>11.43</v>
      </c>
      <c r="K303" s="986">
        <v>9.3333333333333339</v>
      </c>
      <c r="L303" s="986">
        <v>2.8448000000000002</v>
      </c>
      <c r="M303" s="986">
        <v>111511.14968243541</v>
      </c>
      <c r="N303" s="986">
        <v>52.627315388793114</v>
      </c>
      <c r="O303" s="986">
        <v>1629.8771034324334</v>
      </c>
      <c r="P303" s="986">
        <v>27.164618390540557</v>
      </c>
      <c r="Q303" s="986">
        <v>8.2797756854367623</v>
      </c>
      <c r="R303" s="986">
        <v>68</v>
      </c>
      <c r="S303" s="987">
        <v>293.14999999999998</v>
      </c>
      <c r="T303" s="720">
        <v>0</v>
      </c>
      <c r="U303" s="153">
        <v>0</v>
      </c>
      <c r="V303" s="153">
        <v>0</v>
      </c>
      <c r="W303" s="153">
        <v>0</v>
      </c>
      <c r="X303" s="153">
        <v>1.4181263091720003E-2</v>
      </c>
      <c r="Y303" s="153">
        <v>6.211393234173361E-2</v>
      </c>
      <c r="Z303" s="153">
        <v>2.8846458720000002E-2</v>
      </c>
      <c r="AA303" s="153">
        <v>4.4246531233202699E-2</v>
      </c>
      <c r="AB303" s="153">
        <v>1.02592008E-4</v>
      </c>
      <c r="AC303" s="153">
        <v>1.9520528485236481E-4</v>
      </c>
      <c r="AD303" s="153">
        <v>0</v>
      </c>
      <c r="AE303" s="719">
        <v>0</v>
      </c>
    </row>
    <row r="304" spans="1:31">
      <c r="A304" s="110"/>
      <c r="B304" s="89" t="s">
        <v>2015</v>
      </c>
      <c r="C304" s="89" t="s">
        <v>318</v>
      </c>
      <c r="D304" s="1082" t="s">
        <v>1645</v>
      </c>
      <c r="E304" s="1090" t="s">
        <v>1646</v>
      </c>
      <c r="F304" s="1020">
        <v>508949.29854738002</v>
      </c>
      <c r="G304" s="1020">
        <v>5037849.5603285003</v>
      </c>
      <c r="H304" s="986">
        <v>69.400000000000006</v>
      </c>
      <c r="I304" s="986">
        <v>37.5</v>
      </c>
      <c r="J304" s="986">
        <v>11.43</v>
      </c>
      <c r="K304" s="986">
        <v>10.999999999999998</v>
      </c>
      <c r="L304" s="986">
        <v>3.3527999999999998</v>
      </c>
      <c r="M304" s="986">
        <v>178575.06779806493</v>
      </c>
      <c r="N304" s="986">
        <v>84.277907997070756</v>
      </c>
      <c r="O304" s="986">
        <v>1879.0813059856125</v>
      </c>
      <c r="P304" s="986">
        <v>31.318021766426874</v>
      </c>
      <c r="Q304" s="986">
        <v>9.5457330344069113</v>
      </c>
      <c r="R304" s="986">
        <v>68</v>
      </c>
      <c r="S304" s="987">
        <v>293.14999999999998</v>
      </c>
      <c r="T304" s="720">
        <v>0</v>
      </c>
      <c r="U304" s="153">
        <v>0</v>
      </c>
      <c r="V304" s="153">
        <v>0</v>
      </c>
      <c r="W304" s="153">
        <v>0</v>
      </c>
      <c r="X304" s="153">
        <v>1.4181263091720003E-2</v>
      </c>
      <c r="Y304" s="153">
        <v>6.211393234173361E-2</v>
      </c>
      <c r="Z304" s="153">
        <v>4.8998915298000004E-2</v>
      </c>
      <c r="AA304" s="153">
        <v>4.4246531233202699E-2</v>
      </c>
      <c r="AB304" s="153">
        <v>1.7426392470000002E-4</v>
      </c>
      <c r="AC304" s="153">
        <v>1.9520528485236481E-4</v>
      </c>
      <c r="AD304" s="153">
        <v>0</v>
      </c>
      <c r="AE304" s="719">
        <v>0</v>
      </c>
    </row>
    <row r="305" spans="1:31">
      <c r="A305" s="110"/>
      <c r="B305" s="89" t="s">
        <v>2015</v>
      </c>
      <c r="C305" s="89" t="s">
        <v>318</v>
      </c>
      <c r="D305" s="1082" t="s">
        <v>1647</v>
      </c>
      <c r="E305" s="1090" t="s">
        <v>1648</v>
      </c>
      <c r="F305" s="1020">
        <v>508937.83595941</v>
      </c>
      <c r="G305" s="1020">
        <v>5037856.1775323004</v>
      </c>
      <c r="H305" s="986">
        <v>69.400000000000006</v>
      </c>
      <c r="I305" s="986">
        <v>37.5</v>
      </c>
      <c r="J305" s="986">
        <v>11.43</v>
      </c>
      <c r="K305" s="986">
        <v>10.999999999999998</v>
      </c>
      <c r="L305" s="986">
        <v>3.3527999999999998</v>
      </c>
      <c r="M305" s="986">
        <v>178575.06779806493</v>
      </c>
      <c r="N305" s="986">
        <v>84.277907997070756</v>
      </c>
      <c r="O305" s="986">
        <v>1879.0813059856125</v>
      </c>
      <c r="P305" s="986">
        <v>31.318021766426874</v>
      </c>
      <c r="Q305" s="986">
        <v>9.5457330344069113</v>
      </c>
      <c r="R305" s="986">
        <v>68</v>
      </c>
      <c r="S305" s="987">
        <v>293.14999999999998</v>
      </c>
      <c r="T305" s="720">
        <v>0</v>
      </c>
      <c r="U305" s="153">
        <v>0</v>
      </c>
      <c r="V305" s="153">
        <v>0</v>
      </c>
      <c r="W305" s="153">
        <v>0</v>
      </c>
      <c r="X305" s="153">
        <v>1.4181263091720003E-2</v>
      </c>
      <c r="Y305" s="153">
        <v>6.211393234173361E-2</v>
      </c>
      <c r="Z305" s="153">
        <v>4.8998915298000004E-2</v>
      </c>
      <c r="AA305" s="153">
        <v>4.4246531233202699E-2</v>
      </c>
      <c r="AB305" s="153">
        <v>1.7426392470000002E-4</v>
      </c>
      <c r="AC305" s="153">
        <v>1.9520528485236481E-4</v>
      </c>
      <c r="AD305" s="153">
        <v>0</v>
      </c>
      <c r="AE305" s="719">
        <v>0</v>
      </c>
    </row>
    <row r="306" spans="1:31">
      <c r="A306" s="110"/>
      <c r="B306" s="89" t="s">
        <v>2015</v>
      </c>
      <c r="C306" s="89" t="s">
        <v>318</v>
      </c>
      <c r="D306" s="1082" t="s">
        <v>1649</v>
      </c>
      <c r="E306" s="1090" t="s">
        <v>1650</v>
      </c>
      <c r="F306" s="1020">
        <v>508941.56039651</v>
      </c>
      <c r="G306" s="1020">
        <v>5037862.3608211</v>
      </c>
      <c r="H306" s="986">
        <v>69.400000000000006</v>
      </c>
      <c r="I306" s="986">
        <v>37.5</v>
      </c>
      <c r="J306" s="986">
        <v>11.43</v>
      </c>
      <c r="K306" s="986">
        <v>10.999999999999998</v>
      </c>
      <c r="L306" s="986">
        <v>3.3527999999999998</v>
      </c>
      <c r="M306" s="986">
        <v>178575.06779806493</v>
      </c>
      <c r="N306" s="986">
        <v>84.277907997070756</v>
      </c>
      <c r="O306" s="986">
        <v>1879.0813059856125</v>
      </c>
      <c r="P306" s="986">
        <v>31.318021766426874</v>
      </c>
      <c r="Q306" s="986">
        <v>9.5457330344069113</v>
      </c>
      <c r="R306" s="986">
        <v>68</v>
      </c>
      <c r="S306" s="987">
        <v>293.14999999999998</v>
      </c>
      <c r="T306" s="720">
        <v>0</v>
      </c>
      <c r="U306" s="153">
        <v>0</v>
      </c>
      <c r="V306" s="153">
        <v>0</v>
      </c>
      <c r="W306" s="153">
        <v>0</v>
      </c>
      <c r="X306" s="153">
        <v>1.4181263091720003E-2</v>
      </c>
      <c r="Y306" s="153">
        <v>6.211393234173361E-2</v>
      </c>
      <c r="Z306" s="153">
        <v>4.8998915298000004E-2</v>
      </c>
      <c r="AA306" s="153">
        <v>4.4246531233202699E-2</v>
      </c>
      <c r="AB306" s="153">
        <v>1.7426392470000002E-4</v>
      </c>
      <c r="AC306" s="153">
        <v>1.9520528485236481E-4</v>
      </c>
      <c r="AD306" s="153">
        <v>0</v>
      </c>
      <c r="AE306" s="719">
        <v>0</v>
      </c>
    </row>
    <row r="307" spans="1:31">
      <c r="A307" s="110"/>
      <c r="B307" s="89" t="s">
        <v>2015</v>
      </c>
      <c r="C307" s="89" t="s">
        <v>318</v>
      </c>
      <c r="D307" s="1082" t="s">
        <v>1651</v>
      </c>
      <c r="E307" s="1090" t="s">
        <v>1652</v>
      </c>
      <c r="F307" s="1020">
        <v>508973.88706414</v>
      </c>
      <c r="G307" s="1020">
        <v>5037851.8022226999</v>
      </c>
      <c r="H307" s="986">
        <v>69.400000000000006</v>
      </c>
      <c r="I307" s="986">
        <v>37.5</v>
      </c>
      <c r="J307" s="986">
        <v>11.43</v>
      </c>
      <c r="K307" s="986">
        <v>7</v>
      </c>
      <c r="L307" s="986">
        <v>2.1335999999999999</v>
      </c>
      <c r="M307" s="986">
        <v>34408.809200489777</v>
      </c>
      <c r="N307" s="986">
        <v>16.239122806140482</v>
      </c>
      <c r="O307" s="986">
        <v>894.09503186348343</v>
      </c>
      <c r="P307" s="986">
        <v>14.901583864391391</v>
      </c>
      <c r="Q307" s="986">
        <v>4.5420027618664962</v>
      </c>
      <c r="R307" s="986">
        <v>68</v>
      </c>
      <c r="S307" s="987">
        <v>293.14999999999998</v>
      </c>
      <c r="T307" s="720">
        <v>0</v>
      </c>
      <c r="U307" s="153">
        <v>0</v>
      </c>
      <c r="V307" s="153">
        <v>0</v>
      </c>
      <c r="W307" s="153">
        <v>0</v>
      </c>
      <c r="X307" s="153">
        <v>1.4181263091720003E-2</v>
      </c>
      <c r="Y307" s="153">
        <v>6.211393234173361E-2</v>
      </c>
      <c r="Z307" s="153">
        <v>8.8141957199999992E-3</v>
      </c>
      <c r="AA307" s="153">
        <v>7.9416850931389449E-3</v>
      </c>
      <c r="AB307" s="153">
        <v>3.1347557999999996E-5</v>
      </c>
      <c r="AC307" s="153">
        <v>3.5036845999142405E-5</v>
      </c>
      <c r="AD307" s="153">
        <v>0</v>
      </c>
      <c r="AE307" s="719">
        <v>0</v>
      </c>
    </row>
    <row r="308" spans="1:31">
      <c r="A308" s="110"/>
      <c r="B308" s="89" t="s">
        <v>1263</v>
      </c>
      <c r="C308" s="89" t="s">
        <v>678</v>
      </c>
      <c r="D308" s="1082" t="s">
        <v>1261</v>
      </c>
      <c r="E308" s="1090" t="s">
        <v>1262</v>
      </c>
      <c r="F308" s="1020">
        <v>506665.95</v>
      </c>
      <c r="G308" s="1020">
        <v>5043736</v>
      </c>
      <c r="H308" s="986">
        <v>62.7</v>
      </c>
      <c r="I308" s="986">
        <v>95</v>
      </c>
      <c r="J308" s="986">
        <v>28.956</v>
      </c>
      <c r="K308" s="986">
        <v>3.5</v>
      </c>
      <c r="L308" s="986">
        <v>1.0668</v>
      </c>
      <c r="M308" s="986">
        <v>10362.201860797148</v>
      </c>
      <c r="N308" s="986">
        <v>4.8904066275303437</v>
      </c>
      <c r="O308" s="986">
        <v>1077.0257289547117</v>
      </c>
      <c r="P308" s="986">
        <v>17.950428815911859</v>
      </c>
      <c r="Q308" s="986">
        <v>5.4712907030899354</v>
      </c>
      <c r="R308" s="986">
        <v>57.000020000000063</v>
      </c>
      <c r="S308" s="987">
        <v>287.03890000000001</v>
      </c>
      <c r="T308" s="720">
        <v>0</v>
      </c>
      <c r="U308" s="153">
        <v>0</v>
      </c>
      <c r="V308" s="153">
        <v>0</v>
      </c>
      <c r="W308" s="153">
        <v>0</v>
      </c>
      <c r="X308" s="153">
        <v>8.7773162399999993E-3</v>
      </c>
      <c r="Y308" s="153">
        <v>3.8444645131200002E-2</v>
      </c>
      <c r="Z308" s="153">
        <v>5.4243814363199999E-3</v>
      </c>
      <c r="AA308" s="153">
        <v>2.37587906910816E-2</v>
      </c>
      <c r="AB308" s="153">
        <v>1.784428391592E-5</v>
      </c>
      <c r="AC308" s="153">
        <v>7.8157963551729606E-5</v>
      </c>
      <c r="AD308" s="153">
        <v>0</v>
      </c>
      <c r="AE308" s="719">
        <v>0</v>
      </c>
    </row>
    <row r="309" spans="1:31">
      <c r="A309" s="110"/>
      <c r="B309" s="89" t="s">
        <v>1263</v>
      </c>
      <c r="C309" s="89" t="s">
        <v>552</v>
      </c>
      <c r="D309" s="1082" t="s">
        <v>2133</v>
      </c>
      <c r="E309" s="1090" t="s">
        <v>2016</v>
      </c>
      <c r="F309" s="1020">
        <v>506678.31</v>
      </c>
      <c r="G309" s="1020">
        <v>5043478.32</v>
      </c>
      <c r="H309" s="986">
        <v>62.7</v>
      </c>
      <c r="I309" s="986">
        <v>77</v>
      </c>
      <c r="J309" s="986">
        <v>23.4696</v>
      </c>
      <c r="K309" s="986">
        <v>3</v>
      </c>
      <c r="L309" s="986">
        <v>0.91439999999999999</v>
      </c>
      <c r="M309" s="986">
        <v>2960.6286392758425</v>
      </c>
      <c r="N309" s="986">
        <v>1.397258817544103</v>
      </c>
      <c r="O309" s="986">
        <v>418.84327342238424</v>
      </c>
      <c r="P309" s="986">
        <v>6.9807212237064045</v>
      </c>
      <c r="Q309" s="986">
        <v>2.1277238289857121</v>
      </c>
      <c r="R309" s="986">
        <v>57.000020000000063</v>
      </c>
      <c r="S309" s="987">
        <v>287.03890000000001</v>
      </c>
      <c r="T309" s="720">
        <v>0</v>
      </c>
      <c r="U309" s="153">
        <v>0</v>
      </c>
      <c r="V309" s="153">
        <v>0</v>
      </c>
      <c r="W309" s="153">
        <v>0</v>
      </c>
      <c r="X309" s="153">
        <v>9.5752540799999997E-3</v>
      </c>
      <c r="Y309" s="153">
        <v>4.1939612870400003E-2</v>
      </c>
      <c r="Z309" s="153">
        <v>5.9175070214399998E-3</v>
      </c>
      <c r="AA309" s="153">
        <v>2.59186807539072E-2</v>
      </c>
      <c r="AB309" s="153">
        <v>1.9466491544639999E-5</v>
      </c>
      <c r="AC309" s="153">
        <v>8.5263232965523202E-5</v>
      </c>
      <c r="AD309" s="153">
        <v>0</v>
      </c>
      <c r="AE309" s="719">
        <v>0</v>
      </c>
    </row>
    <row r="310" spans="1:31">
      <c r="A310" s="110"/>
      <c r="B310" s="89" t="s">
        <v>1263</v>
      </c>
      <c r="C310" s="89" t="s">
        <v>795</v>
      </c>
      <c r="D310" s="1082" t="s">
        <v>2134</v>
      </c>
      <c r="E310" s="1090" t="s">
        <v>2017</v>
      </c>
      <c r="F310" s="1020">
        <v>506495</v>
      </c>
      <c r="G310" s="1020">
        <v>5043302.7</v>
      </c>
      <c r="H310" s="986">
        <v>62.7</v>
      </c>
      <c r="I310" s="986">
        <v>88.999999999999986</v>
      </c>
      <c r="J310" s="986">
        <v>27.127199999999998</v>
      </c>
      <c r="K310" s="986">
        <v>3</v>
      </c>
      <c r="L310" s="986">
        <v>0.91439999999999999</v>
      </c>
      <c r="M310" s="986">
        <v>9858.894593244464</v>
      </c>
      <c r="N310" s="986">
        <v>4.6528724402997472</v>
      </c>
      <c r="O310" s="986">
        <v>1394.7482737216153</v>
      </c>
      <c r="P310" s="986">
        <v>23.245804562026922</v>
      </c>
      <c r="Q310" s="986">
        <v>7.0853212305058069</v>
      </c>
      <c r="R310" s="986">
        <v>57.000020000000063</v>
      </c>
      <c r="S310" s="987">
        <v>287.03890000000001</v>
      </c>
      <c r="T310" s="720">
        <v>0</v>
      </c>
      <c r="U310" s="153">
        <v>0</v>
      </c>
      <c r="V310" s="153">
        <v>0</v>
      </c>
      <c r="W310" s="153">
        <v>0</v>
      </c>
      <c r="X310" s="153">
        <v>1.436288112E-2</v>
      </c>
      <c r="Y310" s="153">
        <v>6.2909419305599998E-2</v>
      </c>
      <c r="Z310" s="153">
        <v>8.8762605321600005E-3</v>
      </c>
      <c r="AA310" s="153">
        <v>3.88780211308608E-2</v>
      </c>
      <c r="AB310" s="153">
        <v>2.9199737316959999E-5</v>
      </c>
      <c r="AC310" s="153">
        <v>1.2789484944828499E-4</v>
      </c>
      <c r="AD310" s="153">
        <v>0</v>
      </c>
      <c r="AE310" s="719">
        <v>0</v>
      </c>
    </row>
    <row r="311" spans="1:31">
      <c r="A311" s="110"/>
      <c r="B311" s="89" t="s">
        <v>1263</v>
      </c>
      <c r="C311" s="89" t="s">
        <v>225</v>
      </c>
      <c r="D311" s="1082" t="s">
        <v>1276</v>
      </c>
      <c r="E311" s="1090" t="s">
        <v>2018</v>
      </c>
      <c r="F311" s="1020">
        <v>506538.3</v>
      </c>
      <c r="G311" s="1020">
        <v>5043483.12</v>
      </c>
      <c r="H311" s="986">
        <v>62.7</v>
      </c>
      <c r="I311" s="986">
        <v>46</v>
      </c>
      <c r="J311" s="986">
        <v>14.020799999999999</v>
      </c>
      <c r="K311" s="986">
        <v>0.83333333333333337</v>
      </c>
      <c r="L311" s="986">
        <v>0.254</v>
      </c>
      <c r="M311" s="986">
        <v>2960.6290870133571</v>
      </c>
      <c r="N311" s="986">
        <v>1.3972590288523306</v>
      </c>
      <c r="O311" s="986">
        <v>5428.2096444651361</v>
      </c>
      <c r="P311" s="986">
        <v>90.470160741085607</v>
      </c>
      <c r="Q311" s="986">
        <v>27.575304993882892</v>
      </c>
      <c r="R311" s="986">
        <v>57.000000200000017</v>
      </c>
      <c r="S311" s="987">
        <v>287.03888899999998</v>
      </c>
      <c r="T311" s="720">
        <v>0</v>
      </c>
      <c r="U311" s="153">
        <v>0</v>
      </c>
      <c r="V311" s="153">
        <v>0</v>
      </c>
      <c r="W311" s="153">
        <v>0</v>
      </c>
      <c r="X311" s="153">
        <v>7.9793783999999998E-4</v>
      </c>
      <c r="Y311" s="153">
        <v>3.4949677392000001E-3</v>
      </c>
      <c r="Z311" s="153">
        <v>4.9312558512000005E-4</v>
      </c>
      <c r="AA311" s="153">
        <v>2.1598900628256E-3</v>
      </c>
      <c r="AB311" s="153">
        <v>1.6222076287200001E-6</v>
      </c>
      <c r="AC311" s="153">
        <v>7.1052694137935999E-6</v>
      </c>
      <c r="AD311" s="153">
        <v>0</v>
      </c>
      <c r="AE311" s="719">
        <v>0</v>
      </c>
    </row>
    <row r="312" spans="1:31">
      <c r="A312" s="110"/>
      <c r="B312" s="89" t="s">
        <v>1263</v>
      </c>
      <c r="C312" s="89" t="s">
        <v>264</v>
      </c>
      <c r="D312" s="1082" t="s">
        <v>1278</v>
      </c>
      <c r="E312" s="1090" t="s">
        <v>1279</v>
      </c>
      <c r="F312" s="1020">
        <v>506719.16</v>
      </c>
      <c r="G312" s="1020">
        <v>5043351.4000000004</v>
      </c>
      <c r="H312" s="986">
        <v>62.7</v>
      </c>
      <c r="I312" s="986">
        <v>85</v>
      </c>
      <c r="J312" s="986">
        <v>25.908000000000001</v>
      </c>
      <c r="K312" s="986">
        <v>3.5</v>
      </c>
      <c r="L312" s="986">
        <v>1.0668</v>
      </c>
      <c r="M312" s="986">
        <v>12434.642611733972</v>
      </c>
      <c r="N312" s="986">
        <v>5.8684881317991424</v>
      </c>
      <c r="O312" s="986">
        <v>1292.4309141149893</v>
      </c>
      <c r="P312" s="986">
        <v>21.540515235249821</v>
      </c>
      <c r="Q312" s="986">
        <v>6.5655490437041459</v>
      </c>
      <c r="R312" s="986">
        <v>57.000020000000063</v>
      </c>
      <c r="S312" s="987">
        <v>287.03890000000001</v>
      </c>
      <c r="T312" s="720">
        <v>0</v>
      </c>
      <c r="U312" s="153">
        <v>0</v>
      </c>
      <c r="V312" s="153">
        <v>0</v>
      </c>
      <c r="W312" s="153">
        <v>0</v>
      </c>
      <c r="X312" s="153">
        <v>6.7026778559999998E-3</v>
      </c>
      <c r="Y312" s="153">
        <v>2.9357729009279999E-2</v>
      </c>
      <c r="Z312" s="153">
        <v>4.1422549150079997E-3</v>
      </c>
      <c r="AA312" s="153">
        <v>1.8143076527734999E-2</v>
      </c>
      <c r="AB312" s="153">
        <v>1.3626544081247999E-5</v>
      </c>
      <c r="AC312" s="153">
        <v>5.9684263075866199E-5</v>
      </c>
      <c r="AD312" s="153">
        <v>0</v>
      </c>
      <c r="AE312" s="719">
        <v>0</v>
      </c>
    </row>
    <row r="313" spans="1:31">
      <c r="A313" s="110"/>
      <c r="B313" s="89" t="s">
        <v>1263</v>
      </c>
      <c r="C313" s="89" t="s">
        <v>251</v>
      </c>
      <c r="D313" s="1082" t="s">
        <v>1280</v>
      </c>
      <c r="E313" s="1090" t="s">
        <v>2019</v>
      </c>
      <c r="F313" s="1020">
        <v>506269.26715983998</v>
      </c>
      <c r="G313" s="1020">
        <v>5043482.0554392999</v>
      </c>
      <c r="H313" s="986">
        <v>62.7</v>
      </c>
      <c r="I313" s="986">
        <v>45</v>
      </c>
      <c r="J313" s="986">
        <v>13.715999999999999</v>
      </c>
      <c r="K313" s="986">
        <v>1.5</v>
      </c>
      <c r="L313" s="986">
        <v>0.4572</v>
      </c>
      <c r="M313" s="986">
        <v>5921.2581740267296</v>
      </c>
      <c r="N313" s="986">
        <v>2.7945180577046687</v>
      </c>
      <c r="O313" s="986">
        <v>3350.7466941142907</v>
      </c>
      <c r="P313" s="986">
        <v>55.845778235238178</v>
      </c>
      <c r="Q313" s="986">
        <v>17.021793206100597</v>
      </c>
      <c r="R313" s="986">
        <v>57.000000200000017</v>
      </c>
      <c r="S313" s="987">
        <v>287.03888899999998</v>
      </c>
      <c r="T313" s="720">
        <v>0</v>
      </c>
      <c r="U313" s="153">
        <v>0</v>
      </c>
      <c r="V313" s="153">
        <v>0</v>
      </c>
      <c r="W313" s="153">
        <v>0</v>
      </c>
      <c r="X313" s="153">
        <v>1.59587568E-3</v>
      </c>
      <c r="Y313" s="153">
        <v>6.9899354784000002E-3</v>
      </c>
      <c r="Z313" s="153">
        <v>9.862511702400001E-4</v>
      </c>
      <c r="AA313" s="153">
        <v>4.3197801256512E-3</v>
      </c>
      <c r="AB313" s="153">
        <v>3.2444152574400001E-6</v>
      </c>
      <c r="AC313" s="153">
        <v>1.42105388275872E-5</v>
      </c>
      <c r="AD313" s="153">
        <v>0</v>
      </c>
      <c r="AE313" s="719">
        <v>0</v>
      </c>
    </row>
    <row r="314" spans="1:31">
      <c r="A314" s="110"/>
      <c r="B314" s="89" t="s">
        <v>1263</v>
      </c>
      <c r="C314" s="89" t="s">
        <v>796</v>
      </c>
      <c r="D314" s="1082" t="s">
        <v>2020</v>
      </c>
      <c r="E314" s="1090" t="s">
        <v>2021</v>
      </c>
      <c r="F314" s="1020">
        <v>506292.09</v>
      </c>
      <c r="G314" s="1020">
        <v>5043322.5</v>
      </c>
      <c r="H314" s="986">
        <v>62.7</v>
      </c>
      <c r="I314" s="986">
        <v>120</v>
      </c>
      <c r="J314" s="986">
        <v>36.576000000000001</v>
      </c>
      <c r="K314" s="986">
        <v>4.166666666666667</v>
      </c>
      <c r="L314" s="986">
        <v>1.27</v>
      </c>
      <c r="M314" s="986">
        <v>8881.8870644665822</v>
      </c>
      <c r="N314" s="986">
        <v>4.1917769937847886</v>
      </c>
      <c r="O314" s="986">
        <v>651.38514291939225</v>
      </c>
      <c r="P314" s="986">
        <v>10.856419048656537</v>
      </c>
      <c r="Q314" s="986">
        <v>3.3090365260305128</v>
      </c>
      <c r="R314" s="986">
        <v>57.000020000000063</v>
      </c>
      <c r="S314" s="987">
        <v>287.03890000000001</v>
      </c>
      <c r="T314" s="720">
        <v>0</v>
      </c>
      <c r="U314" s="153">
        <v>0</v>
      </c>
      <c r="V314" s="153">
        <v>0</v>
      </c>
      <c r="W314" s="153">
        <v>0</v>
      </c>
      <c r="X314" s="153">
        <v>2.5534010879999999E-2</v>
      </c>
      <c r="Y314" s="153">
        <v>0.1118389676544</v>
      </c>
      <c r="Z314" s="153">
        <v>1.5780018723840002E-2</v>
      </c>
      <c r="AA314" s="153">
        <v>6.91164820104192E-2</v>
      </c>
      <c r="AB314" s="153">
        <v>5.1910644119040002E-5</v>
      </c>
      <c r="AC314" s="153">
        <v>2.2736862124139501E-4</v>
      </c>
      <c r="AD314" s="153">
        <v>0</v>
      </c>
      <c r="AE314" s="719">
        <v>0</v>
      </c>
    </row>
    <row r="315" spans="1:31">
      <c r="A315" s="110"/>
      <c r="B315" s="89" t="s">
        <v>1263</v>
      </c>
      <c r="C315" s="89" t="s">
        <v>798</v>
      </c>
      <c r="D315" s="1082" t="s">
        <v>2022</v>
      </c>
      <c r="E315" s="1090" t="s">
        <v>2023</v>
      </c>
      <c r="F315" s="1020">
        <v>506132.4</v>
      </c>
      <c r="G315" s="1020">
        <v>5043250.55</v>
      </c>
      <c r="H315" s="986">
        <v>62.7</v>
      </c>
      <c r="I315" s="986">
        <v>120</v>
      </c>
      <c r="J315" s="986">
        <v>36.576000000000001</v>
      </c>
      <c r="K315" s="986">
        <v>4.166666666666667</v>
      </c>
      <c r="L315" s="986">
        <v>1.27</v>
      </c>
      <c r="M315" s="986">
        <v>8881.8870644665822</v>
      </c>
      <c r="N315" s="986">
        <v>4.1917769937847886</v>
      </c>
      <c r="O315" s="986">
        <v>651.38514291939225</v>
      </c>
      <c r="P315" s="986">
        <v>10.856419048656537</v>
      </c>
      <c r="Q315" s="986">
        <v>3.3090365260305128</v>
      </c>
      <c r="R315" s="986">
        <v>57.000020000000063</v>
      </c>
      <c r="S315" s="987">
        <v>287.03890000000001</v>
      </c>
      <c r="T315" s="720">
        <v>0</v>
      </c>
      <c r="U315" s="153">
        <v>0</v>
      </c>
      <c r="V315" s="153">
        <v>0</v>
      </c>
      <c r="W315" s="153">
        <v>0</v>
      </c>
      <c r="X315" s="153">
        <v>2.5534010879999999E-2</v>
      </c>
      <c r="Y315" s="153">
        <v>0.1118389676544</v>
      </c>
      <c r="Z315" s="153">
        <v>1.5780018723840002E-2</v>
      </c>
      <c r="AA315" s="153">
        <v>6.91164820104192E-2</v>
      </c>
      <c r="AB315" s="153">
        <v>5.1910644119040002E-5</v>
      </c>
      <c r="AC315" s="153">
        <v>2.2736862124139501E-4</v>
      </c>
      <c r="AD315" s="153">
        <v>0</v>
      </c>
      <c r="AE315" s="719">
        <v>0</v>
      </c>
    </row>
    <row r="316" spans="1:31">
      <c r="A316" s="110"/>
      <c r="B316" s="89" t="s">
        <v>1263</v>
      </c>
      <c r="C316" s="89" t="s">
        <v>799</v>
      </c>
      <c r="D316" s="1082" t="s">
        <v>2024</v>
      </c>
      <c r="E316" s="1090" t="s">
        <v>2025</v>
      </c>
      <c r="F316" s="1020">
        <v>505977.33872543002</v>
      </c>
      <c r="G316" s="1020">
        <v>5043186.2909243004</v>
      </c>
      <c r="H316" s="986">
        <v>62.7</v>
      </c>
      <c r="I316" s="986">
        <v>120</v>
      </c>
      <c r="J316" s="986">
        <v>36.576000000000001</v>
      </c>
      <c r="K316" s="986">
        <v>4.166666666666667</v>
      </c>
      <c r="L316" s="986">
        <v>1.27</v>
      </c>
      <c r="M316" s="986">
        <v>8881.8870644665822</v>
      </c>
      <c r="N316" s="986">
        <v>4.1917769937847886</v>
      </c>
      <c r="O316" s="986">
        <v>651.38514291939225</v>
      </c>
      <c r="P316" s="986">
        <v>10.856419048656537</v>
      </c>
      <c r="Q316" s="986">
        <v>3.3090365260305128</v>
      </c>
      <c r="R316" s="986">
        <v>57.000020000000063</v>
      </c>
      <c r="S316" s="987">
        <v>287.03890000000001</v>
      </c>
      <c r="T316" s="720">
        <v>0</v>
      </c>
      <c r="U316" s="153">
        <v>0</v>
      </c>
      <c r="V316" s="153">
        <v>0</v>
      </c>
      <c r="W316" s="153">
        <v>0</v>
      </c>
      <c r="X316" s="153">
        <v>2.5534010879999999E-2</v>
      </c>
      <c r="Y316" s="153">
        <v>0.1118389676544</v>
      </c>
      <c r="Z316" s="153">
        <v>1.5780018723840002E-2</v>
      </c>
      <c r="AA316" s="153">
        <v>6.91164820104192E-2</v>
      </c>
      <c r="AB316" s="153">
        <v>5.1910644119040002E-5</v>
      </c>
      <c r="AC316" s="153">
        <v>2.2736862124139501E-4</v>
      </c>
      <c r="AD316" s="153">
        <v>0</v>
      </c>
      <c r="AE316" s="719">
        <v>0</v>
      </c>
    </row>
    <row r="317" spans="1:31">
      <c r="A317" s="110"/>
      <c r="B317" s="89" t="s">
        <v>1263</v>
      </c>
      <c r="C317" s="89" t="s">
        <v>800</v>
      </c>
      <c r="D317" s="1082" t="s">
        <v>1306</v>
      </c>
      <c r="E317" s="1090" t="s">
        <v>1307</v>
      </c>
      <c r="F317" s="1020">
        <v>506073.32535484002</v>
      </c>
      <c r="G317" s="1020">
        <v>5042961.1194577999</v>
      </c>
      <c r="H317" s="986">
        <v>62.7</v>
      </c>
      <c r="I317" s="986">
        <v>98.496887351897314</v>
      </c>
      <c r="J317" s="986">
        <v>30.021851264858299</v>
      </c>
      <c r="K317" s="986">
        <v>6.166666666666667</v>
      </c>
      <c r="L317" s="986">
        <v>1.8795999999999999</v>
      </c>
      <c r="M317" s="986">
        <v>22500.780271287422</v>
      </c>
      <c r="N317" s="986">
        <v>10.619168246433194</v>
      </c>
      <c r="O317" s="986">
        <v>753.36727263462194</v>
      </c>
      <c r="P317" s="986">
        <v>12.556121210577032</v>
      </c>
      <c r="Q317" s="986">
        <v>3.8271057449838799</v>
      </c>
      <c r="R317" s="986">
        <v>57.000020000000063</v>
      </c>
      <c r="S317" s="987">
        <v>287.03890000000001</v>
      </c>
      <c r="T317" s="720">
        <v>0</v>
      </c>
      <c r="U317" s="153">
        <v>0</v>
      </c>
      <c r="V317" s="153">
        <v>0</v>
      </c>
      <c r="W317" s="153">
        <v>0</v>
      </c>
      <c r="X317" s="153">
        <v>1.5160818959999999E-2</v>
      </c>
      <c r="Y317" s="153">
        <v>6.6404387044800006E-2</v>
      </c>
      <c r="Z317" s="153">
        <v>9.3693861172800003E-3</v>
      </c>
      <c r="AA317" s="153">
        <v>4.1037911193686397E-2</v>
      </c>
      <c r="AB317" s="153">
        <v>3.0821944945680001E-5</v>
      </c>
      <c r="AC317" s="153">
        <v>1.3500011886207801E-4</v>
      </c>
      <c r="AD317" s="153">
        <v>0</v>
      </c>
      <c r="AE317" s="719">
        <v>0</v>
      </c>
    </row>
    <row r="318" spans="1:31">
      <c r="A318" s="110"/>
      <c r="B318" s="89" t="s">
        <v>1263</v>
      </c>
      <c r="C318" s="89" t="s">
        <v>800</v>
      </c>
      <c r="D318" s="1082" t="s">
        <v>1308</v>
      </c>
      <c r="E318" s="1090" t="s">
        <v>1309</v>
      </c>
      <c r="F318" s="1020">
        <v>506075.24481597001</v>
      </c>
      <c r="G318" s="1020">
        <v>5042957.5063544996</v>
      </c>
      <c r="H318" s="986">
        <v>62.7</v>
      </c>
      <c r="I318" s="986">
        <v>98.496887351897314</v>
      </c>
      <c r="J318" s="986">
        <v>30.021851264858299</v>
      </c>
      <c r="K318" s="986">
        <v>6.166666666666667</v>
      </c>
      <c r="L318" s="986">
        <v>1.8795999999999999</v>
      </c>
      <c r="M318" s="986">
        <v>22500.780271287422</v>
      </c>
      <c r="N318" s="986">
        <v>10.619168246433194</v>
      </c>
      <c r="O318" s="986">
        <v>753.36727263462194</v>
      </c>
      <c r="P318" s="986">
        <v>12.556121210577032</v>
      </c>
      <c r="Q318" s="986">
        <v>3.8271057449838799</v>
      </c>
      <c r="R318" s="986">
        <v>57.000020000000063</v>
      </c>
      <c r="S318" s="987">
        <v>287.03890000000001</v>
      </c>
      <c r="T318" s="720">
        <v>0</v>
      </c>
      <c r="U318" s="153">
        <v>0</v>
      </c>
      <c r="V318" s="153">
        <v>0</v>
      </c>
      <c r="W318" s="153">
        <v>0</v>
      </c>
      <c r="X318" s="153">
        <v>1.5160818959999999E-2</v>
      </c>
      <c r="Y318" s="153">
        <v>6.6404387044800006E-2</v>
      </c>
      <c r="Z318" s="153">
        <v>9.3693861172800003E-3</v>
      </c>
      <c r="AA318" s="153">
        <v>4.1037911193686397E-2</v>
      </c>
      <c r="AB318" s="153">
        <v>3.0821944945680001E-5</v>
      </c>
      <c r="AC318" s="153">
        <v>1.3500011886207801E-4</v>
      </c>
      <c r="AD318" s="153">
        <v>0</v>
      </c>
      <c r="AE318" s="719">
        <v>0</v>
      </c>
    </row>
    <row r="319" spans="1:31">
      <c r="A319" s="110"/>
      <c r="B319" s="89" t="s">
        <v>1263</v>
      </c>
      <c r="C319" s="89" t="s">
        <v>1310</v>
      </c>
      <c r="D319" s="1082" t="s">
        <v>1312</v>
      </c>
      <c r="E319" s="1090" t="s">
        <v>2026</v>
      </c>
      <c r="F319" s="1020">
        <v>506190.71975062002</v>
      </c>
      <c r="G319" s="1020">
        <v>5043438.5615822999</v>
      </c>
      <c r="H319" s="986">
        <v>62.7</v>
      </c>
      <c r="I319" s="986">
        <v>119</v>
      </c>
      <c r="J319" s="986">
        <v>36.2712</v>
      </c>
      <c r="K319" s="986">
        <v>3</v>
      </c>
      <c r="L319" s="986">
        <v>0.91439999999999999</v>
      </c>
      <c r="M319" s="986">
        <v>9000</v>
      </c>
      <c r="N319" s="986">
        <v>4.2475199999999997</v>
      </c>
      <c r="O319" s="986">
        <v>1273.2395447351628</v>
      </c>
      <c r="P319" s="986">
        <v>21.220659078919379</v>
      </c>
      <c r="Q319" s="986">
        <v>6.4680568872546278</v>
      </c>
      <c r="R319" s="986">
        <v>57.000020000000063</v>
      </c>
      <c r="S319" s="987">
        <v>287.03890000000001</v>
      </c>
      <c r="T319" s="720">
        <v>0</v>
      </c>
      <c r="U319" s="153">
        <v>0</v>
      </c>
      <c r="V319" s="153">
        <v>0</v>
      </c>
      <c r="W319" s="153">
        <v>0</v>
      </c>
      <c r="X319" s="153">
        <v>3.1917513599999999E-3</v>
      </c>
      <c r="Y319" s="153">
        <v>1.39798709568E-2</v>
      </c>
      <c r="Z319" s="153">
        <v>1.9725023404800002E-3</v>
      </c>
      <c r="AA319" s="153">
        <v>8.6395602513024E-3</v>
      </c>
      <c r="AB319" s="153">
        <v>6.4888305148800003E-6</v>
      </c>
      <c r="AC319" s="153">
        <v>2.8421077655174399E-5</v>
      </c>
      <c r="AD319" s="153">
        <v>0</v>
      </c>
      <c r="AE319" s="719">
        <v>0</v>
      </c>
    </row>
    <row r="320" spans="1:31">
      <c r="A320" s="110"/>
      <c r="B320" s="89" t="s">
        <v>1263</v>
      </c>
      <c r="C320" s="89" t="s">
        <v>1310</v>
      </c>
      <c r="D320" s="1082" t="s">
        <v>1314</v>
      </c>
      <c r="E320" s="1090" t="s">
        <v>2027</v>
      </c>
      <c r="F320" s="1020">
        <v>506194.50731651002</v>
      </c>
      <c r="G320" s="1020">
        <v>5043438.6586993998</v>
      </c>
      <c r="H320" s="986">
        <v>62.7</v>
      </c>
      <c r="I320" s="986">
        <v>119</v>
      </c>
      <c r="J320" s="986">
        <v>36.2712</v>
      </c>
      <c r="K320" s="986">
        <v>3</v>
      </c>
      <c r="L320" s="986">
        <v>0.91439999999999999</v>
      </c>
      <c r="M320" s="986">
        <v>9000</v>
      </c>
      <c r="N320" s="986">
        <v>4.2475199999999997</v>
      </c>
      <c r="O320" s="986">
        <v>1273.2395447351628</v>
      </c>
      <c r="P320" s="986">
        <v>21.220659078919379</v>
      </c>
      <c r="Q320" s="986">
        <v>6.4680568872546278</v>
      </c>
      <c r="R320" s="986">
        <v>57.000020000000063</v>
      </c>
      <c r="S320" s="987">
        <v>287.03890000000001</v>
      </c>
      <c r="T320" s="720">
        <v>0</v>
      </c>
      <c r="U320" s="153">
        <v>0</v>
      </c>
      <c r="V320" s="153">
        <v>0</v>
      </c>
      <c r="W320" s="153">
        <v>0</v>
      </c>
      <c r="X320" s="153">
        <v>3.1917513599999999E-3</v>
      </c>
      <c r="Y320" s="153">
        <v>1.39798709568E-2</v>
      </c>
      <c r="Z320" s="153">
        <v>1.9725023404800002E-3</v>
      </c>
      <c r="AA320" s="153">
        <v>8.6395602513024E-3</v>
      </c>
      <c r="AB320" s="153">
        <v>6.4888305148800003E-6</v>
      </c>
      <c r="AC320" s="153">
        <v>2.8421077655174399E-5</v>
      </c>
      <c r="AD320" s="153">
        <v>0</v>
      </c>
      <c r="AE320" s="719">
        <v>0</v>
      </c>
    </row>
    <row r="321" spans="1:31">
      <c r="A321" s="110"/>
      <c r="B321" s="89" t="s">
        <v>1263</v>
      </c>
      <c r="C321" s="89" t="s">
        <v>318</v>
      </c>
      <c r="D321" s="1082" t="s">
        <v>1317</v>
      </c>
      <c r="E321" s="1090" t="s">
        <v>1318</v>
      </c>
      <c r="F321" s="1020">
        <v>508968.32317322999</v>
      </c>
      <c r="G321" s="1020">
        <v>5037829.0093325004</v>
      </c>
      <c r="H321" s="986">
        <v>69.400000000000006</v>
      </c>
      <c r="I321" s="986">
        <v>73</v>
      </c>
      <c r="J321" s="986">
        <v>22.250399999999999</v>
      </c>
      <c r="K321" s="986">
        <v>3.5</v>
      </c>
      <c r="L321" s="986">
        <v>1.0668</v>
      </c>
      <c r="M321" s="986">
        <v>17171.648704677504</v>
      </c>
      <c r="N321" s="986">
        <v>8.1041023673435326</v>
      </c>
      <c r="O321" s="986">
        <v>1784.7854840078151</v>
      </c>
      <c r="P321" s="986">
        <v>29.746424733463584</v>
      </c>
      <c r="Q321" s="986">
        <v>9.0667102587597022</v>
      </c>
      <c r="R321" s="986">
        <v>57.000000200000017</v>
      </c>
      <c r="S321" s="987">
        <v>287.03888899999998</v>
      </c>
      <c r="T321" s="720">
        <v>0</v>
      </c>
      <c r="U321" s="153">
        <v>0</v>
      </c>
      <c r="V321" s="153">
        <v>0</v>
      </c>
      <c r="W321" s="153">
        <v>0</v>
      </c>
      <c r="X321" s="153">
        <v>1.59587568E-3</v>
      </c>
      <c r="Y321" s="153">
        <v>6.9899354784000002E-3</v>
      </c>
      <c r="Z321" s="153">
        <v>9.862511702400001E-4</v>
      </c>
      <c r="AA321" s="153">
        <v>4.3197801256512E-3</v>
      </c>
      <c r="AB321" s="153">
        <v>3.2444152574400001E-6</v>
      </c>
      <c r="AC321" s="153">
        <v>1.42105388275872E-5</v>
      </c>
      <c r="AD321" s="153">
        <v>0</v>
      </c>
      <c r="AE321" s="719">
        <v>0</v>
      </c>
    </row>
    <row r="322" spans="1:31">
      <c r="A322" s="110"/>
      <c r="B322" s="89" t="s">
        <v>1263</v>
      </c>
      <c r="C322" s="89" t="s">
        <v>318</v>
      </c>
      <c r="D322" s="1082" t="s">
        <v>1320</v>
      </c>
      <c r="E322" s="1090" t="s">
        <v>1321</v>
      </c>
      <c r="F322" s="1020">
        <v>508893.72</v>
      </c>
      <c r="G322" s="1020">
        <v>5037752.0599999996</v>
      </c>
      <c r="H322" s="986">
        <v>69.400000000000006</v>
      </c>
      <c r="I322" s="986">
        <v>73</v>
      </c>
      <c r="J322" s="986">
        <v>22.250399999999999</v>
      </c>
      <c r="K322" s="986">
        <v>2</v>
      </c>
      <c r="L322" s="986">
        <v>0.60960000000000003</v>
      </c>
      <c r="M322" s="986">
        <v>5921.2581740267242</v>
      </c>
      <c r="N322" s="986">
        <v>2.7945180577046655</v>
      </c>
      <c r="O322" s="986">
        <v>1884.7950154392868</v>
      </c>
      <c r="P322" s="986">
        <v>31.413250257321447</v>
      </c>
      <c r="Q322" s="986">
        <v>9.5747586784315768</v>
      </c>
      <c r="R322" s="986">
        <v>57.000000200000017</v>
      </c>
      <c r="S322" s="987">
        <v>287.03888899999998</v>
      </c>
      <c r="T322" s="720">
        <v>0</v>
      </c>
      <c r="U322" s="153">
        <v>0</v>
      </c>
      <c r="V322" s="153">
        <v>0</v>
      </c>
      <c r="W322" s="153">
        <v>0</v>
      </c>
      <c r="X322" s="153">
        <v>4.6280394720000003E-3</v>
      </c>
      <c r="Y322" s="153">
        <v>2.0270812887360001E-2</v>
      </c>
      <c r="Z322" s="153">
        <v>2.8601283936959998E-3</v>
      </c>
      <c r="AA322" s="153">
        <v>1.25273623643885E-2</v>
      </c>
      <c r="AB322" s="153">
        <v>9.4088042465760002E-6</v>
      </c>
      <c r="AC322" s="153">
        <v>4.1210562600002901E-5</v>
      </c>
      <c r="AD322" s="153">
        <v>0</v>
      </c>
      <c r="AE322" s="719">
        <v>0</v>
      </c>
    </row>
    <row r="323" spans="1:31">
      <c r="A323" s="110"/>
      <c r="B323" s="89" t="s">
        <v>1263</v>
      </c>
      <c r="C323" s="89" t="s">
        <v>318</v>
      </c>
      <c r="D323" s="1082" t="s">
        <v>1322</v>
      </c>
      <c r="E323" s="1090" t="s">
        <v>1323</v>
      </c>
      <c r="F323" s="1020">
        <v>508805.99</v>
      </c>
      <c r="G323" s="1020">
        <v>5037833.68</v>
      </c>
      <c r="H323" s="986">
        <v>69.400000000000006</v>
      </c>
      <c r="I323" s="986">
        <v>50</v>
      </c>
      <c r="J323" s="986">
        <v>15.24</v>
      </c>
      <c r="K323" s="986">
        <v>3.5</v>
      </c>
      <c r="L323" s="986">
        <v>1.0668</v>
      </c>
      <c r="M323" s="986">
        <v>17171.648704677504</v>
      </c>
      <c r="N323" s="986">
        <v>8.1041023673435326</v>
      </c>
      <c r="O323" s="986">
        <v>1784.7854840078151</v>
      </c>
      <c r="P323" s="986">
        <v>29.746424733463584</v>
      </c>
      <c r="Q323" s="986">
        <v>9.0667102587597022</v>
      </c>
      <c r="R323" s="986">
        <v>57.000000200000017</v>
      </c>
      <c r="S323" s="987">
        <v>287.03888899999998</v>
      </c>
      <c r="T323" s="720">
        <v>0</v>
      </c>
      <c r="U323" s="153">
        <v>0</v>
      </c>
      <c r="V323" s="153">
        <v>0</v>
      </c>
      <c r="W323" s="153">
        <v>0</v>
      </c>
      <c r="X323" s="153">
        <v>4.6280394720000003E-3</v>
      </c>
      <c r="Y323" s="153">
        <v>2.0270812887360001E-2</v>
      </c>
      <c r="Z323" s="153">
        <v>2.8601283936959998E-3</v>
      </c>
      <c r="AA323" s="153">
        <v>1.25273623643885E-2</v>
      </c>
      <c r="AB323" s="153">
        <v>9.4088042465760002E-6</v>
      </c>
      <c r="AC323" s="153">
        <v>4.1210562600002901E-5</v>
      </c>
      <c r="AD323" s="153">
        <v>0</v>
      </c>
      <c r="AE323" s="719">
        <v>0</v>
      </c>
    </row>
    <row r="324" spans="1:31">
      <c r="A324" s="110"/>
      <c r="B324" s="89" t="s">
        <v>2028</v>
      </c>
      <c r="C324" s="89" t="s">
        <v>697</v>
      </c>
      <c r="D324" s="1082" t="s">
        <v>699</v>
      </c>
      <c r="E324" s="1090" t="s">
        <v>706</v>
      </c>
      <c r="F324" s="1020">
        <v>505986.52</v>
      </c>
      <c r="G324" s="1020">
        <v>5043796.46</v>
      </c>
      <c r="H324" s="986">
        <v>62.7</v>
      </c>
      <c r="I324" s="986">
        <v>65</v>
      </c>
      <c r="J324" s="986">
        <v>19.812000000000001</v>
      </c>
      <c r="K324" s="986">
        <v>0.41666666666666669</v>
      </c>
      <c r="L324" s="986">
        <v>0.127</v>
      </c>
      <c r="M324" s="986">
        <v>1016.6487224878734</v>
      </c>
      <c r="N324" s="986">
        <v>0.47980397574907691</v>
      </c>
      <c r="O324" s="986">
        <v>7455.9591738780173</v>
      </c>
      <c r="P324" s="986">
        <v>124.26598623130029</v>
      </c>
      <c r="Q324" s="986">
        <v>37.876272603300329</v>
      </c>
      <c r="R324" s="986">
        <v>917.99999960000002</v>
      </c>
      <c r="S324" s="987">
        <v>765.37222199999997</v>
      </c>
      <c r="T324" s="720">
        <v>1.3126323090487613</v>
      </c>
      <c r="U324" s="153">
        <v>3.2815807726219032E-2</v>
      </c>
      <c r="V324" s="153">
        <v>0.74516244618488614</v>
      </c>
      <c r="W324" s="153">
        <v>1.8629061154622154E-2</v>
      </c>
      <c r="X324" s="153">
        <v>3.2658255528255527E-2</v>
      </c>
      <c r="Y324" s="153">
        <v>8.1645638820638817E-4</v>
      </c>
      <c r="Z324" s="153">
        <v>3.2658255528255527E-2</v>
      </c>
      <c r="AA324" s="153">
        <v>8.1645638820638817E-4</v>
      </c>
      <c r="AB324" s="153">
        <v>3.2658255528255527E-2</v>
      </c>
      <c r="AC324" s="153">
        <v>8.1645638820638817E-4</v>
      </c>
      <c r="AD324" s="153">
        <v>1.57755E-3</v>
      </c>
      <c r="AE324" s="719">
        <v>3.9438750000000003E-5</v>
      </c>
    </row>
    <row r="325" spans="1:31">
      <c r="A325" s="110"/>
      <c r="B325" s="89" t="s">
        <v>2028</v>
      </c>
      <c r="C325" s="89" t="s">
        <v>701</v>
      </c>
      <c r="D325" s="1082" t="s">
        <v>702</v>
      </c>
      <c r="E325" s="1090" t="s">
        <v>703</v>
      </c>
      <c r="F325" s="1020">
        <v>506319.9</v>
      </c>
      <c r="G325" s="1020">
        <v>5043633.71</v>
      </c>
      <c r="H325" s="986">
        <v>62.7</v>
      </c>
      <c r="I325" s="986">
        <v>15</v>
      </c>
      <c r="J325" s="986">
        <v>4.5720000000000001</v>
      </c>
      <c r="K325" s="986">
        <v>0.41666666666666669</v>
      </c>
      <c r="L325" s="986">
        <v>0.127</v>
      </c>
      <c r="M325" s="986">
        <v>2278.7395154273713</v>
      </c>
      <c r="N325" s="986">
        <v>1.075443518507563</v>
      </c>
      <c r="O325" s="986">
        <v>16711.956075990362</v>
      </c>
      <c r="P325" s="986">
        <v>278.53260126650605</v>
      </c>
      <c r="Q325" s="986">
        <v>84.896736866031034</v>
      </c>
      <c r="R325" s="986">
        <v>987.00000080000007</v>
      </c>
      <c r="S325" s="987">
        <v>803.705556</v>
      </c>
      <c r="T325" s="720">
        <v>0.76952352615631525</v>
      </c>
      <c r="U325" s="153">
        <v>1.923808815390788E-2</v>
      </c>
      <c r="V325" s="153">
        <v>0.34191492242252663</v>
      </c>
      <c r="W325" s="153">
        <v>8.5478730605631666E-3</v>
      </c>
      <c r="X325" s="153">
        <v>3.2658255528255527E-2</v>
      </c>
      <c r="Y325" s="153">
        <v>8.1645638820638817E-4</v>
      </c>
      <c r="Z325" s="153">
        <v>3.2658255528255527E-2</v>
      </c>
      <c r="AA325" s="153">
        <v>8.1645638820638817E-4</v>
      </c>
      <c r="AB325" s="153">
        <v>3.2658255528255527E-2</v>
      </c>
      <c r="AC325" s="153">
        <v>8.1645638820638817E-4</v>
      </c>
      <c r="AD325" s="153">
        <v>1.57755E-3</v>
      </c>
      <c r="AE325" s="719">
        <v>3.9438750000000003E-5</v>
      </c>
    </row>
    <row r="326" spans="1:31">
      <c r="A326" s="110"/>
      <c r="B326" s="89" t="s">
        <v>2028</v>
      </c>
      <c r="C326" s="89" t="s">
        <v>704</v>
      </c>
      <c r="D326" s="1082" t="s">
        <v>705</v>
      </c>
      <c r="E326" s="1090" t="s">
        <v>700</v>
      </c>
      <c r="F326" s="1020">
        <v>506814.61</v>
      </c>
      <c r="G326" s="1020">
        <v>5043923</v>
      </c>
      <c r="H326" s="986">
        <v>62.7</v>
      </c>
      <c r="I326" s="986">
        <v>15</v>
      </c>
      <c r="J326" s="986">
        <v>4.5720000000000001</v>
      </c>
      <c r="K326" s="986">
        <v>0.33333333333333331</v>
      </c>
      <c r="L326" s="986">
        <v>0.1016</v>
      </c>
      <c r="M326" s="986">
        <v>1159.6990293137794</v>
      </c>
      <c r="N326" s="986">
        <v>0.54731609122120717</v>
      </c>
      <c r="O326" s="986">
        <v>13289.17197701958</v>
      </c>
      <c r="P326" s="986">
        <v>221.48619961699299</v>
      </c>
      <c r="Q326" s="986">
        <v>67.508993643259458</v>
      </c>
      <c r="R326" s="986">
        <v>815</v>
      </c>
      <c r="S326" s="987">
        <v>708.15</v>
      </c>
      <c r="T326" s="720">
        <v>2.9335480224237456</v>
      </c>
      <c r="U326" s="153">
        <v>7.3338700560593634E-2</v>
      </c>
      <c r="V326" s="153">
        <v>0.63609976508202737</v>
      </c>
      <c r="W326" s="153">
        <v>1.5902494127050682E-2</v>
      </c>
      <c r="X326" s="153">
        <v>0.14899999999999999</v>
      </c>
      <c r="Y326" s="153">
        <v>3.7249999999999996E-3</v>
      </c>
      <c r="Z326" s="153">
        <v>0.14899999999999999</v>
      </c>
      <c r="AA326" s="153">
        <v>3.7249999999999996E-3</v>
      </c>
      <c r="AB326" s="153">
        <v>0.14899999999999999</v>
      </c>
      <c r="AC326" s="153">
        <v>3.7249999999999996E-3</v>
      </c>
      <c r="AD326" s="153">
        <v>2.6090250000000001E-3</v>
      </c>
      <c r="AE326" s="719">
        <v>6.5225624999999996E-5</v>
      </c>
    </row>
    <row r="327" spans="1:31">
      <c r="A327" s="110"/>
      <c r="B327" s="89" t="s">
        <v>2028</v>
      </c>
      <c r="C327" s="89" t="s">
        <v>707</v>
      </c>
      <c r="D327" s="1082" t="s">
        <v>708</v>
      </c>
      <c r="E327" s="1090" t="s">
        <v>709</v>
      </c>
      <c r="F327" s="1020">
        <v>505849.77</v>
      </c>
      <c r="G327" s="1020">
        <v>5043556</v>
      </c>
      <c r="H327" s="986">
        <v>62.7</v>
      </c>
      <c r="I327" s="986">
        <v>83</v>
      </c>
      <c r="J327" s="986">
        <v>25.298400000000001</v>
      </c>
      <c r="K327" s="986">
        <v>0.5</v>
      </c>
      <c r="L327" s="986">
        <v>0.15240000000000001</v>
      </c>
      <c r="M327" s="986">
        <v>1539.9834011252951</v>
      </c>
      <c r="N327" s="986">
        <v>0.7267900328830792</v>
      </c>
      <c r="O327" s="986">
        <v>7843.0710581939129</v>
      </c>
      <c r="P327" s="986">
        <v>130.71785096989854</v>
      </c>
      <c r="Q327" s="986">
        <v>39.842800975625082</v>
      </c>
      <c r="R327" s="986">
        <v>872.99999960000002</v>
      </c>
      <c r="S327" s="987">
        <v>740.37222199999997</v>
      </c>
      <c r="T327" s="720">
        <v>2.838037156577391</v>
      </c>
      <c r="U327" s="153">
        <v>7.0950928914434774E-2</v>
      </c>
      <c r="V327" s="153">
        <v>0.6153895401723799</v>
      </c>
      <c r="W327" s="153">
        <v>1.5384738504309497E-2</v>
      </c>
      <c r="X327" s="153">
        <v>7.8854971655154676E-3</v>
      </c>
      <c r="Y327" s="153">
        <v>1.9713742913788666E-4</v>
      </c>
      <c r="Z327" s="153">
        <v>7.8854971655154676E-3</v>
      </c>
      <c r="AA327" s="153">
        <v>1.9713742913788666E-4</v>
      </c>
      <c r="AB327" s="153">
        <v>7.8854971655154676E-3</v>
      </c>
      <c r="AC327" s="153">
        <v>1.9713742913788666E-4</v>
      </c>
      <c r="AD327" s="153">
        <v>2.5240800000000002E-3</v>
      </c>
      <c r="AE327" s="719">
        <v>6.3102000000000007E-5</v>
      </c>
    </row>
    <row r="328" spans="1:31">
      <c r="A328" s="110"/>
      <c r="B328" s="89" t="s">
        <v>2028</v>
      </c>
      <c r="C328" s="89" t="s">
        <v>220</v>
      </c>
      <c r="D328" s="1082" t="s">
        <v>543</v>
      </c>
      <c r="E328" s="1090" t="s">
        <v>544</v>
      </c>
      <c r="F328" s="1020">
        <v>506791</v>
      </c>
      <c r="G328" s="1020">
        <v>5043642.8099999996</v>
      </c>
      <c r="H328" s="986">
        <v>62.7</v>
      </c>
      <c r="I328" s="986">
        <v>95</v>
      </c>
      <c r="J328" s="986">
        <v>28.956</v>
      </c>
      <c r="K328" s="986">
        <v>0.83333333333333337</v>
      </c>
      <c r="L328" s="986">
        <v>0.254</v>
      </c>
      <c r="M328" s="986">
        <v>4143.921769278214</v>
      </c>
      <c r="N328" s="986">
        <v>1.9557100659382887</v>
      </c>
      <c r="O328" s="986">
        <v>7597.7352963848489</v>
      </c>
      <c r="P328" s="986">
        <v>126.62892160641415</v>
      </c>
      <c r="Q328" s="986">
        <v>38.596495305635031</v>
      </c>
      <c r="R328" s="986">
        <v>876.00000020000016</v>
      </c>
      <c r="S328" s="987">
        <v>742.03888900000004</v>
      </c>
      <c r="T328" s="720">
        <v>28.16</v>
      </c>
      <c r="U328" s="153">
        <v>0.35199999999999998</v>
      </c>
      <c r="V328" s="153">
        <v>12.93</v>
      </c>
      <c r="W328" s="153">
        <v>0.16162499999999999</v>
      </c>
      <c r="X328" s="153">
        <v>1.28</v>
      </c>
      <c r="Y328" s="153">
        <v>1.6E-2</v>
      </c>
      <c r="Z328" s="153">
        <v>1.28</v>
      </c>
      <c r="AA328" s="153">
        <v>1.6E-2</v>
      </c>
      <c r="AB328" s="153">
        <v>1.28</v>
      </c>
      <c r="AC328" s="153">
        <v>1.6E-2</v>
      </c>
      <c r="AD328" s="153">
        <v>2.6150924999999998E-2</v>
      </c>
      <c r="AE328" s="719">
        <v>3.268865625E-4</v>
      </c>
    </row>
    <row r="329" spans="1:31">
      <c r="A329" s="110"/>
      <c r="B329" s="89" t="s">
        <v>2028</v>
      </c>
      <c r="C329" s="89" t="s">
        <v>220</v>
      </c>
      <c r="D329" s="1082" t="s">
        <v>546</v>
      </c>
      <c r="E329" s="1090" t="s">
        <v>547</v>
      </c>
      <c r="F329" s="1020">
        <v>506791</v>
      </c>
      <c r="G329" s="1020">
        <v>5043639.42</v>
      </c>
      <c r="H329" s="986">
        <v>62.7</v>
      </c>
      <c r="I329" s="986">
        <v>95</v>
      </c>
      <c r="J329" s="986">
        <v>28.956</v>
      </c>
      <c r="K329" s="986">
        <v>0.83333333333333337</v>
      </c>
      <c r="L329" s="986">
        <v>0.254</v>
      </c>
      <c r="M329" s="986">
        <v>4143.921769278214</v>
      </c>
      <c r="N329" s="986">
        <v>1.9557100659382887</v>
      </c>
      <c r="O329" s="986">
        <v>7597.7352963848489</v>
      </c>
      <c r="P329" s="986">
        <v>126.62892160641415</v>
      </c>
      <c r="Q329" s="986">
        <v>38.596495305635031</v>
      </c>
      <c r="R329" s="986">
        <v>876.00000020000016</v>
      </c>
      <c r="S329" s="987">
        <v>742.03888900000004</v>
      </c>
      <c r="T329" s="720">
        <v>28.16</v>
      </c>
      <c r="U329" s="153">
        <v>0.35199999999999998</v>
      </c>
      <c r="V329" s="153">
        <v>12.93</v>
      </c>
      <c r="W329" s="153">
        <v>0.16162499999999999</v>
      </c>
      <c r="X329" s="153">
        <v>1.28</v>
      </c>
      <c r="Y329" s="153">
        <v>1.6E-2</v>
      </c>
      <c r="Z329" s="153">
        <v>1.28</v>
      </c>
      <c r="AA329" s="153">
        <v>1.6E-2</v>
      </c>
      <c r="AB329" s="153">
        <v>1.28</v>
      </c>
      <c r="AC329" s="153">
        <v>1.6E-2</v>
      </c>
      <c r="AD329" s="153">
        <v>2.6150924999999998E-2</v>
      </c>
      <c r="AE329" s="719">
        <v>3.268865625E-4</v>
      </c>
    </row>
    <row r="330" spans="1:31">
      <c r="A330" s="110"/>
      <c r="B330" s="89" t="s">
        <v>2028</v>
      </c>
      <c r="C330" s="89" t="s">
        <v>220</v>
      </c>
      <c r="D330" s="1082" t="s">
        <v>548</v>
      </c>
      <c r="E330" s="1090" t="s">
        <v>549</v>
      </c>
      <c r="F330" s="1020">
        <v>506791</v>
      </c>
      <c r="G330" s="1020">
        <v>5043636.3099999996</v>
      </c>
      <c r="H330" s="986">
        <v>62.7</v>
      </c>
      <c r="I330" s="986">
        <v>95</v>
      </c>
      <c r="J330" s="986">
        <v>28.956</v>
      </c>
      <c r="K330" s="986">
        <v>0.83333333333333337</v>
      </c>
      <c r="L330" s="986">
        <v>0.254</v>
      </c>
      <c r="M330" s="986">
        <v>4143.921769278214</v>
      </c>
      <c r="N330" s="986">
        <v>1.9557100659382887</v>
      </c>
      <c r="O330" s="986">
        <v>7597.7352963848489</v>
      </c>
      <c r="P330" s="986">
        <v>126.62892160641415</v>
      </c>
      <c r="Q330" s="986">
        <v>38.596495305635031</v>
      </c>
      <c r="R330" s="986">
        <v>876.00000020000016</v>
      </c>
      <c r="S330" s="987">
        <v>742.03888900000004</v>
      </c>
      <c r="T330" s="720">
        <v>28.16</v>
      </c>
      <c r="U330" s="153">
        <v>0.35199999999999998</v>
      </c>
      <c r="V330" s="153">
        <v>12.93</v>
      </c>
      <c r="W330" s="153">
        <v>0.16162499999999999</v>
      </c>
      <c r="X330" s="153">
        <v>1.28</v>
      </c>
      <c r="Y330" s="153">
        <v>1.6E-2</v>
      </c>
      <c r="Z330" s="153">
        <v>1.28</v>
      </c>
      <c r="AA330" s="153">
        <v>1.6E-2</v>
      </c>
      <c r="AB330" s="153">
        <v>1.28</v>
      </c>
      <c r="AC330" s="153">
        <v>1.6E-2</v>
      </c>
      <c r="AD330" s="153">
        <v>2.6150924999999998E-2</v>
      </c>
      <c r="AE330" s="719">
        <v>3.268865625E-4</v>
      </c>
    </row>
    <row r="331" spans="1:31">
      <c r="A331" s="110"/>
      <c r="B331" s="89" t="s">
        <v>2028</v>
      </c>
      <c r="C331" s="89" t="s">
        <v>220</v>
      </c>
      <c r="D331" s="1082" t="s">
        <v>550</v>
      </c>
      <c r="E331" s="1090" t="s">
        <v>551</v>
      </c>
      <c r="F331" s="1020">
        <v>506791</v>
      </c>
      <c r="G331" s="1020">
        <v>5043632.92</v>
      </c>
      <c r="H331" s="986">
        <v>62.7</v>
      </c>
      <c r="I331" s="986">
        <v>95</v>
      </c>
      <c r="J331" s="986">
        <v>28.956</v>
      </c>
      <c r="K331" s="986">
        <v>0.83333333333333337</v>
      </c>
      <c r="L331" s="986">
        <v>0.254</v>
      </c>
      <c r="M331" s="986">
        <v>4143.921769278214</v>
      </c>
      <c r="N331" s="986">
        <v>1.9557100659382887</v>
      </c>
      <c r="O331" s="986">
        <v>7597.7352963848489</v>
      </c>
      <c r="P331" s="986">
        <v>126.62892160641415</v>
      </c>
      <c r="Q331" s="986">
        <v>38.596495305635031</v>
      </c>
      <c r="R331" s="986">
        <v>876.00000020000016</v>
      </c>
      <c r="S331" s="987">
        <v>742.03888900000004</v>
      </c>
      <c r="T331" s="720">
        <v>28.16</v>
      </c>
      <c r="U331" s="153">
        <v>0.35199999999999998</v>
      </c>
      <c r="V331" s="153">
        <v>12.93</v>
      </c>
      <c r="W331" s="153">
        <v>0.16162499999999999</v>
      </c>
      <c r="X331" s="153">
        <v>1.28</v>
      </c>
      <c r="Y331" s="153">
        <v>1.6E-2</v>
      </c>
      <c r="Z331" s="153">
        <v>1.28</v>
      </c>
      <c r="AA331" s="153">
        <v>1.6E-2</v>
      </c>
      <c r="AB331" s="153">
        <v>1.28</v>
      </c>
      <c r="AC331" s="153">
        <v>1.6E-2</v>
      </c>
      <c r="AD331" s="153">
        <v>2.6150924999999998E-2</v>
      </c>
      <c r="AE331" s="719">
        <v>3.268865625E-4</v>
      </c>
    </row>
    <row r="332" spans="1:31">
      <c r="A332" s="110"/>
      <c r="B332" s="89" t="s">
        <v>2028</v>
      </c>
      <c r="C332" s="89" t="s">
        <v>552</v>
      </c>
      <c r="D332" s="1082" t="s">
        <v>553</v>
      </c>
      <c r="E332" s="1090" t="s">
        <v>554</v>
      </c>
      <c r="F332" s="1020">
        <v>506673.31</v>
      </c>
      <c r="G332" s="1020">
        <v>5043439.26</v>
      </c>
      <c r="H332" s="986">
        <v>62.7</v>
      </c>
      <c r="I332" s="986">
        <v>67.000000000000014</v>
      </c>
      <c r="J332" s="986">
        <v>20.421600000000002</v>
      </c>
      <c r="K332" s="986">
        <v>0.83333333333333337</v>
      </c>
      <c r="L332" s="986">
        <v>0.254</v>
      </c>
      <c r="M332" s="986">
        <v>3183.4398967522034</v>
      </c>
      <c r="N332" s="986">
        <v>1.5024138478058797</v>
      </c>
      <c r="O332" s="986">
        <v>5836.7254533588412</v>
      </c>
      <c r="P332" s="986">
        <v>97.27875755598069</v>
      </c>
      <c r="Q332" s="986">
        <v>29.650565303062915</v>
      </c>
      <c r="R332" s="986">
        <v>1270.9999994000002</v>
      </c>
      <c r="S332" s="987">
        <v>961.48333300000002</v>
      </c>
      <c r="T332" s="720">
        <v>39.44</v>
      </c>
      <c r="U332" s="153">
        <v>0.49299999999999999</v>
      </c>
      <c r="V332" s="153">
        <v>10.84</v>
      </c>
      <c r="W332" s="153">
        <v>0.13550000000000001</v>
      </c>
      <c r="X332" s="153">
        <v>1.6</v>
      </c>
      <c r="Y332" s="153">
        <v>0.02</v>
      </c>
      <c r="Z332" s="153">
        <v>1.6</v>
      </c>
      <c r="AA332" s="153">
        <v>0.02</v>
      </c>
      <c r="AB332" s="153">
        <v>1.6</v>
      </c>
      <c r="AC332" s="153">
        <v>0.02</v>
      </c>
      <c r="AD332" s="153">
        <v>2.1406140000000001E-2</v>
      </c>
      <c r="AE332" s="719">
        <v>2.6757675000000004E-4</v>
      </c>
    </row>
    <row r="333" spans="1:31">
      <c r="A333" s="110"/>
      <c r="B333" s="89" t="s">
        <v>2028</v>
      </c>
      <c r="C333" s="89" t="s">
        <v>552</v>
      </c>
      <c r="D333" s="1082" t="s">
        <v>555</v>
      </c>
      <c r="E333" s="1090" t="s">
        <v>556</v>
      </c>
      <c r="F333" s="1020">
        <v>506673.31</v>
      </c>
      <c r="G333" s="1020">
        <v>5043438.42</v>
      </c>
      <c r="H333" s="986">
        <v>62.7</v>
      </c>
      <c r="I333" s="986">
        <v>67.000000000000014</v>
      </c>
      <c r="J333" s="986">
        <v>20.421600000000002</v>
      </c>
      <c r="K333" s="986">
        <v>0.83333333333333337</v>
      </c>
      <c r="L333" s="986">
        <v>0.254</v>
      </c>
      <c r="M333" s="986">
        <v>3183.4398967522034</v>
      </c>
      <c r="N333" s="986">
        <v>1.5024138478058797</v>
      </c>
      <c r="O333" s="986">
        <v>5836.7254533588412</v>
      </c>
      <c r="P333" s="986">
        <v>97.27875755598069</v>
      </c>
      <c r="Q333" s="986">
        <v>29.650565303062915</v>
      </c>
      <c r="R333" s="986">
        <v>1270.9999994000002</v>
      </c>
      <c r="S333" s="987">
        <v>961.48333300000002</v>
      </c>
      <c r="T333" s="720">
        <v>39.44</v>
      </c>
      <c r="U333" s="153">
        <v>0.49299999999999999</v>
      </c>
      <c r="V333" s="153">
        <v>10.84</v>
      </c>
      <c r="W333" s="153">
        <v>0.13550000000000001</v>
      </c>
      <c r="X333" s="153">
        <v>1.6</v>
      </c>
      <c r="Y333" s="153">
        <v>0.02</v>
      </c>
      <c r="Z333" s="153">
        <v>1.6</v>
      </c>
      <c r="AA333" s="153">
        <v>0.02</v>
      </c>
      <c r="AB333" s="153">
        <v>1.6</v>
      </c>
      <c r="AC333" s="153">
        <v>0.02</v>
      </c>
      <c r="AD333" s="153">
        <v>2.1406140000000001E-2</v>
      </c>
      <c r="AE333" s="719">
        <v>2.6757675000000004E-4</v>
      </c>
    </row>
    <row r="334" spans="1:31">
      <c r="A334" s="110"/>
      <c r="B334" s="89" t="s">
        <v>2028</v>
      </c>
      <c r="C334" s="89" t="s">
        <v>552</v>
      </c>
      <c r="D334" s="1082" t="s">
        <v>557</v>
      </c>
      <c r="E334" s="1090" t="s">
        <v>558</v>
      </c>
      <c r="F334" s="1020">
        <v>506673.31</v>
      </c>
      <c r="G334" s="1020">
        <v>5043437.57</v>
      </c>
      <c r="H334" s="986">
        <v>62.7</v>
      </c>
      <c r="I334" s="986">
        <v>67.000000000000014</v>
      </c>
      <c r="J334" s="986">
        <v>20.421600000000002</v>
      </c>
      <c r="K334" s="986">
        <v>0.83333333333333337</v>
      </c>
      <c r="L334" s="986">
        <v>0.254</v>
      </c>
      <c r="M334" s="986">
        <v>3183.4398967522034</v>
      </c>
      <c r="N334" s="986">
        <v>1.5024138478058797</v>
      </c>
      <c r="O334" s="986">
        <v>5836.7254533588412</v>
      </c>
      <c r="P334" s="986">
        <v>97.27875755598069</v>
      </c>
      <c r="Q334" s="986">
        <v>29.650565303062915</v>
      </c>
      <c r="R334" s="986">
        <v>1270.9999994000002</v>
      </c>
      <c r="S334" s="987">
        <v>961.48333300000002</v>
      </c>
      <c r="T334" s="720">
        <v>39.44</v>
      </c>
      <c r="U334" s="153">
        <v>0.49299999999999999</v>
      </c>
      <c r="V334" s="153">
        <v>10.84</v>
      </c>
      <c r="W334" s="153">
        <v>0.13550000000000001</v>
      </c>
      <c r="X334" s="153">
        <v>1.6</v>
      </c>
      <c r="Y334" s="153">
        <v>0.02</v>
      </c>
      <c r="Z334" s="153">
        <v>1.6</v>
      </c>
      <c r="AA334" s="153">
        <v>0.02</v>
      </c>
      <c r="AB334" s="153">
        <v>1.6</v>
      </c>
      <c r="AC334" s="153">
        <v>0.02</v>
      </c>
      <c r="AD334" s="153">
        <v>2.1406140000000001E-2</v>
      </c>
      <c r="AE334" s="719">
        <v>2.6757675000000004E-4</v>
      </c>
    </row>
    <row r="335" spans="1:31">
      <c r="A335" s="110"/>
      <c r="B335" s="89" t="s">
        <v>2028</v>
      </c>
      <c r="C335" s="89" t="s">
        <v>552</v>
      </c>
      <c r="D335" s="1082" t="s">
        <v>559</v>
      </c>
      <c r="E335" s="1090" t="s">
        <v>560</v>
      </c>
      <c r="F335" s="1020">
        <v>506673.33</v>
      </c>
      <c r="G335" s="1020">
        <v>5043513.92</v>
      </c>
      <c r="H335" s="986">
        <v>62.7</v>
      </c>
      <c r="I335" s="986">
        <v>67.000000000000014</v>
      </c>
      <c r="J335" s="986">
        <v>20.421600000000002</v>
      </c>
      <c r="K335" s="986">
        <v>0.83333333333333337</v>
      </c>
      <c r="L335" s="986">
        <v>0.254</v>
      </c>
      <c r="M335" s="986">
        <v>6462.3779923275733</v>
      </c>
      <c r="N335" s="986">
        <v>3.0498977522190236</v>
      </c>
      <c r="O335" s="986">
        <v>11848.54350651508</v>
      </c>
      <c r="P335" s="986">
        <v>197.47572510858467</v>
      </c>
      <c r="Q335" s="986">
        <v>60.190601013096611</v>
      </c>
      <c r="R335" s="986">
        <v>869</v>
      </c>
      <c r="S335" s="987">
        <v>738.15</v>
      </c>
      <c r="T335" s="720">
        <v>23.376293344616883</v>
      </c>
      <c r="U335" s="153">
        <v>0.29220366680771104</v>
      </c>
      <c r="V335" s="153">
        <v>3.2853169024866973</v>
      </c>
      <c r="W335" s="153">
        <v>4.1066461281083717E-2</v>
      </c>
      <c r="X335" s="153">
        <v>0.80026950188778523</v>
      </c>
      <c r="Y335" s="153">
        <v>1.0003368773597317E-2</v>
      </c>
      <c r="Z335" s="153">
        <v>0.80026950188778523</v>
      </c>
      <c r="AA335" s="153">
        <v>1.0003368773597317E-2</v>
      </c>
      <c r="AB335" s="153">
        <v>0.80026950188778523</v>
      </c>
      <c r="AC335" s="153">
        <v>1.0003368773597317E-2</v>
      </c>
      <c r="AD335" s="153">
        <v>3.1077734999999999E-2</v>
      </c>
      <c r="AE335" s="719">
        <v>3.8847168750000001E-4</v>
      </c>
    </row>
    <row r="336" spans="1:31">
      <c r="A336" s="110"/>
      <c r="B336" s="89" t="s">
        <v>2028</v>
      </c>
      <c r="C336" s="89" t="s">
        <v>552</v>
      </c>
      <c r="D336" s="1082" t="s">
        <v>562</v>
      </c>
      <c r="E336" s="1090" t="s">
        <v>563</v>
      </c>
      <c r="F336" s="1020">
        <v>506673.33</v>
      </c>
      <c r="G336" s="1020">
        <v>5043512.0199999996</v>
      </c>
      <c r="H336" s="986">
        <v>62.7</v>
      </c>
      <c r="I336" s="986">
        <v>67.000000000000014</v>
      </c>
      <c r="J336" s="986">
        <v>20.421600000000002</v>
      </c>
      <c r="K336" s="986">
        <v>0.83333333333333337</v>
      </c>
      <c r="L336" s="986">
        <v>0.254</v>
      </c>
      <c r="M336" s="986">
        <v>6462.3779923275733</v>
      </c>
      <c r="N336" s="986">
        <v>3.0498977522190236</v>
      </c>
      <c r="O336" s="986">
        <v>11848.54350651508</v>
      </c>
      <c r="P336" s="986">
        <v>197.47572510858467</v>
      </c>
      <c r="Q336" s="986">
        <v>60.190601013096611</v>
      </c>
      <c r="R336" s="986">
        <v>869</v>
      </c>
      <c r="S336" s="987">
        <v>738.15</v>
      </c>
      <c r="T336" s="720">
        <v>23.376293344616883</v>
      </c>
      <c r="U336" s="153">
        <v>0.29220366680771104</v>
      </c>
      <c r="V336" s="153">
        <v>3.2853169024866973</v>
      </c>
      <c r="W336" s="153">
        <v>4.1066461281083717E-2</v>
      </c>
      <c r="X336" s="153">
        <v>0.80026950188778523</v>
      </c>
      <c r="Y336" s="153">
        <v>1.0003368773597317E-2</v>
      </c>
      <c r="Z336" s="153">
        <v>0.80026950188778523</v>
      </c>
      <c r="AA336" s="153">
        <v>1.0003368773597317E-2</v>
      </c>
      <c r="AB336" s="153">
        <v>0.80026950188778523</v>
      </c>
      <c r="AC336" s="153">
        <v>1.0003368773597317E-2</v>
      </c>
      <c r="AD336" s="153">
        <v>3.1077734999999999E-2</v>
      </c>
      <c r="AE336" s="719">
        <v>3.8847168750000001E-4</v>
      </c>
    </row>
    <row r="337" spans="1:31">
      <c r="A337" s="110"/>
      <c r="B337" s="89" t="s">
        <v>2028</v>
      </c>
      <c r="C337" s="89" t="s">
        <v>564</v>
      </c>
      <c r="D337" s="1082" t="s">
        <v>565</v>
      </c>
      <c r="E337" s="1090" t="s">
        <v>566</v>
      </c>
      <c r="F337" s="1020">
        <v>506638.99</v>
      </c>
      <c r="G337" s="1020">
        <v>5043634.08</v>
      </c>
      <c r="H337" s="986">
        <v>62.7</v>
      </c>
      <c r="I337" s="986">
        <v>95</v>
      </c>
      <c r="J337" s="986">
        <v>28.956</v>
      </c>
      <c r="K337" s="986">
        <v>1</v>
      </c>
      <c r="L337" s="986">
        <v>0.30480000000000002</v>
      </c>
      <c r="M337" s="986">
        <v>1933.9634840590838</v>
      </c>
      <c r="N337" s="986">
        <v>0.91272761975673766</v>
      </c>
      <c r="O337" s="986">
        <v>2462.3987859778172</v>
      </c>
      <c r="P337" s="986">
        <v>41.039979766296952</v>
      </c>
      <c r="Q337" s="986">
        <v>12.508985832767312</v>
      </c>
      <c r="R337" s="986">
        <v>1234.0000004000001</v>
      </c>
      <c r="S337" s="987">
        <v>940.92777799999999</v>
      </c>
      <c r="T337" s="720">
        <v>71.013540196895278</v>
      </c>
      <c r="U337" s="153">
        <v>0.88766925246119088</v>
      </c>
      <c r="V337" s="153">
        <v>4.882180888536551</v>
      </c>
      <c r="W337" s="153">
        <v>6.1027261106706886E-2</v>
      </c>
      <c r="X337" s="153">
        <v>0.627</v>
      </c>
      <c r="Y337" s="153">
        <v>7.8375000000000007E-3</v>
      </c>
      <c r="Z337" s="153">
        <v>0.627</v>
      </c>
      <c r="AA337" s="153">
        <v>7.8375000000000007E-3</v>
      </c>
      <c r="AB337" s="153">
        <v>0.627</v>
      </c>
      <c r="AC337" s="153">
        <v>7.8375000000000007E-3</v>
      </c>
      <c r="AD337" s="153">
        <v>3.4900260000000002E-2</v>
      </c>
      <c r="AE337" s="719">
        <v>4.3625325000000003E-4</v>
      </c>
    </row>
    <row r="338" spans="1:31">
      <c r="A338" s="110"/>
      <c r="B338" s="89" t="s">
        <v>2028</v>
      </c>
      <c r="C338" s="89" t="s">
        <v>264</v>
      </c>
      <c r="D338" s="1082" t="s">
        <v>568</v>
      </c>
      <c r="E338" s="1090" t="s">
        <v>569</v>
      </c>
      <c r="F338" s="1020">
        <v>506651.54</v>
      </c>
      <c r="G338" s="1020">
        <v>5043269.67</v>
      </c>
      <c r="H338" s="986">
        <v>62.7</v>
      </c>
      <c r="I338" s="986">
        <v>42</v>
      </c>
      <c r="J338" s="986">
        <v>12.801600000000001</v>
      </c>
      <c r="K338" s="986">
        <v>1</v>
      </c>
      <c r="L338" s="986">
        <v>0.30480000000000002</v>
      </c>
      <c r="M338" s="986">
        <v>5514.3958885355751</v>
      </c>
      <c r="N338" s="986">
        <v>2.6025007582747364</v>
      </c>
      <c r="O338" s="986">
        <v>7021.1469106084887</v>
      </c>
      <c r="P338" s="986">
        <v>117.01911517680814</v>
      </c>
      <c r="Q338" s="986">
        <v>35.667426305891127</v>
      </c>
      <c r="R338" s="986">
        <v>962.99999960000002</v>
      </c>
      <c r="S338" s="987">
        <v>790.37222199999997</v>
      </c>
      <c r="T338" s="720">
        <v>38.83</v>
      </c>
      <c r="U338" s="153">
        <v>0.485375</v>
      </c>
      <c r="V338" s="153">
        <v>6.94</v>
      </c>
      <c r="W338" s="153">
        <v>8.6749999999999994E-2</v>
      </c>
      <c r="X338" s="153">
        <v>1.1000000000000001</v>
      </c>
      <c r="Y338" s="153">
        <v>1.3750000000000002E-2</v>
      </c>
      <c r="Z338" s="153">
        <v>1.1000000000000001</v>
      </c>
      <c r="AA338" s="153">
        <v>1.3750000000000002E-2</v>
      </c>
      <c r="AB338" s="153">
        <v>1.1000000000000001</v>
      </c>
      <c r="AC338" s="153">
        <v>1.3750000000000002E-2</v>
      </c>
      <c r="AD338" s="153">
        <v>3.4560479999999998E-2</v>
      </c>
      <c r="AE338" s="719">
        <v>4.3200599999999997E-4</v>
      </c>
    </row>
    <row r="339" spans="1:31">
      <c r="A339" s="110"/>
      <c r="B339" s="89" t="s">
        <v>2028</v>
      </c>
      <c r="C339" s="89" t="s">
        <v>264</v>
      </c>
      <c r="D339" s="1082" t="s">
        <v>570</v>
      </c>
      <c r="E339" s="1090" t="s">
        <v>571</v>
      </c>
      <c r="F339" s="1020">
        <v>506651.54</v>
      </c>
      <c r="G339" s="1020">
        <v>5043267.18</v>
      </c>
      <c r="H339" s="986">
        <v>62.7</v>
      </c>
      <c r="I339" s="986">
        <v>42</v>
      </c>
      <c r="J339" s="986">
        <v>12.801600000000001</v>
      </c>
      <c r="K339" s="986">
        <v>1</v>
      </c>
      <c r="L339" s="986">
        <v>0.30480000000000002</v>
      </c>
      <c r="M339" s="986">
        <v>5514.3958885355751</v>
      </c>
      <c r="N339" s="986">
        <v>2.6025007582747364</v>
      </c>
      <c r="O339" s="986">
        <v>7021.1469106084887</v>
      </c>
      <c r="P339" s="986">
        <v>117.01911517680814</v>
      </c>
      <c r="Q339" s="986">
        <v>35.667426305891127</v>
      </c>
      <c r="R339" s="986">
        <v>962.99999960000002</v>
      </c>
      <c r="S339" s="987">
        <v>790.37222199999997</v>
      </c>
      <c r="T339" s="720">
        <v>37.024000000000001</v>
      </c>
      <c r="U339" s="153">
        <v>0.46279999999999999</v>
      </c>
      <c r="V339" s="153">
        <v>15.664</v>
      </c>
      <c r="W339" s="153">
        <v>0.19579999999999997</v>
      </c>
      <c r="X339" s="153">
        <v>0.4</v>
      </c>
      <c r="Y339" s="153">
        <v>5.0000000000000001E-3</v>
      </c>
      <c r="Z339" s="153">
        <v>0.4</v>
      </c>
      <c r="AA339" s="153">
        <v>5.0000000000000001E-3</v>
      </c>
      <c r="AB339" s="153">
        <v>0.4</v>
      </c>
      <c r="AC339" s="153">
        <v>5.0000000000000001E-3</v>
      </c>
      <c r="AD339" s="153">
        <v>3.4560479999999998E-2</v>
      </c>
      <c r="AE339" s="719">
        <v>4.3200599999999997E-4</v>
      </c>
    </row>
    <row r="340" spans="1:31">
      <c r="A340" s="110"/>
      <c r="B340" s="89" t="s">
        <v>2028</v>
      </c>
      <c r="C340" s="89" t="s">
        <v>572</v>
      </c>
      <c r="D340" s="1082" t="s">
        <v>573</v>
      </c>
      <c r="E340" s="1090" t="s">
        <v>574</v>
      </c>
      <c r="F340" s="1020">
        <v>506569.98100000003</v>
      </c>
      <c r="G340" s="1020">
        <v>5043352.3320000004</v>
      </c>
      <c r="H340" s="986">
        <v>62.7</v>
      </c>
      <c r="I340" s="986">
        <v>115</v>
      </c>
      <c r="J340" s="986">
        <v>35.052</v>
      </c>
      <c r="K340" s="986">
        <v>0.66666666666666663</v>
      </c>
      <c r="L340" s="986">
        <v>0.20319999999999999</v>
      </c>
      <c r="M340" s="986">
        <v>4325.6183349701996</v>
      </c>
      <c r="N340" s="986">
        <v>2.0414611544614023</v>
      </c>
      <c r="O340" s="986">
        <v>12391.983718909942</v>
      </c>
      <c r="P340" s="986">
        <v>206.53306198183236</v>
      </c>
      <c r="Q340" s="986">
        <v>62.951277292062507</v>
      </c>
      <c r="R340" s="986">
        <v>814.1</v>
      </c>
      <c r="S340" s="987">
        <v>707.65</v>
      </c>
      <c r="T340" s="720">
        <v>35.75</v>
      </c>
      <c r="U340" s="153">
        <v>0.44687500000000002</v>
      </c>
      <c r="V340" s="153">
        <v>5.31</v>
      </c>
      <c r="W340" s="153">
        <v>6.6375000000000003E-2</v>
      </c>
      <c r="X340" s="153">
        <v>1.1000000000000001</v>
      </c>
      <c r="Y340" s="153">
        <v>1.3750000000000002E-2</v>
      </c>
      <c r="Z340" s="153">
        <v>1.1000000000000001</v>
      </c>
      <c r="AA340" s="153">
        <v>1.3750000000000002E-2</v>
      </c>
      <c r="AB340" s="153">
        <v>1.1000000000000001</v>
      </c>
      <c r="AC340" s="153">
        <v>1.3750000000000002E-2</v>
      </c>
      <c r="AD340" s="153">
        <v>3.5009474999999998E-2</v>
      </c>
      <c r="AE340" s="719">
        <v>4.3761843749999996E-4</v>
      </c>
    </row>
    <row r="341" spans="1:31">
      <c r="A341" s="110"/>
      <c r="B341" s="89" t="s">
        <v>2028</v>
      </c>
      <c r="C341" s="89" t="s">
        <v>572</v>
      </c>
      <c r="D341" s="1082" t="s">
        <v>575</v>
      </c>
      <c r="E341" s="1090" t="s">
        <v>576</v>
      </c>
      <c r="F341" s="1020">
        <v>506569.98100000003</v>
      </c>
      <c r="G341" s="1020">
        <v>5043352.3320000004</v>
      </c>
      <c r="H341" s="986">
        <v>62.7</v>
      </c>
      <c r="I341" s="986">
        <v>115</v>
      </c>
      <c r="J341" s="986">
        <v>35.052</v>
      </c>
      <c r="K341" s="986">
        <v>0.66666666666666663</v>
      </c>
      <c r="L341" s="986">
        <v>0.20319999999999999</v>
      </c>
      <c r="M341" s="986">
        <v>4325.6183349701996</v>
      </c>
      <c r="N341" s="986">
        <v>2.0414611544614023</v>
      </c>
      <c r="O341" s="986">
        <v>12391.983718909942</v>
      </c>
      <c r="P341" s="986">
        <v>206.53306198183236</v>
      </c>
      <c r="Q341" s="986">
        <v>62.951277292062507</v>
      </c>
      <c r="R341" s="986">
        <v>814.1</v>
      </c>
      <c r="S341" s="987">
        <v>707.65</v>
      </c>
      <c r="T341" s="720">
        <v>35.75</v>
      </c>
      <c r="U341" s="153">
        <v>0.44687500000000002</v>
      </c>
      <c r="V341" s="153">
        <v>5.31</v>
      </c>
      <c r="W341" s="153">
        <v>6.6375000000000003E-2</v>
      </c>
      <c r="X341" s="153">
        <v>1.1000000000000001</v>
      </c>
      <c r="Y341" s="153">
        <v>1.3750000000000002E-2</v>
      </c>
      <c r="Z341" s="153">
        <v>1.1000000000000001</v>
      </c>
      <c r="AA341" s="153">
        <v>1.3750000000000002E-2</v>
      </c>
      <c r="AB341" s="153">
        <v>1.1000000000000001</v>
      </c>
      <c r="AC341" s="153">
        <v>1.3750000000000002E-2</v>
      </c>
      <c r="AD341" s="153">
        <v>3.5009474999999998E-2</v>
      </c>
      <c r="AE341" s="719">
        <v>4.3761843749999996E-4</v>
      </c>
    </row>
    <row r="342" spans="1:31">
      <c r="A342" s="110"/>
      <c r="B342" s="89" t="s">
        <v>2028</v>
      </c>
      <c r="C342" s="89" t="s">
        <v>572</v>
      </c>
      <c r="D342" s="1082" t="s">
        <v>577</v>
      </c>
      <c r="E342" s="1090" t="s">
        <v>578</v>
      </c>
      <c r="F342" s="1020">
        <v>506569.98100000003</v>
      </c>
      <c r="G342" s="1020">
        <v>5043352.3320000004</v>
      </c>
      <c r="H342" s="986">
        <v>62.7</v>
      </c>
      <c r="I342" s="986">
        <v>115</v>
      </c>
      <c r="J342" s="986">
        <v>35.052</v>
      </c>
      <c r="K342" s="986">
        <v>0.66666666666666663</v>
      </c>
      <c r="L342" s="986">
        <v>0.20319999999999999</v>
      </c>
      <c r="M342" s="986">
        <v>4325.6183349701996</v>
      </c>
      <c r="N342" s="986">
        <v>2.0414611544614023</v>
      </c>
      <c r="O342" s="986">
        <v>12391.983718909942</v>
      </c>
      <c r="P342" s="986">
        <v>206.53306198183236</v>
      </c>
      <c r="Q342" s="986">
        <v>62.951277292062507</v>
      </c>
      <c r="R342" s="986">
        <v>814.1</v>
      </c>
      <c r="S342" s="987">
        <v>707.65</v>
      </c>
      <c r="T342" s="720">
        <v>35.75</v>
      </c>
      <c r="U342" s="153">
        <v>0.44687500000000002</v>
      </c>
      <c r="V342" s="153">
        <v>5.31</v>
      </c>
      <c r="W342" s="153">
        <v>6.6375000000000003E-2</v>
      </c>
      <c r="X342" s="153">
        <v>1.1000000000000001</v>
      </c>
      <c r="Y342" s="153">
        <v>1.3750000000000002E-2</v>
      </c>
      <c r="Z342" s="153">
        <v>1.1000000000000001</v>
      </c>
      <c r="AA342" s="153">
        <v>1.3750000000000002E-2</v>
      </c>
      <c r="AB342" s="153">
        <v>1.1000000000000001</v>
      </c>
      <c r="AC342" s="153">
        <v>1.3750000000000002E-2</v>
      </c>
      <c r="AD342" s="153">
        <v>3.5009474999999998E-2</v>
      </c>
      <c r="AE342" s="719">
        <v>4.3761843749999996E-4</v>
      </c>
    </row>
    <row r="343" spans="1:31">
      <c r="A343" s="110"/>
      <c r="B343" s="89" t="s">
        <v>2028</v>
      </c>
      <c r="C343" s="89" t="s">
        <v>572</v>
      </c>
      <c r="D343" s="1082" t="s">
        <v>579</v>
      </c>
      <c r="E343" s="1090" t="s">
        <v>580</v>
      </c>
      <c r="F343" s="1020">
        <v>506569.98100000003</v>
      </c>
      <c r="G343" s="1020">
        <v>5043352.3320000004</v>
      </c>
      <c r="H343" s="986">
        <v>62.7</v>
      </c>
      <c r="I343" s="986">
        <v>115</v>
      </c>
      <c r="J343" s="986">
        <v>35.052</v>
      </c>
      <c r="K343" s="986">
        <v>0.66666666666666663</v>
      </c>
      <c r="L343" s="986">
        <v>0.20319999999999999</v>
      </c>
      <c r="M343" s="986">
        <v>4325.6183349701996</v>
      </c>
      <c r="N343" s="986">
        <v>2.0414611544614023</v>
      </c>
      <c r="O343" s="986">
        <v>12391.983718909942</v>
      </c>
      <c r="P343" s="986">
        <v>206.53306198183236</v>
      </c>
      <c r="Q343" s="986">
        <v>62.951277292062507</v>
      </c>
      <c r="R343" s="986">
        <v>814.1</v>
      </c>
      <c r="S343" s="987">
        <v>707.65</v>
      </c>
      <c r="T343" s="720">
        <v>35.75</v>
      </c>
      <c r="U343" s="153">
        <v>0.44687500000000002</v>
      </c>
      <c r="V343" s="153">
        <v>5.31</v>
      </c>
      <c r="W343" s="153">
        <v>6.6375000000000003E-2</v>
      </c>
      <c r="X343" s="153">
        <v>1.1000000000000001</v>
      </c>
      <c r="Y343" s="153">
        <v>1.3750000000000002E-2</v>
      </c>
      <c r="Z343" s="153">
        <v>1.1000000000000001</v>
      </c>
      <c r="AA343" s="153">
        <v>1.3750000000000002E-2</v>
      </c>
      <c r="AB343" s="153">
        <v>1.1000000000000001</v>
      </c>
      <c r="AC343" s="153">
        <v>1.3750000000000002E-2</v>
      </c>
      <c r="AD343" s="153">
        <v>3.5009474999999998E-2</v>
      </c>
      <c r="AE343" s="719">
        <v>4.3761843749999996E-4</v>
      </c>
    </row>
    <row r="344" spans="1:31">
      <c r="A344" s="110"/>
      <c r="B344" s="89" t="s">
        <v>2028</v>
      </c>
      <c r="C344" s="89" t="s">
        <v>572</v>
      </c>
      <c r="D344" s="1082" t="s">
        <v>581</v>
      </c>
      <c r="E344" s="1090" t="s">
        <v>582</v>
      </c>
      <c r="F344" s="1020">
        <v>506569.98100000003</v>
      </c>
      <c r="G344" s="1020">
        <v>5043352.3320000004</v>
      </c>
      <c r="H344" s="986">
        <v>62.7</v>
      </c>
      <c r="I344" s="986">
        <v>115</v>
      </c>
      <c r="J344" s="986">
        <v>35.052</v>
      </c>
      <c r="K344" s="986">
        <v>0.66666666666666663</v>
      </c>
      <c r="L344" s="986">
        <v>0.20319999999999999</v>
      </c>
      <c r="M344" s="986">
        <v>4325.6183349701996</v>
      </c>
      <c r="N344" s="986">
        <v>2.0414611544614023</v>
      </c>
      <c r="O344" s="986">
        <v>12391.983718909942</v>
      </c>
      <c r="P344" s="986">
        <v>206.53306198183236</v>
      </c>
      <c r="Q344" s="986">
        <v>62.951277292062507</v>
      </c>
      <c r="R344" s="986">
        <v>814.1</v>
      </c>
      <c r="S344" s="987">
        <v>707.65</v>
      </c>
      <c r="T344" s="720">
        <v>35.75</v>
      </c>
      <c r="U344" s="153">
        <v>0.44687500000000002</v>
      </c>
      <c r="V344" s="153">
        <v>5.31</v>
      </c>
      <c r="W344" s="153">
        <v>6.6375000000000003E-2</v>
      </c>
      <c r="X344" s="153">
        <v>1.1000000000000001</v>
      </c>
      <c r="Y344" s="153">
        <v>1.3750000000000002E-2</v>
      </c>
      <c r="Z344" s="153">
        <v>1.1000000000000001</v>
      </c>
      <c r="AA344" s="153">
        <v>1.3750000000000002E-2</v>
      </c>
      <c r="AB344" s="153">
        <v>1.1000000000000001</v>
      </c>
      <c r="AC344" s="153">
        <v>1.3750000000000002E-2</v>
      </c>
      <c r="AD344" s="153">
        <v>3.5009474999999998E-2</v>
      </c>
      <c r="AE344" s="719">
        <v>4.3761843749999996E-4</v>
      </c>
    </row>
    <row r="345" spans="1:31">
      <c r="A345" s="110"/>
      <c r="B345" s="89" t="s">
        <v>2028</v>
      </c>
      <c r="C345" s="89" t="s">
        <v>572</v>
      </c>
      <c r="D345" s="1082" t="s">
        <v>583</v>
      </c>
      <c r="E345" s="1090" t="s">
        <v>584</v>
      </c>
      <c r="F345" s="1020">
        <v>506569.98100000003</v>
      </c>
      <c r="G345" s="1020">
        <v>5043352.3320000004</v>
      </c>
      <c r="H345" s="986">
        <v>62.7</v>
      </c>
      <c r="I345" s="986">
        <v>115</v>
      </c>
      <c r="J345" s="986">
        <v>35.052</v>
      </c>
      <c r="K345" s="986">
        <v>0.66666666666666663</v>
      </c>
      <c r="L345" s="986">
        <v>0.20319999999999999</v>
      </c>
      <c r="M345" s="986">
        <v>4325.6183349701996</v>
      </c>
      <c r="N345" s="986">
        <v>2.0414611544614023</v>
      </c>
      <c r="O345" s="986">
        <v>12391.983718909942</v>
      </c>
      <c r="P345" s="986">
        <v>206.53306198183236</v>
      </c>
      <c r="Q345" s="986">
        <v>62.951277292062507</v>
      </c>
      <c r="R345" s="986">
        <v>814.1</v>
      </c>
      <c r="S345" s="987">
        <v>707.65</v>
      </c>
      <c r="T345" s="720">
        <v>35.75</v>
      </c>
      <c r="U345" s="153">
        <v>0.44687500000000002</v>
      </c>
      <c r="V345" s="153">
        <v>5.31</v>
      </c>
      <c r="W345" s="153">
        <v>6.6375000000000003E-2</v>
      </c>
      <c r="X345" s="153">
        <v>1.1000000000000001</v>
      </c>
      <c r="Y345" s="153">
        <v>1.3750000000000002E-2</v>
      </c>
      <c r="Z345" s="153">
        <v>1.1000000000000001</v>
      </c>
      <c r="AA345" s="153">
        <v>1.3750000000000002E-2</v>
      </c>
      <c r="AB345" s="153">
        <v>1.1000000000000001</v>
      </c>
      <c r="AC345" s="153">
        <v>1.3750000000000002E-2</v>
      </c>
      <c r="AD345" s="153">
        <v>3.5009474999999998E-2</v>
      </c>
      <c r="AE345" s="719">
        <v>4.3761843749999996E-4</v>
      </c>
    </row>
    <row r="346" spans="1:31">
      <c r="A346" s="110"/>
      <c r="B346" s="89" t="s">
        <v>2028</v>
      </c>
      <c r="C346" s="89" t="s">
        <v>572</v>
      </c>
      <c r="D346" s="1082" t="s">
        <v>585</v>
      </c>
      <c r="E346" s="1090" t="s">
        <v>586</v>
      </c>
      <c r="F346" s="1020">
        <v>506569.98100000003</v>
      </c>
      <c r="G346" s="1020">
        <v>5043352.3320000004</v>
      </c>
      <c r="H346" s="986">
        <v>62.7</v>
      </c>
      <c r="I346" s="986">
        <v>115</v>
      </c>
      <c r="J346" s="986">
        <v>35.052</v>
      </c>
      <c r="K346" s="986">
        <v>0.66666666666666663</v>
      </c>
      <c r="L346" s="986">
        <v>0.20319999999999999</v>
      </c>
      <c r="M346" s="986">
        <v>4325.6183349701996</v>
      </c>
      <c r="N346" s="986">
        <v>2.0414611544614023</v>
      </c>
      <c r="O346" s="986">
        <v>12391.983718909942</v>
      </c>
      <c r="P346" s="986">
        <v>206.53306198183236</v>
      </c>
      <c r="Q346" s="986">
        <v>62.951277292062507</v>
      </c>
      <c r="R346" s="986">
        <v>814.1</v>
      </c>
      <c r="S346" s="987">
        <v>707.65</v>
      </c>
      <c r="T346" s="720">
        <v>35.75</v>
      </c>
      <c r="U346" s="153">
        <v>0.44687500000000002</v>
      </c>
      <c r="V346" s="153">
        <v>5.31</v>
      </c>
      <c r="W346" s="153">
        <v>6.6375000000000003E-2</v>
      </c>
      <c r="X346" s="153">
        <v>1.1000000000000001</v>
      </c>
      <c r="Y346" s="153">
        <v>1.3750000000000002E-2</v>
      </c>
      <c r="Z346" s="153">
        <v>1.1000000000000001</v>
      </c>
      <c r="AA346" s="153">
        <v>1.3750000000000002E-2</v>
      </c>
      <c r="AB346" s="153">
        <v>1.1000000000000001</v>
      </c>
      <c r="AC346" s="153">
        <v>1.3750000000000002E-2</v>
      </c>
      <c r="AD346" s="153">
        <v>3.5009474999999998E-2</v>
      </c>
      <c r="AE346" s="719">
        <v>4.3761843749999996E-4</v>
      </c>
    </row>
    <row r="347" spans="1:31">
      <c r="A347" s="110"/>
      <c r="B347" s="89" t="s">
        <v>2028</v>
      </c>
      <c r="C347" s="89" t="s">
        <v>303</v>
      </c>
      <c r="D347" s="1082" t="s">
        <v>587</v>
      </c>
      <c r="E347" s="1090" t="s">
        <v>588</v>
      </c>
      <c r="F347" s="1020">
        <v>506001.58</v>
      </c>
      <c r="G347" s="1020">
        <v>5043791.32</v>
      </c>
      <c r="H347" s="986">
        <v>62.7</v>
      </c>
      <c r="I347" s="986">
        <v>18</v>
      </c>
      <c r="J347" s="986">
        <v>5.4863999999999997</v>
      </c>
      <c r="K347" s="986">
        <v>0.41666666666666669</v>
      </c>
      <c r="L347" s="986">
        <v>0.127</v>
      </c>
      <c r="M347" s="986">
        <v>292.99446704666525</v>
      </c>
      <c r="N347" s="986">
        <v>0.13827776207445017</v>
      </c>
      <c r="O347" s="986">
        <v>2148.780336954726</v>
      </c>
      <c r="P347" s="986">
        <v>35.813005615912097</v>
      </c>
      <c r="Q347" s="986">
        <v>10.915804111730008</v>
      </c>
      <c r="R347" s="986">
        <v>1234.0000004000001</v>
      </c>
      <c r="S347" s="987">
        <v>940.92777799999999</v>
      </c>
      <c r="T347" s="720">
        <v>8.879183748174599</v>
      </c>
      <c r="U347" s="153">
        <v>0.11098979685218249</v>
      </c>
      <c r="V347" s="153">
        <v>2.5637776931741598</v>
      </c>
      <c r="W347" s="153">
        <v>3.2047221164676995E-2</v>
      </c>
      <c r="X347" s="153">
        <v>0.75111885182653937</v>
      </c>
      <c r="Y347" s="153">
        <v>9.3889856478317421E-3</v>
      </c>
      <c r="Z347" s="153">
        <v>0.75111885182653937</v>
      </c>
      <c r="AA347" s="153">
        <v>9.3889856478317421E-3</v>
      </c>
      <c r="AB347" s="153">
        <v>0.75111885182653937</v>
      </c>
      <c r="AC347" s="153">
        <v>9.3889856478317421E-3</v>
      </c>
      <c r="AD347" s="153">
        <v>5.4486149999999995E-3</v>
      </c>
      <c r="AE347" s="719">
        <v>6.8107687499999994E-5</v>
      </c>
    </row>
    <row r="348" spans="1:31">
      <c r="A348" s="110"/>
      <c r="B348" s="89" t="s">
        <v>2028</v>
      </c>
      <c r="C348" s="89" t="s">
        <v>310</v>
      </c>
      <c r="D348" s="1082" t="s">
        <v>589</v>
      </c>
      <c r="E348" s="1090" t="s">
        <v>590</v>
      </c>
      <c r="F348" s="1020">
        <v>505987.76</v>
      </c>
      <c r="G348" s="1020">
        <v>5043560.53</v>
      </c>
      <c r="H348" s="986">
        <v>62.7</v>
      </c>
      <c r="I348" s="986">
        <v>18</v>
      </c>
      <c r="J348" s="986">
        <v>5.4863999999999997</v>
      </c>
      <c r="K348" s="986">
        <v>0.41666666666666669</v>
      </c>
      <c r="L348" s="986">
        <v>0.127</v>
      </c>
      <c r="M348" s="986">
        <v>292.99446704666525</v>
      </c>
      <c r="N348" s="986">
        <v>0.13827776207445017</v>
      </c>
      <c r="O348" s="986">
        <v>2148.780336954726</v>
      </c>
      <c r="P348" s="986">
        <v>35.813005615912097</v>
      </c>
      <c r="Q348" s="986">
        <v>10.915804111730008</v>
      </c>
      <c r="R348" s="986">
        <v>1234.0000004000001</v>
      </c>
      <c r="S348" s="987">
        <v>940.92777799999999</v>
      </c>
      <c r="T348" s="720">
        <v>8.879183748174599</v>
      </c>
      <c r="U348" s="153">
        <v>0.11098979685218249</v>
      </c>
      <c r="V348" s="153">
        <v>2.5637776931741598</v>
      </c>
      <c r="W348" s="153">
        <v>3.2047221164676995E-2</v>
      </c>
      <c r="X348" s="153">
        <v>0.75111885182653937</v>
      </c>
      <c r="Y348" s="153">
        <v>9.3889856478317421E-3</v>
      </c>
      <c r="Z348" s="153">
        <v>0.75111885182653937</v>
      </c>
      <c r="AA348" s="153">
        <v>9.3889856478317421E-3</v>
      </c>
      <c r="AB348" s="153">
        <v>0.75111885182653937</v>
      </c>
      <c r="AC348" s="153">
        <v>9.3889856478317421E-3</v>
      </c>
      <c r="AD348" s="153">
        <v>5.4486149999999995E-3</v>
      </c>
      <c r="AE348" s="719">
        <v>6.8107687499999994E-5</v>
      </c>
    </row>
    <row r="349" spans="1:31">
      <c r="A349" s="110"/>
      <c r="B349" s="89" t="s">
        <v>2028</v>
      </c>
      <c r="C349" s="89" t="s">
        <v>310</v>
      </c>
      <c r="D349" s="1082" t="s">
        <v>591</v>
      </c>
      <c r="E349" s="1090" t="s">
        <v>592</v>
      </c>
      <c r="F349" s="1020">
        <v>505987.77</v>
      </c>
      <c r="G349" s="1020">
        <v>5043558.76</v>
      </c>
      <c r="H349" s="986">
        <v>62.7</v>
      </c>
      <c r="I349" s="986">
        <v>18</v>
      </c>
      <c r="J349" s="986">
        <v>5.4863999999999997</v>
      </c>
      <c r="K349" s="986">
        <v>0.66666666666666663</v>
      </c>
      <c r="L349" s="986">
        <v>0.20319999999999999</v>
      </c>
      <c r="M349" s="986">
        <v>4325.6183349701996</v>
      </c>
      <c r="N349" s="986">
        <v>2.0414611544614023</v>
      </c>
      <c r="O349" s="986">
        <v>12391.983718909942</v>
      </c>
      <c r="P349" s="986">
        <v>206.53306198183236</v>
      </c>
      <c r="Q349" s="986">
        <v>62.951277292062507</v>
      </c>
      <c r="R349" s="986">
        <v>814.1</v>
      </c>
      <c r="S349" s="987">
        <v>707.65</v>
      </c>
      <c r="T349" s="720">
        <v>35.75</v>
      </c>
      <c r="U349" s="153">
        <v>0.44687500000000002</v>
      </c>
      <c r="V349" s="153">
        <v>5.31</v>
      </c>
      <c r="W349" s="153">
        <v>6.6375000000000003E-2</v>
      </c>
      <c r="X349" s="153">
        <v>1.1000000000000001</v>
      </c>
      <c r="Y349" s="153">
        <v>1.3750000000000002E-2</v>
      </c>
      <c r="Z349" s="153">
        <v>1.1000000000000001</v>
      </c>
      <c r="AA349" s="153">
        <v>1.3750000000000002E-2</v>
      </c>
      <c r="AB349" s="153">
        <v>1.1000000000000001</v>
      </c>
      <c r="AC349" s="153">
        <v>1.3750000000000002E-2</v>
      </c>
      <c r="AD349" s="153">
        <v>3.5009474999999998E-2</v>
      </c>
      <c r="AE349" s="719">
        <v>4.3761843749999996E-4</v>
      </c>
    </row>
    <row r="350" spans="1:31">
      <c r="A350" s="110"/>
      <c r="B350" s="89" t="s">
        <v>2028</v>
      </c>
      <c r="C350" s="89" t="s">
        <v>593</v>
      </c>
      <c r="D350" s="1082" t="s">
        <v>594</v>
      </c>
      <c r="E350" s="1090" t="s">
        <v>595</v>
      </c>
      <c r="F350" s="1020">
        <v>506155.26</v>
      </c>
      <c r="G350" s="1020">
        <v>5043820.5</v>
      </c>
      <c r="H350" s="986">
        <v>62.7</v>
      </c>
      <c r="I350" s="986">
        <v>51</v>
      </c>
      <c r="J350" s="986">
        <v>15.5448</v>
      </c>
      <c r="K350" s="986">
        <v>1.6666666666666667</v>
      </c>
      <c r="L350" s="986">
        <v>0.50800000000000001</v>
      </c>
      <c r="M350" s="986">
        <v>7810.3525444405914</v>
      </c>
      <c r="N350" s="986">
        <v>3.6860698488402557</v>
      </c>
      <c r="O350" s="986">
        <v>3580.0018984456765</v>
      </c>
      <c r="P350" s="986">
        <v>59.666698307427943</v>
      </c>
      <c r="Q350" s="986">
        <v>18.186409644104039</v>
      </c>
      <c r="R350" s="986">
        <v>829.00000040000009</v>
      </c>
      <c r="S350" s="987">
        <v>715.92777799999999</v>
      </c>
      <c r="T350" s="720">
        <v>47.802920494451875</v>
      </c>
      <c r="U350" s="153">
        <v>0.59753650618064846</v>
      </c>
      <c r="V350" s="153">
        <v>5.6050325537883268</v>
      </c>
      <c r="W350" s="153">
        <v>7.006290692235409E-2</v>
      </c>
      <c r="X350" s="153">
        <v>0.6405756715285984</v>
      </c>
      <c r="Y350" s="153">
        <v>8.0071958941074807E-3</v>
      </c>
      <c r="Z350" s="153">
        <v>0.6405756715285984</v>
      </c>
      <c r="AA350" s="153">
        <v>8.0071958941074807E-3</v>
      </c>
      <c r="AB350" s="153">
        <v>0.6405756715285984</v>
      </c>
      <c r="AC350" s="153">
        <v>8.0071958941074807E-3</v>
      </c>
      <c r="AD350" s="153">
        <v>4.407432E-2</v>
      </c>
      <c r="AE350" s="719">
        <v>5.5092900000000002E-4</v>
      </c>
    </row>
    <row r="351" spans="1:31">
      <c r="A351" s="110"/>
      <c r="B351" s="89" t="s">
        <v>2028</v>
      </c>
      <c r="C351" s="89" t="s">
        <v>593</v>
      </c>
      <c r="D351" s="1082" t="s">
        <v>596</v>
      </c>
      <c r="E351" s="1090" t="s">
        <v>597</v>
      </c>
      <c r="F351" s="1020">
        <v>506153.78600000002</v>
      </c>
      <c r="G351" s="1020">
        <v>5043822.3490000004</v>
      </c>
      <c r="H351" s="986">
        <v>62.7</v>
      </c>
      <c r="I351" s="986">
        <v>51</v>
      </c>
      <c r="J351" s="986">
        <v>15.5448</v>
      </c>
      <c r="K351" s="986">
        <v>1.6666666666666667</v>
      </c>
      <c r="L351" s="986">
        <v>0.50800000000000001</v>
      </c>
      <c r="M351" s="986">
        <v>7810.3525444405914</v>
      </c>
      <c r="N351" s="986">
        <v>3.6860698488402557</v>
      </c>
      <c r="O351" s="986">
        <v>3580.0018984456765</v>
      </c>
      <c r="P351" s="986">
        <v>59.666698307427943</v>
      </c>
      <c r="Q351" s="986">
        <v>18.186409644104039</v>
      </c>
      <c r="R351" s="986">
        <v>829.00000040000009</v>
      </c>
      <c r="S351" s="987">
        <v>715.92777799999999</v>
      </c>
      <c r="T351" s="720">
        <v>47.802920494451875</v>
      </c>
      <c r="U351" s="153">
        <v>0.59753650618064846</v>
      </c>
      <c r="V351" s="153">
        <v>5.6050325537883268</v>
      </c>
      <c r="W351" s="153">
        <v>7.006290692235409E-2</v>
      </c>
      <c r="X351" s="153">
        <v>0.6405756715285984</v>
      </c>
      <c r="Y351" s="153">
        <v>8.0071958941074807E-3</v>
      </c>
      <c r="Z351" s="153">
        <v>0.6405756715285984</v>
      </c>
      <c r="AA351" s="153">
        <v>8.0071958941074807E-3</v>
      </c>
      <c r="AB351" s="153">
        <v>0.6405756715285984</v>
      </c>
      <c r="AC351" s="153">
        <v>8.0071958941074807E-3</v>
      </c>
      <c r="AD351" s="153">
        <v>4.407432E-2</v>
      </c>
      <c r="AE351" s="719">
        <v>5.5092900000000002E-4</v>
      </c>
    </row>
    <row r="352" spans="1:31">
      <c r="A352" s="110"/>
      <c r="B352" s="89" t="s">
        <v>2028</v>
      </c>
      <c r="C352" s="89" t="s">
        <v>593</v>
      </c>
      <c r="D352" s="1082" t="s">
        <v>598</v>
      </c>
      <c r="E352" s="1090" t="s">
        <v>599</v>
      </c>
      <c r="F352" s="1020">
        <v>506160</v>
      </c>
      <c r="G352" s="1020">
        <v>5043825.6500000004</v>
      </c>
      <c r="H352" s="986">
        <v>62.7</v>
      </c>
      <c r="I352" s="986">
        <v>51</v>
      </c>
      <c r="J352" s="986">
        <v>15.5448</v>
      </c>
      <c r="K352" s="986">
        <v>1.6666666666666667</v>
      </c>
      <c r="L352" s="986">
        <v>0.50800000000000001</v>
      </c>
      <c r="M352" s="986">
        <v>7810.3525444405914</v>
      </c>
      <c r="N352" s="986">
        <v>3.6860698488402557</v>
      </c>
      <c r="O352" s="986">
        <v>3580.0018984456765</v>
      </c>
      <c r="P352" s="986">
        <v>59.666698307427943</v>
      </c>
      <c r="Q352" s="986">
        <v>18.186409644104039</v>
      </c>
      <c r="R352" s="986">
        <v>829.00000040000009</v>
      </c>
      <c r="S352" s="987">
        <v>715.92777799999999</v>
      </c>
      <c r="T352" s="720">
        <v>47.802920494451875</v>
      </c>
      <c r="U352" s="153">
        <v>0.59753650618064846</v>
      </c>
      <c r="V352" s="153">
        <v>5.6050325537883268</v>
      </c>
      <c r="W352" s="153">
        <v>7.006290692235409E-2</v>
      </c>
      <c r="X352" s="153">
        <v>0.6405756715285984</v>
      </c>
      <c r="Y352" s="153">
        <v>8.0071958941074807E-3</v>
      </c>
      <c r="Z352" s="153">
        <v>0.6405756715285984</v>
      </c>
      <c r="AA352" s="153">
        <v>8.0071958941074807E-3</v>
      </c>
      <c r="AB352" s="153">
        <v>0.6405756715285984</v>
      </c>
      <c r="AC352" s="153">
        <v>8.0071958941074807E-3</v>
      </c>
      <c r="AD352" s="153">
        <v>4.407432E-2</v>
      </c>
      <c r="AE352" s="719">
        <v>5.5092900000000002E-4</v>
      </c>
    </row>
    <row r="353" spans="1:31">
      <c r="A353" s="110"/>
      <c r="B353" s="89" t="s">
        <v>2028</v>
      </c>
      <c r="C353" s="89" t="s">
        <v>593</v>
      </c>
      <c r="D353" s="1082" t="s">
        <v>600</v>
      </c>
      <c r="E353" s="1090" t="s">
        <v>601</v>
      </c>
      <c r="F353" s="1020">
        <v>506158.65830000001</v>
      </c>
      <c r="G353" s="1020">
        <v>5043827.6059999997</v>
      </c>
      <c r="H353" s="986">
        <v>62.7</v>
      </c>
      <c r="I353" s="986">
        <v>51</v>
      </c>
      <c r="J353" s="986">
        <v>15.5448</v>
      </c>
      <c r="K353" s="986">
        <v>1.6666666666666667</v>
      </c>
      <c r="L353" s="986">
        <v>0.50800000000000001</v>
      </c>
      <c r="M353" s="986">
        <v>7810.3525444405914</v>
      </c>
      <c r="N353" s="986">
        <v>3.6860698488402557</v>
      </c>
      <c r="O353" s="986">
        <v>3580.0018984456765</v>
      </c>
      <c r="P353" s="986">
        <v>59.666698307427943</v>
      </c>
      <c r="Q353" s="986">
        <v>18.186409644104039</v>
      </c>
      <c r="R353" s="986">
        <v>829.00000040000009</v>
      </c>
      <c r="S353" s="987">
        <v>715.92777799999999</v>
      </c>
      <c r="T353" s="720">
        <v>47.802920494451875</v>
      </c>
      <c r="U353" s="153">
        <v>0.59753650618064846</v>
      </c>
      <c r="V353" s="153">
        <v>5.6050325537883268</v>
      </c>
      <c r="W353" s="153">
        <v>7.006290692235409E-2</v>
      </c>
      <c r="X353" s="153">
        <v>0.6405756715285984</v>
      </c>
      <c r="Y353" s="153">
        <v>8.0071958941074807E-3</v>
      </c>
      <c r="Z353" s="153">
        <v>0.6405756715285984</v>
      </c>
      <c r="AA353" s="153">
        <v>8.0071958941074807E-3</v>
      </c>
      <c r="AB353" s="153">
        <v>0.6405756715285984</v>
      </c>
      <c r="AC353" s="153">
        <v>8.0071958941074807E-3</v>
      </c>
      <c r="AD353" s="153">
        <v>4.407432E-2</v>
      </c>
      <c r="AE353" s="719">
        <v>5.5092900000000002E-4</v>
      </c>
    </row>
    <row r="354" spans="1:31">
      <c r="A354" s="110"/>
      <c r="B354" s="89" t="s">
        <v>2028</v>
      </c>
      <c r="C354" s="89" t="s">
        <v>593</v>
      </c>
      <c r="D354" s="1082" t="s">
        <v>602</v>
      </c>
      <c r="E354" s="1090" t="s">
        <v>603</v>
      </c>
      <c r="F354" s="1020">
        <v>506164.13</v>
      </c>
      <c r="G354" s="1020">
        <v>5043829.88</v>
      </c>
      <c r="H354" s="986">
        <v>62.7</v>
      </c>
      <c r="I354" s="986">
        <v>51</v>
      </c>
      <c r="J354" s="986">
        <v>15.5448</v>
      </c>
      <c r="K354" s="986">
        <v>1.6666666666666667</v>
      </c>
      <c r="L354" s="986">
        <v>0.50800000000000001</v>
      </c>
      <c r="M354" s="986">
        <v>7810.3525444405914</v>
      </c>
      <c r="N354" s="986">
        <v>3.6860698488402557</v>
      </c>
      <c r="O354" s="986">
        <v>3580.0018984456765</v>
      </c>
      <c r="P354" s="986">
        <v>59.666698307427943</v>
      </c>
      <c r="Q354" s="986">
        <v>18.186409644104039</v>
      </c>
      <c r="R354" s="986">
        <v>829.00000040000009</v>
      </c>
      <c r="S354" s="987">
        <v>715.92777799999999</v>
      </c>
      <c r="T354" s="720">
        <v>47.802920494451875</v>
      </c>
      <c r="U354" s="153">
        <v>0.59753650618064846</v>
      </c>
      <c r="V354" s="153">
        <v>5.6050325537883268</v>
      </c>
      <c r="W354" s="153">
        <v>7.006290692235409E-2</v>
      </c>
      <c r="X354" s="153">
        <v>0.6405756715285984</v>
      </c>
      <c r="Y354" s="153">
        <v>8.0071958941074807E-3</v>
      </c>
      <c r="Z354" s="153">
        <v>0.6405756715285984</v>
      </c>
      <c r="AA354" s="153">
        <v>8.0071958941074807E-3</v>
      </c>
      <c r="AB354" s="153">
        <v>0.6405756715285984</v>
      </c>
      <c r="AC354" s="153">
        <v>8.0071958941074807E-3</v>
      </c>
      <c r="AD354" s="153">
        <v>4.407432E-2</v>
      </c>
      <c r="AE354" s="719">
        <v>5.5092900000000002E-4</v>
      </c>
    </row>
    <row r="355" spans="1:31">
      <c r="A355" s="110"/>
      <c r="B355" s="89" t="s">
        <v>2028</v>
      </c>
      <c r="C355" s="89" t="s">
        <v>593</v>
      </c>
      <c r="D355" s="1082" t="s">
        <v>604</v>
      </c>
      <c r="E355" s="1090" t="s">
        <v>605</v>
      </c>
      <c r="F355" s="1020">
        <v>506162.5048</v>
      </c>
      <c r="G355" s="1020">
        <v>5043831.9649999999</v>
      </c>
      <c r="H355" s="986">
        <v>62.7</v>
      </c>
      <c r="I355" s="986">
        <v>51</v>
      </c>
      <c r="J355" s="986">
        <v>15.5448</v>
      </c>
      <c r="K355" s="986">
        <v>1.6666666666666667</v>
      </c>
      <c r="L355" s="986">
        <v>0.50800000000000001</v>
      </c>
      <c r="M355" s="986">
        <v>7810.3525444405914</v>
      </c>
      <c r="N355" s="986">
        <v>3.6860698488402557</v>
      </c>
      <c r="O355" s="986">
        <v>3580.0018984456765</v>
      </c>
      <c r="P355" s="986">
        <v>59.666698307427943</v>
      </c>
      <c r="Q355" s="986">
        <v>18.186409644104039</v>
      </c>
      <c r="R355" s="986">
        <v>829.00000040000009</v>
      </c>
      <c r="S355" s="987">
        <v>715.92777799999999</v>
      </c>
      <c r="T355" s="720">
        <v>47.802920494451875</v>
      </c>
      <c r="U355" s="153">
        <v>0.59753650618064846</v>
      </c>
      <c r="V355" s="153">
        <v>5.6050325537883268</v>
      </c>
      <c r="W355" s="153">
        <v>7.006290692235409E-2</v>
      </c>
      <c r="X355" s="153">
        <v>0.6405756715285984</v>
      </c>
      <c r="Y355" s="153">
        <v>8.0071958941074807E-3</v>
      </c>
      <c r="Z355" s="153">
        <v>0.6405756715285984</v>
      </c>
      <c r="AA355" s="153">
        <v>8.0071958941074807E-3</v>
      </c>
      <c r="AB355" s="153">
        <v>0.6405756715285984</v>
      </c>
      <c r="AC355" s="153">
        <v>8.0071958941074807E-3</v>
      </c>
      <c r="AD355" s="153">
        <v>4.407432E-2</v>
      </c>
      <c r="AE355" s="719">
        <v>5.5092900000000002E-4</v>
      </c>
    </row>
    <row r="356" spans="1:31">
      <c r="A356" s="110"/>
      <c r="B356" s="89" t="s">
        <v>2028</v>
      </c>
      <c r="C356" s="89" t="s">
        <v>593</v>
      </c>
      <c r="D356" s="1082" t="s">
        <v>606</v>
      </c>
      <c r="E356" s="1090" t="s">
        <v>607</v>
      </c>
      <c r="F356" s="1020">
        <v>506168.77</v>
      </c>
      <c r="G356" s="1020">
        <v>5043834.3099999996</v>
      </c>
      <c r="H356" s="986">
        <v>62.7</v>
      </c>
      <c r="I356" s="986">
        <v>51</v>
      </c>
      <c r="J356" s="986">
        <v>15.5448</v>
      </c>
      <c r="K356" s="986">
        <v>1.6666666666666667</v>
      </c>
      <c r="L356" s="986">
        <v>0.50800000000000001</v>
      </c>
      <c r="M356" s="986">
        <v>7810.3525444405914</v>
      </c>
      <c r="N356" s="986">
        <v>3.6860698488402557</v>
      </c>
      <c r="O356" s="986">
        <v>3580.0018984456765</v>
      </c>
      <c r="P356" s="986">
        <v>59.666698307427943</v>
      </c>
      <c r="Q356" s="986">
        <v>18.186409644104039</v>
      </c>
      <c r="R356" s="986">
        <v>829.00000040000009</v>
      </c>
      <c r="S356" s="987">
        <v>715.92777799999999</v>
      </c>
      <c r="T356" s="720">
        <v>47.802920494451875</v>
      </c>
      <c r="U356" s="153">
        <v>0.59753650618064846</v>
      </c>
      <c r="V356" s="153">
        <v>5.6050325537883268</v>
      </c>
      <c r="W356" s="153">
        <v>7.006290692235409E-2</v>
      </c>
      <c r="X356" s="153">
        <v>0.6405756715285984</v>
      </c>
      <c r="Y356" s="153">
        <v>8.0071958941074807E-3</v>
      </c>
      <c r="Z356" s="153">
        <v>0.6405756715285984</v>
      </c>
      <c r="AA356" s="153">
        <v>8.0071958941074807E-3</v>
      </c>
      <c r="AB356" s="153">
        <v>0.6405756715285984</v>
      </c>
      <c r="AC356" s="153">
        <v>8.0071958941074807E-3</v>
      </c>
      <c r="AD356" s="153">
        <v>4.407432E-2</v>
      </c>
      <c r="AE356" s="719">
        <v>5.5092900000000002E-4</v>
      </c>
    </row>
    <row r="357" spans="1:31">
      <c r="A357" s="110"/>
      <c r="B357" s="89" t="s">
        <v>2028</v>
      </c>
      <c r="C357" s="89" t="s">
        <v>593</v>
      </c>
      <c r="D357" s="1082" t="s">
        <v>608</v>
      </c>
      <c r="E357" s="1090" t="s">
        <v>609</v>
      </c>
      <c r="F357" s="1020">
        <v>506185.64010000002</v>
      </c>
      <c r="G357" s="1020">
        <v>5043852.5760000004</v>
      </c>
      <c r="H357" s="986">
        <v>62.7</v>
      </c>
      <c r="I357" s="986">
        <v>51</v>
      </c>
      <c r="J357" s="986">
        <v>15.5448</v>
      </c>
      <c r="K357" s="986">
        <v>1.6666666666666667</v>
      </c>
      <c r="L357" s="986">
        <v>0.50800000000000001</v>
      </c>
      <c r="M357" s="986">
        <v>7810.3525444405914</v>
      </c>
      <c r="N357" s="986">
        <v>3.6860698488402557</v>
      </c>
      <c r="O357" s="986">
        <v>3580.0018984456765</v>
      </c>
      <c r="P357" s="986">
        <v>59.666698307427943</v>
      </c>
      <c r="Q357" s="986">
        <v>18.186409644104039</v>
      </c>
      <c r="R357" s="986">
        <v>829.00000040000009</v>
      </c>
      <c r="S357" s="987">
        <v>715.92777799999999</v>
      </c>
      <c r="T357" s="720">
        <v>47.802920494451875</v>
      </c>
      <c r="U357" s="153">
        <v>0.59753650618064846</v>
      </c>
      <c r="V357" s="153">
        <v>5.6050325537883268</v>
      </c>
      <c r="W357" s="153">
        <v>7.006290692235409E-2</v>
      </c>
      <c r="X357" s="153">
        <v>0.6405756715285984</v>
      </c>
      <c r="Y357" s="153">
        <v>8.0071958941074807E-3</v>
      </c>
      <c r="Z357" s="153">
        <v>0.6405756715285984</v>
      </c>
      <c r="AA357" s="153">
        <v>8.0071958941074807E-3</v>
      </c>
      <c r="AB357" s="153">
        <v>0.6405756715285984</v>
      </c>
      <c r="AC357" s="153">
        <v>8.0071958941074807E-3</v>
      </c>
      <c r="AD357" s="153">
        <v>4.407432E-2</v>
      </c>
      <c r="AE357" s="719">
        <v>5.5092900000000002E-4</v>
      </c>
    </row>
    <row r="358" spans="1:31">
      <c r="A358" s="110"/>
      <c r="B358" s="89" t="s">
        <v>2028</v>
      </c>
      <c r="C358" s="89" t="s">
        <v>593</v>
      </c>
      <c r="D358" s="1082" t="s">
        <v>610</v>
      </c>
      <c r="E358" s="1090" t="s">
        <v>611</v>
      </c>
      <c r="F358" s="1020">
        <v>506183.91720000003</v>
      </c>
      <c r="G358" s="1020">
        <v>5043854.0190000003</v>
      </c>
      <c r="H358" s="986">
        <v>62.7</v>
      </c>
      <c r="I358" s="986">
        <v>51</v>
      </c>
      <c r="J358" s="986">
        <v>15.5448</v>
      </c>
      <c r="K358" s="986">
        <v>1.6666666666666667</v>
      </c>
      <c r="L358" s="986">
        <v>0.50800000000000001</v>
      </c>
      <c r="M358" s="986">
        <v>7810.3525444405914</v>
      </c>
      <c r="N358" s="986">
        <v>3.6860698488402557</v>
      </c>
      <c r="O358" s="986">
        <v>3580.0018984456765</v>
      </c>
      <c r="P358" s="986">
        <v>59.666698307427943</v>
      </c>
      <c r="Q358" s="986">
        <v>18.186409644104039</v>
      </c>
      <c r="R358" s="986">
        <v>829.00000040000009</v>
      </c>
      <c r="S358" s="987">
        <v>715.92777799999999</v>
      </c>
      <c r="T358" s="720">
        <v>47.802920494451875</v>
      </c>
      <c r="U358" s="153">
        <v>0.59753650618064846</v>
      </c>
      <c r="V358" s="153">
        <v>5.6050325537883268</v>
      </c>
      <c r="W358" s="153">
        <v>7.006290692235409E-2</v>
      </c>
      <c r="X358" s="153">
        <v>0.6405756715285984</v>
      </c>
      <c r="Y358" s="153">
        <v>8.0071958941074807E-3</v>
      </c>
      <c r="Z358" s="153">
        <v>0.6405756715285984</v>
      </c>
      <c r="AA358" s="153">
        <v>8.0071958941074807E-3</v>
      </c>
      <c r="AB358" s="153">
        <v>0.6405756715285984</v>
      </c>
      <c r="AC358" s="153">
        <v>8.0071958941074807E-3</v>
      </c>
      <c r="AD358" s="153">
        <v>4.407432E-2</v>
      </c>
      <c r="AE358" s="719">
        <v>5.5092900000000002E-4</v>
      </c>
    </row>
    <row r="359" spans="1:31">
      <c r="A359" s="110"/>
      <c r="B359" s="89" t="s">
        <v>2028</v>
      </c>
      <c r="C359" s="89" t="s">
        <v>593</v>
      </c>
      <c r="D359" s="1082" t="s">
        <v>612</v>
      </c>
      <c r="E359" s="1090" t="s">
        <v>613</v>
      </c>
      <c r="F359" s="1020">
        <v>506189.84730000002</v>
      </c>
      <c r="G359" s="1020">
        <v>5043857.3849999998</v>
      </c>
      <c r="H359" s="986">
        <v>62.7</v>
      </c>
      <c r="I359" s="986">
        <v>51</v>
      </c>
      <c r="J359" s="986">
        <v>15.5448</v>
      </c>
      <c r="K359" s="986">
        <v>1.6666666666666667</v>
      </c>
      <c r="L359" s="986">
        <v>0.50800000000000001</v>
      </c>
      <c r="M359" s="986">
        <v>7810.3525444405914</v>
      </c>
      <c r="N359" s="986">
        <v>3.6860698488402557</v>
      </c>
      <c r="O359" s="986">
        <v>3580.0018984456765</v>
      </c>
      <c r="P359" s="986">
        <v>59.666698307427943</v>
      </c>
      <c r="Q359" s="986">
        <v>18.186409644104039</v>
      </c>
      <c r="R359" s="986">
        <v>829.00000040000009</v>
      </c>
      <c r="S359" s="987">
        <v>715.92777799999999</v>
      </c>
      <c r="T359" s="720">
        <v>47.802920494451875</v>
      </c>
      <c r="U359" s="153">
        <v>0.59753650618064846</v>
      </c>
      <c r="V359" s="153">
        <v>5.6050325537883268</v>
      </c>
      <c r="W359" s="153">
        <v>7.006290692235409E-2</v>
      </c>
      <c r="X359" s="153">
        <v>0.6405756715285984</v>
      </c>
      <c r="Y359" s="153">
        <v>8.0071958941074807E-3</v>
      </c>
      <c r="Z359" s="153">
        <v>0.6405756715285984</v>
      </c>
      <c r="AA359" s="153">
        <v>8.0071958941074807E-3</v>
      </c>
      <c r="AB359" s="153">
        <v>0.6405756715285984</v>
      </c>
      <c r="AC359" s="153">
        <v>8.0071958941074807E-3</v>
      </c>
      <c r="AD359" s="153">
        <v>4.407432E-2</v>
      </c>
      <c r="AE359" s="719">
        <v>5.5092900000000002E-4</v>
      </c>
    </row>
    <row r="360" spans="1:31">
      <c r="A360" s="110"/>
      <c r="B360" s="89" t="s">
        <v>2028</v>
      </c>
      <c r="C360" s="89" t="s">
        <v>593</v>
      </c>
      <c r="D360" s="1082" t="s">
        <v>614</v>
      </c>
      <c r="E360" s="1090" t="s">
        <v>615</v>
      </c>
      <c r="F360" s="1020">
        <v>506188.40490000002</v>
      </c>
      <c r="G360" s="1020">
        <v>5043858.7630000003</v>
      </c>
      <c r="H360" s="986">
        <v>62.7</v>
      </c>
      <c r="I360" s="986">
        <v>51</v>
      </c>
      <c r="J360" s="986">
        <v>15.5448</v>
      </c>
      <c r="K360" s="986">
        <v>1.6666666666666667</v>
      </c>
      <c r="L360" s="986">
        <v>0.50800000000000001</v>
      </c>
      <c r="M360" s="986">
        <v>7810.3525444405914</v>
      </c>
      <c r="N360" s="986">
        <v>3.6860698488402557</v>
      </c>
      <c r="O360" s="986">
        <v>3580.0018984456765</v>
      </c>
      <c r="P360" s="986">
        <v>59.666698307427943</v>
      </c>
      <c r="Q360" s="986">
        <v>18.186409644104039</v>
      </c>
      <c r="R360" s="986">
        <v>829.00000040000009</v>
      </c>
      <c r="S360" s="987">
        <v>715.92777799999999</v>
      </c>
      <c r="T360" s="720">
        <v>47.802920494451875</v>
      </c>
      <c r="U360" s="153">
        <v>0.59753650618064846</v>
      </c>
      <c r="V360" s="153">
        <v>5.6050325537883268</v>
      </c>
      <c r="W360" s="153">
        <v>7.006290692235409E-2</v>
      </c>
      <c r="X360" s="153">
        <v>0.6405756715285984</v>
      </c>
      <c r="Y360" s="153">
        <v>8.0071958941074807E-3</v>
      </c>
      <c r="Z360" s="153">
        <v>0.6405756715285984</v>
      </c>
      <c r="AA360" s="153">
        <v>8.0071958941074807E-3</v>
      </c>
      <c r="AB360" s="153">
        <v>0.6405756715285984</v>
      </c>
      <c r="AC360" s="153">
        <v>8.0071958941074807E-3</v>
      </c>
      <c r="AD360" s="153">
        <v>4.407432E-2</v>
      </c>
      <c r="AE360" s="719">
        <v>5.5092900000000002E-4</v>
      </c>
    </row>
    <row r="361" spans="1:31">
      <c r="A361" s="110"/>
      <c r="B361" s="89" t="s">
        <v>2028</v>
      </c>
      <c r="C361" s="89" t="s">
        <v>593</v>
      </c>
      <c r="D361" s="1082" t="s">
        <v>616</v>
      </c>
      <c r="E361" s="1090" t="s">
        <v>623</v>
      </c>
      <c r="F361" s="1020">
        <v>506194.65549999999</v>
      </c>
      <c r="G361" s="1020">
        <v>5043861.9919999996</v>
      </c>
      <c r="H361" s="986">
        <v>62.7</v>
      </c>
      <c r="I361" s="986">
        <v>51</v>
      </c>
      <c r="J361" s="986">
        <v>15.5448</v>
      </c>
      <c r="K361" s="986">
        <v>2</v>
      </c>
      <c r="L361" s="986">
        <v>0.60960000000000003</v>
      </c>
      <c r="M361" s="986">
        <v>22779.741428544534</v>
      </c>
      <c r="N361" s="986">
        <v>10.750823034730164</v>
      </c>
      <c r="O361" s="986">
        <v>7251.016901416192</v>
      </c>
      <c r="P361" s="986">
        <v>120.85028169026987</v>
      </c>
      <c r="Q361" s="986">
        <v>36.835165859194255</v>
      </c>
      <c r="R361" s="986">
        <v>829.00000040000009</v>
      </c>
      <c r="S361" s="987">
        <v>715.92777799999999</v>
      </c>
      <c r="T361" s="720">
        <v>48.800093352540301</v>
      </c>
      <c r="U361" s="153">
        <v>0.61000116690675377</v>
      </c>
      <c r="V361" s="153">
        <v>0.37610861928740108</v>
      </c>
      <c r="W361" s="153">
        <v>4.7013577410925135E-3</v>
      </c>
      <c r="X361" s="153">
        <v>4.8043175364644891E-2</v>
      </c>
      <c r="Y361" s="153">
        <v>6.0053969205806112E-4</v>
      </c>
      <c r="Z361" s="153">
        <v>4.8043175364644891E-2</v>
      </c>
      <c r="AA361" s="153">
        <v>6.0053969205806112E-4</v>
      </c>
      <c r="AB361" s="153">
        <v>4.8043175364644891E-2</v>
      </c>
      <c r="AC361" s="153">
        <v>6.0053969205806112E-4</v>
      </c>
      <c r="AD361" s="153">
        <v>5.1755774999999997E-2</v>
      </c>
      <c r="AE361" s="719">
        <v>6.4694718749999994E-4</v>
      </c>
    </row>
    <row r="362" spans="1:31">
      <c r="A362" s="110"/>
      <c r="B362" s="89" t="s">
        <v>2028</v>
      </c>
      <c r="C362" s="89" t="s">
        <v>593</v>
      </c>
      <c r="D362" s="1082" t="s">
        <v>622</v>
      </c>
      <c r="E362" s="1090" t="s">
        <v>617</v>
      </c>
      <c r="F362" s="1020">
        <v>506192.636</v>
      </c>
      <c r="G362" s="1020">
        <v>5043863.1220000004</v>
      </c>
      <c r="H362" s="986">
        <v>62.7</v>
      </c>
      <c r="I362" s="986">
        <v>51</v>
      </c>
      <c r="J362" s="986">
        <v>15.5448</v>
      </c>
      <c r="K362" s="986">
        <v>1.6666666666666667</v>
      </c>
      <c r="L362" s="986">
        <v>0.50800000000000001</v>
      </c>
      <c r="M362" s="986">
        <v>7810.3525444405914</v>
      </c>
      <c r="N362" s="986">
        <v>3.6860698488402557</v>
      </c>
      <c r="O362" s="986">
        <v>3580.0018984456765</v>
      </c>
      <c r="P362" s="986">
        <v>59.666698307427943</v>
      </c>
      <c r="Q362" s="986">
        <v>18.186409644104039</v>
      </c>
      <c r="R362" s="986">
        <v>829.00000040000009</v>
      </c>
      <c r="S362" s="987">
        <v>715.92777799999999</v>
      </c>
      <c r="T362" s="720">
        <v>47.802920494451875</v>
      </c>
      <c r="U362" s="153">
        <v>0.59753650618064846</v>
      </c>
      <c r="V362" s="153">
        <v>5.6050325537883268</v>
      </c>
      <c r="W362" s="153">
        <v>7.006290692235409E-2</v>
      </c>
      <c r="X362" s="153">
        <v>0.6405756715285984</v>
      </c>
      <c r="Y362" s="153">
        <v>8.0071958941074807E-3</v>
      </c>
      <c r="Z362" s="153">
        <v>0.6405756715285984</v>
      </c>
      <c r="AA362" s="153">
        <v>8.0071958941074807E-3</v>
      </c>
      <c r="AB362" s="153">
        <v>0.6405756715285984</v>
      </c>
      <c r="AC362" s="153">
        <v>8.0071958941074807E-3</v>
      </c>
      <c r="AD362" s="153">
        <v>4.407432E-2</v>
      </c>
      <c r="AE362" s="719">
        <v>5.5092900000000002E-4</v>
      </c>
    </row>
    <row r="363" spans="1:31">
      <c r="A363" s="110"/>
      <c r="B363" s="89" t="s">
        <v>2028</v>
      </c>
      <c r="C363" s="89" t="s">
        <v>593</v>
      </c>
      <c r="D363" s="1082" t="s">
        <v>618</v>
      </c>
      <c r="E363" s="1090" t="s">
        <v>619</v>
      </c>
      <c r="F363" s="1020">
        <v>506199.06300000002</v>
      </c>
      <c r="G363" s="1020">
        <v>5043866.4000000004</v>
      </c>
      <c r="H363" s="986">
        <v>62.7</v>
      </c>
      <c r="I363" s="986">
        <v>51</v>
      </c>
      <c r="J363" s="986">
        <v>15.5448</v>
      </c>
      <c r="K363" s="986">
        <v>2</v>
      </c>
      <c r="L363" s="986">
        <v>0.60960000000000003</v>
      </c>
      <c r="M363" s="986">
        <v>22779.741428544534</v>
      </c>
      <c r="N363" s="986">
        <v>10.750823034730164</v>
      </c>
      <c r="O363" s="986">
        <v>7251.016901416192</v>
      </c>
      <c r="P363" s="986">
        <v>120.85028169026987</v>
      </c>
      <c r="Q363" s="986">
        <v>36.835165859194255</v>
      </c>
      <c r="R363" s="986">
        <v>829.00000040000009</v>
      </c>
      <c r="S363" s="987">
        <v>715.92777799999999</v>
      </c>
      <c r="T363" s="720">
        <v>48.800093352540301</v>
      </c>
      <c r="U363" s="153">
        <v>0.61000116690675377</v>
      </c>
      <c r="V363" s="153">
        <v>0.37610861928740108</v>
      </c>
      <c r="W363" s="153">
        <v>4.7013577410925135E-3</v>
      </c>
      <c r="X363" s="153">
        <v>0.10097179844441702</v>
      </c>
      <c r="Y363" s="153">
        <v>1.2621474805552127E-3</v>
      </c>
      <c r="Z363" s="153">
        <v>0.10097179844441702</v>
      </c>
      <c r="AA363" s="153">
        <v>1.2621474805552127E-3</v>
      </c>
      <c r="AB363" s="153">
        <v>0.10097179844441702</v>
      </c>
      <c r="AC363" s="153">
        <v>1.2621474805552127E-3</v>
      </c>
      <c r="AD363" s="153">
        <v>5.1755774999999997E-2</v>
      </c>
      <c r="AE363" s="719">
        <v>6.4694718749999994E-4</v>
      </c>
    </row>
    <row r="364" spans="1:31">
      <c r="A364" s="110"/>
      <c r="B364" s="89" t="s">
        <v>2028</v>
      </c>
      <c r="C364" s="89" t="s">
        <v>593</v>
      </c>
      <c r="D364" s="1082" t="s">
        <v>620</v>
      </c>
      <c r="E364" s="1090" t="s">
        <v>621</v>
      </c>
      <c r="F364" s="1020">
        <v>506197.7648</v>
      </c>
      <c r="G364" s="1020">
        <v>5043867.3530000001</v>
      </c>
      <c r="H364" s="986">
        <v>62.7</v>
      </c>
      <c r="I364" s="986">
        <v>51</v>
      </c>
      <c r="J364" s="986">
        <v>15.5448</v>
      </c>
      <c r="K364" s="986">
        <v>2</v>
      </c>
      <c r="L364" s="986">
        <v>0.60960000000000003</v>
      </c>
      <c r="M364" s="986">
        <v>22779.741428544534</v>
      </c>
      <c r="N364" s="986">
        <v>10.750823034730164</v>
      </c>
      <c r="O364" s="986">
        <v>7251.016901416192</v>
      </c>
      <c r="P364" s="986">
        <v>120.85028169026987</v>
      </c>
      <c r="Q364" s="986">
        <v>36.835165859194255</v>
      </c>
      <c r="R364" s="986">
        <v>829.00000040000009</v>
      </c>
      <c r="S364" s="987">
        <v>715.92777799999999</v>
      </c>
      <c r="T364" s="720">
        <v>48.800093352540301</v>
      </c>
      <c r="U364" s="153">
        <v>0.61000116690675377</v>
      </c>
      <c r="V364" s="153">
        <v>0.37610861928740108</v>
      </c>
      <c r="W364" s="153">
        <v>4.7013577410925135E-3</v>
      </c>
      <c r="X364" s="153">
        <v>1.5145769766662555E-2</v>
      </c>
      <c r="Y364" s="153">
        <v>1.8932212208328192E-4</v>
      </c>
      <c r="Z364" s="153">
        <v>1.5145769766662555E-2</v>
      </c>
      <c r="AA364" s="153">
        <v>1.8932212208328192E-4</v>
      </c>
      <c r="AB364" s="153">
        <v>1.5145769766662555E-2</v>
      </c>
      <c r="AC364" s="153">
        <v>1.8932212208328192E-4</v>
      </c>
      <c r="AD364" s="153">
        <v>5.1755774999999997E-2</v>
      </c>
      <c r="AE364" s="719">
        <v>6.4694718749999994E-4</v>
      </c>
    </row>
    <row r="365" spans="1:31">
      <c r="A365" s="110"/>
      <c r="B365" s="89" t="s">
        <v>2028</v>
      </c>
      <c r="C365" s="89" t="s">
        <v>593</v>
      </c>
      <c r="D365" s="1082" t="s">
        <v>624</v>
      </c>
      <c r="E365" s="1090" t="s">
        <v>625</v>
      </c>
      <c r="F365" s="1020">
        <v>506202.6691</v>
      </c>
      <c r="G365" s="1020">
        <v>5043870.6069999998</v>
      </c>
      <c r="H365" s="986">
        <v>62.7</v>
      </c>
      <c r="I365" s="986">
        <v>51</v>
      </c>
      <c r="J365" s="986">
        <v>15.5448</v>
      </c>
      <c r="K365" s="986">
        <v>2</v>
      </c>
      <c r="L365" s="986">
        <v>0.60960000000000003</v>
      </c>
      <c r="M365" s="986">
        <v>22779.741428544534</v>
      </c>
      <c r="N365" s="986">
        <v>10.750823034730164</v>
      </c>
      <c r="O365" s="986">
        <v>7251.016901416192</v>
      </c>
      <c r="P365" s="986">
        <v>120.85028169026987</v>
      </c>
      <c r="Q365" s="986">
        <v>36.835165859194255</v>
      </c>
      <c r="R365" s="986">
        <v>829.00000040000009</v>
      </c>
      <c r="S365" s="987">
        <v>715.92777799999999</v>
      </c>
      <c r="T365" s="720">
        <v>48.800093352540301</v>
      </c>
      <c r="U365" s="153">
        <v>0.61000116690675377</v>
      </c>
      <c r="V365" s="153">
        <v>0.37610861928740108</v>
      </c>
      <c r="W365" s="153">
        <v>4.7013577410925135E-3</v>
      </c>
      <c r="X365" s="153">
        <v>1.5145769766662555E-2</v>
      </c>
      <c r="Y365" s="153">
        <v>1.8932212208328192E-4</v>
      </c>
      <c r="Z365" s="153">
        <v>1.5145769766662555E-2</v>
      </c>
      <c r="AA365" s="153">
        <v>1.8932212208328192E-4</v>
      </c>
      <c r="AB365" s="153">
        <v>1.5145769766662555E-2</v>
      </c>
      <c r="AC365" s="153">
        <v>1.8932212208328192E-4</v>
      </c>
      <c r="AD365" s="153">
        <v>5.1755774999999997E-2</v>
      </c>
      <c r="AE365" s="719">
        <v>6.4694718749999994E-4</v>
      </c>
    </row>
    <row r="366" spans="1:31">
      <c r="A366" s="110"/>
      <c r="B366" s="89" t="s">
        <v>2028</v>
      </c>
      <c r="C366" s="89" t="s">
        <v>593</v>
      </c>
      <c r="D366" s="1082" t="s">
        <v>626</v>
      </c>
      <c r="E366" s="1090" t="s">
        <v>627</v>
      </c>
      <c r="F366" s="1020">
        <v>506201.09840000002</v>
      </c>
      <c r="G366" s="1020">
        <v>5043871.7130000005</v>
      </c>
      <c r="H366" s="986">
        <v>62.7</v>
      </c>
      <c r="I366" s="986">
        <v>51</v>
      </c>
      <c r="J366" s="986">
        <v>15.5448</v>
      </c>
      <c r="K366" s="986">
        <v>2</v>
      </c>
      <c r="L366" s="986">
        <v>0.60960000000000003</v>
      </c>
      <c r="M366" s="986">
        <v>22779.741428544534</v>
      </c>
      <c r="N366" s="986">
        <v>10.750823034730164</v>
      </c>
      <c r="O366" s="986">
        <v>7251.016901416192</v>
      </c>
      <c r="P366" s="986">
        <v>120.85028169026987</v>
      </c>
      <c r="Q366" s="986">
        <v>36.835165859194255</v>
      </c>
      <c r="R366" s="986">
        <v>829.00000040000009</v>
      </c>
      <c r="S366" s="987">
        <v>715.92777799999999</v>
      </c>
      <c r="T366" s="720">
        <v>48.800093352540301</v>
      </c>
      <c r="U366" s="153">
        <v>0.61000116690675377</v>
      </c>
      <c r="V366" s="153">
        <v>0.37610861928740108</v>
      </c>
      <c r="W366" s="153">
        <v>4.7013577410925135E-3</v>
      </c>
      <c r="X366" s="153">
        <v>1.5145769766662555E-2</v>
      </c>
      <c r="Y366" s="153">
        <v>1.8932212208328192E-4</v>
      </c>
      <c r="Z366" s="153">
        <v>1.5145769766662555E-2</v>
      </c>
      <c r="AA366" s="153">
        <v>1.8932212208328192E-4</v>
      </c>
      <c r="AB366" s="153">
        <v>1.5145769766662555E-2</v>
      </c>
      <c r="AC366" s="153">
        <v>1.8932212208328192E-4</v>
      </c>
      <c r="AD366" s="153">
        <v>5.1755774999999997E-2</v>
      </c>
      <c r="AE366" s="719">
        <v>6.4694718749999994E-4</v>
      </c>
    </row>
    <row r="367" spans="1:31">
      <c r="A367" s="110"/>
      <c r="B367" s="89" t="s">
        <v>2028</v>
      </c>
      <c r="C367" s="89" t="s">
        <v>593</v>
      </c>
      <c r="D367" s="1082" t="s">
        <v>628</v>
      </c>
      <c r="E367" s="1090" t="s">
        <v>629</v>
      </c>
      <c r="F367" s="1020">
        <v>506208.47899999999</v>
      </c>
      <c r="G367" s="1020">
        <v>5043875.8159999996</v>
      </c>
      <c r="H367" s="986">
        <v>62.7</v>
      </c>
      <c r="I367" s="986">
        <v>51</v>
      </c>
      <c r="J367" s="986">
        <v>15.5448</v>
      </c>
      <c r="K367" s="986">
        <v>2</v>
      </c>
      <c r="L367" s="986">
        <v>0.60960000000000003</v>
      </c>
      <c r="M367" s="986">
        <v>22779.741428544534</v>
      </c>
      <c r="N367" s="986">
        <v>10.750823034730164</v>
      </c>
      <c r="O367" s="986">
        <v>7251.016901416192</v>
      </c>
      <c r="P367" s="986">
        <v>120.85028169026987</v>
      </c>
      <c r="Q367" s="986">
        <v>36.835165859194255</v>
      </c>
      <c r="R367" s="986">
        <v>829.00000040000009</v>
      </c>
      <c r="S367" s="987">
        <v>715.92777799999999</v>
      </c>
      <c r="T367" s="720">
        <v>48.800093352540301</v>
      </c>
      <c r="U367" s="153">
        <v>0.61000116690675377</v>
      </c>
      <c r="V367" s="153">
        <v>0.37610861928740108</v>
      </c>
      <c r="W367" s="153">
        <v>4.7013577410925135E-3</v>
      </c>
      <c r="X367" s="153">
        <v>1.5145769766662555E-2</v>
      </c>
      <c r="Y367" s="153">
        <v>1.8932212208328192E-4</v>
      </c>
      <c r="Z367" s="153">
        <v>1.5145769766662555E-2</v>
      </c>
      <c r="AA367" s="153">
        <v>1.8932212208328192E-4</v>
      </c>
      <c r="AB367" s="153">
        <v>1.5145769766662555E-2</v>
      </c>
      <c r="AC367" s="153">
        <v>1.8932212208328192E-4</v>
      </c>
      <c r="AD367" s="153">
        <v>5.1755774999999997E-2</v>
      </c>
      <c r="AE367" s="719">
        <v>6.4694718749999994E-4</v>
      </c>
    </row>
    <row r="368" spans="1:31">
      <c r="A368" s="110"/>
      <c r="B368" s="89" t="s">
        <v>2028</v>
      </c>
      <c r="C368" s="89" t="s">
        <v>593</v>
      </c>
      <c r="D368" s="1082" t="s">
        <v>630</v>
      </c>
      <c r="E368" s="1090" t="s">
        <v>631</v>
      </c>
      <c r="F368" s="1020">
        <v>506206.27529999998</v>
      </c>
      <c r="G368" s="1020">
        <v>5043877.6189999999</v>
      </c>
      <c r="H368" s="986">
        <v>62.7</v>
      </c>
      <c r="I368" s="986">
        <v>51</v>
      </c>
      <c r="J368" s="986">
        <v>15.5448</v>
      </c>
      <c r="K368" s="986">
        <v>1.6666666666666667</v>
      </c>
      <c r="L368" s="986">
        <v>0.50800000000000001</v>
      </c>
      <c r="M368" s="986">
        <v>7810.3525444405914</v>
      </c>
      <c r="N368" s="986">
        <v>3.6860698488402557</v>
      </c>
      <c r="O368" s="986">
        <v>3580.0018984456765</v>
      </c>
      <c r="P368" s="986">
        <v>59.666698307427943</v>
      </c>
      <c r="Q368" s="986">
        <v>18.186409644104039</v>
      </c>
      <c r="R368" s="986">
        <v>829.00000040000009</v>
      </c>
      <c r="S368" s="987">
        <v>715.92777799999999</v>
      </c>
      <c r="T368" s="720">
        <v>47.802920494451875</v>
      </c>
      <c r="U368" s="153">
        <v>0.59753650618064846</v>
      </c>
      <c r="V368" s="153">
        <v>1.121006510757665</v>
      </c>
      <c r="W368" s="153">
        <v>1.4012581384470814E-2</v>
      </c>
      <c r="X368" s="153">
        <v>9.6086350729289782E-2</v>
      </c>
      <c r="Y368" s="153">
        <v>1.2010793841161222E-3</v>
      </c>
      <c r="Z368" s="153">
        <v>9.6086350729289782E-2</v>
      </c>
      <c r="AA368" s="153">
        <v>1.2010793841161222E-3</v>
      </c>
      <c r="AB368" s="153">
        <v>9.6086350729289782E-2</v>
      </c>
      <c r="AC368" s="153">
        <v>1.2010793841161222E-3</v>
      </c>
      <c r="AD368" s="153">
        <v>4.407432E-2</v>
      </c>
      <c r="AE368" s="719">
        <v>5.5092900000000002E-4</v>
      </c>
    </row>
    <row r="369" spans="1:31">
      <c r="A369" s="110"/>
      <c r="B369" s="89" t="s">
        <v>2028</v>
      </c>
      <c r="C369" s="89" t="s">
        <v>593</v>
      </c>
      <c r="D369" s="1082" t="s">
        <v>632</v>
      </c>
      <c r="E369" s="1090" t="s">
        <v>633</v>
      </c>
      <c r="F369" s="1020">
        <v>506210.87030000001</v>
      </c>
      <c r="G369" s="1020">
        <v>5043879.0020000003</v>
      </c>
      <c r="H369" s="986">
        <v>62.7</v>
      </c>
      <c r="I369" s="986">
        <v>51</v>
      </c>
      <c r="J369" s="986">
        <v>15.5448</v>
      </c>
      <c r="K369" s="986">
        <v>1.6666666666666667</v>
      </c>
      <c r="L369" s="986">
        <v>0.50800000000000001</v>
      </c>
      <c r="M369" s="986">
        <v>7810.3525444405914</v>
      </c>
      <c r="N369" s="986">
        <v>3.6860698488402557</v>
      </c>
      <c r="O369" s="986">
        <v>3580.0018984456765</v>
      </c>
      <c r="P369" s="986">
        <v>59.666698307427943</v>
      </c>
      <c r="Q369" s="986">
        <v>18.186409644104039</v>
      </c>
      <c r="R369" s="986">
        <v>829.00000040000009</v>
      </c>
      <c r="S369" s="987">
        <v>715.92777799999999</v>
      </c>
      <c r="T369" s="720">
        <v>47.802920494451875</v>
      </c>
      <c r="U369" s="153">
        <v>0.59753650618064846</v>
      </c>
      <c r="V369" s="153">
        <v>1.121006510757665</v>
      </c>
      <c r="W369" s="153">
        <v>1.4012581384470814E-2</v>
      </c>
      <c r="X369" s="153">
        <v>9.6086350729289782E-2</v>
      </c>
      <c r="Y369" s="153">
        <v>1.2010793841161222E-3</v>
      </c>
      <c r="Z369" s="153">
        <v>9.6086350729289782E-2</v>
      </c>
      <c r="AA369" s="153">
        <v>1.2010793841161222E-3</v>
      </c>
      <c r="AB369" s="153">
        <v>9.6086350729289782E-2</v>
      </c>
      <c r="AC369" s="153">
        <v>1.2010793841161222E-3</v>
      </c>
      <c r="AD369" s="153">
        <v>4.407432E-2</v>
      </c>
      <c r="AE369" s="719">
        <v>5.5092900000000002E-4</v>
      </c>
    </row>
    <row r="370" spans="1:31">
      <c r="A370" s="110"/>
      <c r="B370" s="89" t="s">
        <v>2028</v>
      </c>
      <c r="C370" s="89" t="s">
        <v>593</v>
      </c>
      <c r="D370" s="1082" t="s">
        <v>634</v>
      </c>
      <c r="E370" s="1090" t="s">
        <v>635</v>
      </c>
      <c r="F370" s="1020">
        <v>506208.88990000001</v>
      </c>
      <c r="G370" s="1020">
        <v>5043880.8640000001</v>
      </c>
      <c r="H370" s="986">
        <v>62.7</v>
      </c>
      <c r="I370" s="986">
        <v>51</v>
      </c>
      <c r="J370" s="986">
        <v>15.5448</v>
      </c>
      <c r="K370" s="986">
        <v>1.6666666666666667</v>
      </c>
      <c r="L370" s="986">
        <v>0.50800000000000001</v>
      </c>
      <c r="M370" s="986">
        <v>7810.3525444405914</v>
      </c>
      <c r="N370" s="986">
        <v>3.6860698488402557</v>
      </c>
      <c r="O370" s="986">
        <v>3580.0018984456765</v>
      </c>
      <c r="P370" s="986">
        <v>59.666698307427943</v>
      </c>
      <c r="Q370" s="986">
        <v>18.186409644104039</v>
      </c>
      <c r="R370" s="986">
        <v>829.00000040000009</v>
      </c>
      <c r="S370" s="987">
        <v>715.92777799999999</v>
      </c>
      <c r="T370" s="720">
        <v>47.802920494451875</v>
      </c>
      <c r="U370" s="153">
        <v>0.59753650618064846</v>
      </c>
      <c r="V370" s="153">
        <v>1.121006510757665</v>
      </c>
      <c r="W370" s="153">
        <v>1.4012581384470814E-2</v>
      </c>
      <c r="X370" s="153">
        <v>9.6086350729289782E-2</v>
      </c>
      <c r="Y370" s="153">
        <v>1.2010793841161222E-3</v>
      </c>
      <c r="Z370" s="153">
        <v>9.6086350729289782E-2</v>
      </c>
      <c r="AA370" s="153">
        <v>1.2010793841161222E-3</v>
      </c>
      <c r="AB370" s="153">
        <v>9.6086350729289782E-2</v>
      </c>
      <c r="AC370" s="153">
        <v>1.2010793841161222E-3</v>
      </c>
      <c r="AD370" s="153">
        <v>4.407432E-2</v>
      </c>
      <c r="AE370" s="719">
        <v>5.5092900000000002E-4</v>
      </c>
    </row>
    <row r="371" spans="1:31">
      <c r="A371" s="110"/>
      <c r="B371" s="89" t="s">
        <v>2028</v>
      </c>
      <c r="C371" s="89" t="s">
        <v>289</v>
      </c>
      <c r="D371" s="1082" t="s">
        <v>648</v>
      </c>
      <c r="E371" s="1090" t="s">
        <v>649</v>
      </c>
      <c r="F371" s="1020">
        <v>505880.6</v>
      </c>
      <c r="G371" s="1020">
        <v>5043410.9263639096</v>
      </c>
      <c r="H371" s="986">
        <v>62.7</v>
      </c>
      <c r="I371" s="986">
        <v>85.039370078740163</v>
      </c>
      <c r="J371" s="986">
        <v>25.92</v>
      </c>
      <c r="K371" s="986">
        <v>1.6666666666666667</v>
      </c>
      <c r="L371" s="986">
        <v>0.50800000000000001</v>
      </c>
      <c r="M371" s="986">
        <v>22778.734674299838</v>
      </c>
      <c r="N371" s="986">
        <v>10.750347900420227</v>
      </c>
      <c r="O371" s="986">
        <v>10441.002875885491</v>
      </c>
      <c r="P371" s="986">
        <v>174.01671459809151</v>
      </c>
      <c r="Q371" s="986">
        <v>53.040294609498304</v>
      </c>
      <c r="R371" s="986">
        <v>829.99999940000009</v>
      </c>
      <c r="S371" s="987">
        <v>716.48333300000002</v>
      </c>
      <c r="T371" s="720">
        <v>67.950084786479096</v>
      </c>
      <c r="U371" s="153">
        <v>0.84937605983098863</v>
      </c>
      <c r="V371" s="153">
        <v>0.88678740341245132</v>
      </c>
      <c r="W371" s="153">
        <v>1.1084842542655642E-2</v>
      </c>
      <c r="X371" s="153">
        <v>8.8559762958782359E-2</v>
      </c>
      <c r="Y371" s="153">
        <v>1.1069970369847796E-3</v>
      </c>
      <c r="Z371" s="153">
        <v>8.8559762958782359E-2</v>
      </c>
      <c r="AA371" s="153">
        <v>1.1069970369847796E-3</v>
      </c>
      <c r="AB371" s="153">
        <v>8.8559762958782359E-2</v>
      </c>
      <c r="AC371" s="153">
        <v>1.1069970369847796E-3</v>
      </c>
      <c r="AD371" s="153">
        <v>6.1014779999999998E-2</v>
      </c>
      <c r="AE371" s="719">
        <v>7.6268475000000006E-4</v>
      </c>
    </row>
    <row r="372" spans="1:31">
      <c r="A372" s="110"/>
      <c r="B372" s="89" t="s">
        <v>2028</v>
      </c>
      <c r="C372" s="89" t="s">
        <v>289</v>
      </c>
      <c r="D372" s="1082" t="s">
        <v>650</v>
      </c>
      <c r="E372" s="1090" t="s">
        <v>651</v>
      </c>
      <c r="F372" s="1020">
        <v>505880.6</v>
      </c>
      <c r="G372" s="1020">
        <v>5043416.10771106</v>
      </c>
      <c r="H372" s="986">
        <v>62.7</v>
      </c>
      <c r="I372" s="986">
        <v>85.039370078740163</v>
      </c>
      <c r="J372" s="986">
        <v>25.92</v>
      </c>
      <c r="K372" s="986">
        <v>1.6666666666666667</v>
      </c>
      <c r="L372" s="986">
        <v>0.50800000000000001</v>
      </c>
      <c r="M372" s="986">
        <v>22778.734674299838</v>
      </c>
      <c r="N372" s="986">
        <v>10.750347900420227</v>
      </c>
      <c r="O372" s="986">
        <v>10441.002875885491</v>
      </c>
      <c r="P372" s="986">
        <v>174.01671459809151</v>
      </c>
      <c r="Q372" s="986">
        <v>53.040294609498304</v>
      </c>
      <c r="R372" s="986">
        <v>829.99999940000009</v>
      </c>
      <c r="S372" s="987">
        <v>716.48333300000002</v>
      </c>
      <c r="T372" s="720">
        <v>67.950084786479096</v>
      </c>
      <c r="U372" s="153">
        <v>0.84937605983098863</v>
      </c>
      <c r="V372" s="153">
        <v>0.88678740341245132</v>
      </c>
      <c r="W372" s="153">
        <v>1.1084842542655642E-2</v>
      </c>
      <c r="X372" s="153">
        <v>8.8559762958782359E-2</v>
      </c>
      <c r="Y372" s="153">
        <v>1.1069970369847796E-3</v>
      </c>
      <c r="Z372" s="153">
        <v>8.8559762958782359E-2</v>
      </c>
      <c r="AA372" s="153">
        <v>1.1069970369847796E-3</v>
      </c>
      <c r="AB372" s="153">
        <v>8.8559762958782359E-2</v>
      </c>
      <c r="AC372" s="153">
        <v>1.1069970369847796E-3</v>
      </c>
      <c r="AD372" s="153">
        <v>6.1014779999999998E-2</v>
      </c>
      <c r="AE372" s="719">
        <v>7.6268475000000006E-4</v>
      </c>
    </row>
    <row r="373" spans="1:31">
      <c r="A373" s="110"/>
      <c r="B373" s="89" t="s">
        <v>2028</v>
      </c>
      <c r="C373" s="89" t="s">
        <v>289</v>
      </c>
      <c r="D373" s="1082" t="s">
        <v>652</v>
      </c>
      <c r="E373" s="1090" t="s">
        <v>653</v>
      </c>
      <c r="F373" s="1020">
        <v>505880.6</v>
      </c>
      <c r="G373" s="1020">
        <v>5043424.3369094804</v>
      </c>
      <c r="H373" s="986">
        <v>62.7</v>
      </c>
      <c r="I373" s="986">
        <v>85.039370078740163</v>
      </c>
      <c r="J373" s="986">
        <v>25.92</v>
      </c>
      <c r="K373" s="986">
        <v>1.6666666666666667</v>
      </c>
      <c r="L373" s="986">
        <v>0.50800000000000001</v>
      </c>
      <c r="M373" s="986">
        <v>22778.734674299838</v>
      </c>
      <c r="N373" s="986">
        <v>10.750347900420227</v>
      </c>
      <c r="O373" s="986">
        <v>10441.002875885491</v>
      </c>
      <c r="P373" s="986">
        <v>174.01671459809151</v>
      </c>
      <c r="Q373" s="986">
        <v>53.040294609498304</v>
      </c>
      <c r="R373" s="986">
        <v>829.99999940000009</v>
      </c>
      <c r="S373" s="987">
        <v>716.48333300000002</v>
      </c>
      <c r="T373" s="720">
        <v>67.950084786479096</v>
      </c>
      <c r="U373" s="153">
        <v>0.84937605983098863</v>
      </c>
      <c r="V373" s="153">
        <v>0.88678740341245132</v>
      </c>
      <c r="W373" s="153">
        <v>1.1084842542655642E-2</v>
      </c>
      <c r="X373" s="153">
        <v>8.8559762958782359E-2</v>
      </c>
      <c r="Y373" s="153">
        <v>1.1069970369847796E-3</v>
      </c>
      <c r="Z373" s="153">
        <v>8.8559762958782359E-2</v>
      </c>
      <c r="AA373" s="153">
        <v>1.1069970369847796E-3</v>
      </c>
      <c r="AB373" s="153">
        <v>8.8559762958782359E-2</v>
      </c>
      <c r="AC373" s="153">
        <v>1.1069970369847796E-3</v>
      </c>
      <c r="AD373" s="153">
        <v>6.1014779999999998E-2</v>
      </c>
      <c r="AE373" s="719">
        <v>7.6268475000000006E-4</v>
      </c>
    </row>
    <row r="374" spans="1:31">
      <c r="A374" s="110"/>
      <c r="B374" s="89" t="s">
        <v>2028</v>
      </c>
      <c r="C374" s="89" t="s">
        <v>289</v>
      </c>
      <c r="D374" s="1082" t="s">
        <v>654</v>
      </c>
      <c r="E374" s="1090" t="s">
        <v>655</v>
      </c>
      <c r="F374" s="1020">
        <v>505880.6</v>
      </c>
      <c r="G374" s="1020">
        <v>5043432.2613227703</v>
      </c>
      <c r="H374" s="986">
        <v>62.7</v>
      </c>
      <c r="I374" s="986">
        <v>85.039370078740163</v>
      </c>
      <c r="J374" s="986">
        <v>25.92</v>
      </c>
      <c r="K374" s="986">
        <v>1.6666666666666667</v>
      </c>
      <c r="L374" s="986">
        <v>0.50800000000000001</v>
      </c>
      <c r="M374" s="986">
        <v>22778.734674299838</v>
      </c>
      <c r="N374" s="986">
        <v>10.750347900420227</v>
      </c>
      <c r="O374" s="986">
        <v>10441.002875885491</v>
      </c>
      <c r="P374" s="986">
        <v>174.01671459809151</v>
      </c>
      <c r="Q374" s="986">
        <v>53.040294609498304</v>
      </c>
      <c r="R374" s="986">
        <v>829.99999940000009</v>
      </c>
      <c r="S374" s="987">
        <v>716.48333300000002</v>
      </c>
      <c r="T374" s="720">
        <v>67.950084786479096</v>
      </c>
      <c r="U374" s="153">
        <v>0.84937605983098863</v>
      </c>
      <c r="V374" s="153">
        <v>0.88678740341245132</v>
      </c>
      <c r="W374" s="153">
        <v>1.1084842542655642E-2</v>
      </c>
      <c r="X374" s="153">
        <v>8.8559762958782359E-2</v>
      </c>
      <c r="Y374" s="153">
        <v>1.1069970369847796E-3</v>
      </c>
      <c r="Z374" s="153">
        <v>8.8559762958782359E-2</v>
      </c>
      <c r="AA374" s="153">
        <v>1.1069970369847796E-3</v>
      </c>
      <c r="AB374" s="153">
        <v>8.8559762958782359E-2</v>
      </c>
      <c r="AC374" s="153">
        <v>1.1069970369847796E-3</v>
      </c>
      <c r="AD374" s="153">
        <v>6.1014779999999998E-2</v>
      </c>
      <c r="AE374" s="719">
        <v>7.6268475000000006E-4</v>
      </c>
    </row>
    <row r="375" spans="1:31">
      <c r="A375" s="110"/>
      <c r="B375" s="89" t="s">
        <v>2028</v>
      </c>
      <c r="C375" s="89" t="s">
        <v>289</v>
      </c>
      <c r="D375" s="1082" t="s">
        <v>656</v>
      </c>
      <c r="E375" s="1090" t="s">
        <v>657</v>
      </c>
      <c r="F375" s="1020">
        <v>505880.6</v>
      </c>
      <c r="G375" s="1020">
        <v>5043445.06229808</v>
      </c>
      <c r="H375" s="986">
        <v>62.7</v>
      </c>
      <c r="I375" s="986">
        <v>85.039370078740163</v>
      </c>
      <c r="J375" s="986">
        <v>25.92</v>
      </c>
      <c r="K375" s="986">
        <v>1.6666666666666667</v>
      </c>
      <c r="L375" s="986">
        <v>0.50800000000000001</v>
      </c>
      <c r="M375" s="986">
        <v>22778.734674299838</v>
      </c>
      <c r="N375" s="986">
        <v>10.750347900420227</v>
      </c>
      <c r="O375" s="986">
        <v>10441.002875885491</v>
      </c>
      <c r="P375" s="986">
        <v>174.01671459809151</v>
      </c>
      <c r="Q375" s="986">
        <v>53.040294609498304</v>
      </c>
      <c r="R375" s="986">
        <v>829.99999940000009</v>
      </c>
      <c r="S375" s="987">
        <v>716.48333300000002</v>
      </c>
      <c r="T375" s="720">
        <v>67.950084786479096</v>
      </c>
      <c r="U375" s="153">
        <v>0.84937605983098863</v>
      </c>
      <c r="V375" s="153">
        <v>0.88678740341245132</v>
      </c>
      <c r="W375" s="153">
        <v>1.1084842542655642E-2</v>
      </c>
      <c r="X375" s="153">
        <v>8.8559762958782359E-2</v>
      </c>
      <c r="Y375" s="153">
        <v>1.1069970369847796E-3</v>
      </c>
      <c r="Z375" s="153">
        <v>8.8559762958782359E-2</v>
      </c>
      <c r="AA375" s="153">
        <v>1.1069970369847796E-3</v>
      </c>
      <c r="AB375" s="153">
        <v>8.8559762958782359E-2</v>
      </c>
      <c r="AC375" s="153">
        <v>1.1069970369847796E-3</v>
      </c>
      <c r="AD375" s="153">
        <v>6.1014779999999998E-2</v>
      </c>
      <c r="AE375" s="719">
        <v>7.6268475000000006E-4</v>
      </c>
    </row>
    <row r="376" spans="1:31">
      <c r="A376" s="110"/>
      <c r="B376" s="89" t="s">
        <v>2028</v>
      </c>
      <c r="C376" s="89" t="s">
        <v>289</v>
      </c>
      <c r="D376" s="1082" t="s">
        <v>658</v>
      </c>
      <c r="E376" s="1090" t="s">
        <v>659</v>
      </c>
      <c r="F376" s="1020">
        <v>505880.6</v>
      </c>
      <c r="G376" s="1020">
        <v>5043451.1580006098</v>
      </c>
      <c r="H376" s="986">
        <v>62.7</v>
      </c>
      <c r="I376" s="986">
        <v>85.039370078740163</v>
      </c>
      <c r="J376" s="986">
        <v>25.92</v>
      </c>
      <c r="K376" s="986">
        <v>1.6666666666666667</v>
      </c>
      <c r="L376" s="986">
        <v>0.50800000000000001</v>
      </c>
      <c r="M376" s="986">
        <v>22778.734674299838</v>
      </c>
      <c r="N376" s="986">
        <v>10.750347900420227</v>
      </c>
      <c r="O376" s="986">
        <v>10441.002875885491</v>
      </c>
      <c r="P376" s="986">
        <v>174.01671459809151</v>
      </c>
      <c r="Q376" s="986">
        <v>53.040294609498304</v>
      </c>
      <c r="R376" s="986">
        <v>829.99999940000009</v>
      </c>
      <c r="S376" s="987">
        <v>716.48333300000002</v>
      </c>
      <c r="T376" s="720">
        <v>67.950084786479096</v>
      </c>
      <c r="U376" s="153">
        <v>0.84937605983098863</v>
      </c>
      <c r="V376" s="153">
        <v>0.88678740341245132</v>
      </c>
      <c r="W376" s="153">
        <v>1.1084842542655642E-2</v>
      </c>
      <c r="X376" s="153">
        <v>8.8559762958782359E-2</v>
      </c>
      <c r="Y376" s="153">
        <v>1.1069970369847796E-3</v>
      </c>
      <c r="Z376" s="153">
        <v>8.8559762958782359E-2</v>
      </c>
      <c r="AA376" s="153">
        <v>1.1069970369847796E-3</v>
      </c>
      <c r="AB376" s="153">
        <v>8.8559762958782359E-2</v>
      </c>
      <c r="AC376" s="153">
        <v>1.1069970369847796E-3</v>
      </c>
      <c r="AD376" s="153">
        <v>6.1014779999999998E-2</v>
      </c>
      <c r="AE376" s="719">
        <v>7.6268475000000006E-4</v>
      </c>
    </row>
    <row r="377" spans="1:31">
      <c r="A377" s="110"/>
      <c r="B377" s="89" t="s">
        <v>2028</v>
      </c>
      <c r="C377" s="89" t="s">
        <v>289</v>
      </c>
      <c r="D377" s="1082" t="s">
        <v>660</v>
      </c>
      <c r="E377" s="1090" t="s">
        <v>661</v>
      </c>
      <c r="F377" s="1020">
        <v>505880.6</v>
      </c>
      <c r="G377" s="1020">
        <v>5043456.9489180101</v>
      </c>
      <c r="H377" s="986">
        <v>62.7</v>
      </c>
      <c r="I377" s="986">
        <v>85.039370078740163</v>
      </c>
      <c r="J377" s="986">
        <v>25.92</v>
      </c>
      <c r="K377" s="986">
        <v>1.6666666666666667</v>
      </c>
      <c r="L377" s="986">
        <v>0.50800000000000001</v>
      </c>
      <c r="M377" s="986">
        <v>22778.734674299838</v>
      </c>
      <c r="N377" s="986">
        <v>10.750347900420227</v>
      </c>
      <c r="O377" s="986">
        <v>10441.002875885491</v>
      </c>
      <c r="P377" s="986">
        <v>174.01671459809151</v>
      </c>
      <c r="Q377" s="986">
        <v>53.040294609498304</v>
      </c>
      <c r="R377" s="986">
        <v>829.99999940000009</v>
      </c>
      <c r="S377" s="987">
        <v>716.48333300000002</v>
      </c>
      <c r="T377" s="720">
        <v>67.950084786479096</v>
      </c>
      <c r="U377" s="153">
        <v>0.84937605983098863</v>
      </c>
      <c r="V377" s="153">
        <v>0.88678740341245132</v>
      </c>
      <c r="W377" s="153">
        <v>1.1084842542655642E-2</v>
      </c>
      <c r="X377" s="153">
        <v>8.8559762958782359E-2</v>
      </c>
      <c r="Y377" s="153">
        <v>1.1069970369847796E-3</v>
      </c>
      <c r="Z377" s="153">
        <v>8.8559762958782359E-2</v>
      </c>
      <c r="AA377" s="153">
        <v>1.1069970369847796E-3</v>
      </c>
      <c r="AB377" s="153">
        <v>8.8559762958782359E-2</v>
      </c>
      <c r="AC377" s="153">
        <v>1.1069970369847796E-3</v>
      </c>
      <c r="AD377" s="153">
        <v>6.1014779999999998E-2</v>
      </c>
      <c r="AE377" s="719">
        <v>7.6268475000000006E-4</v>
      </c>
    </row>
    <row r="378" spans="1:31">
      <c r="A378" s="110"/>
      <c r="B378" s="89" t="s">
        <v>2028</v>
      </c>
      <c r="C378" s="89" t="s">
        <v>289</v>
      </c>
      <c r="D378" s="1082" t="s">
        <v>662</v>
      </c>
      <c r="E378" s="1090" t="s">
        <v>663</v>
      </c>
      <c r="F378" s="1020">
        <v>505880.6</v>
      </c>
      <c r="G378" s="1020">
        <v>5043479.5030173697</v>
      </c>
      <c r="H378" s="986">
        <v>62.7</v>
      </c>
      <c r="I378" s="986">
        <v>85.039370078740163</v>
      </c>
      <c r="J378" s="986">
        <v>25.92</v>
      </c>
      <c r="K378" s="986">
        <v>1.6666666666666667</v>
      </c>
      <c r="L378" s="986">
        <v>0.50800000000000001</v>
      </c>
      <c r="M378" s="986">
        <v>22778.734674299838</v>
      </c>
      <c r="N378" s="986">
        <v>10.750347900420227</v>
      </c>
      <c r="O378" s="986">
        <v>10441.002875885491</v>
      </c>
      <c r="P378" s="986">
        <v>174.01671459809151</v>
      </c>
      <c r="Q378" s="986">
        <v>53.040294609498304</v>
      </c>
      <c r="R378" s="986">
        <v>829.99999940000009</v>
      </c>
      <c r="S378" s="987">
        <v>716.48333300000002</v>
      </c>
      <c r="T378" s="720">
        <v>67.950084786479096</v>
      </c>
      <c r="U378" s="153">
        <v>0.84937605983098863</v>
      </c>
      <c r="V378" s="153">
        <v>0.88678740341245132</v>
      </c>
      <c r="W378" s="153">
        <v>1.1084842542655642E-2</v>
      </c>
      <c r="X378" s="153">
        <v>8.8559762958782359E-2</v>
      </c>
      <c r="Y378" s="153">
        <v>1.1069970369847796E-3</v>
      </c>
      <c r="Z378" s="153">
        <v>8.8559762958782359E-2</v>
      </c>
      <c r="AA378" s="153">
        <v>1.1069970369847796E-3</v>
      </c>
      <c r="AB378" s="153">
        <v>8.8559762958782359E-2</v>
      </c>
      <c r="AC378" s="153">
        <v>1.1069970369847796E-3</v>
      </c>
      <c r="AD378" s="153">
        <v>6.1014779999999998E-2</v>
      </c>
      <c r="AE378" s="719">
        <v>7.6268475000000006E-4</v>
      </c>
    </row>
    <row r="379" spans="1:31">
      <c r="A379" s="110"/>
      <c r="B379" s="89" t="s">
        <v>2028</v>
      </c>
      <c r="C379" s="89" t="s">
        <v>289</v>
      </c>
      <c r="D379" s="1082" t="s">
        <v>664</v>
      </c>
      <c r="E379" s="1090" t="s">
        <v>665</v>
      </c>
      <c r="F379" s="1020">
        <v>505880.6</v>
      </c>
      <c r="G379" s="1020">
        <v>5043485.5987198995</v>
      </c>
      <c r="H379" s="986">
        <v>62.7</v>
      </c>
      <c r="I379" s="986">
        <v>85.039370078740163</v>
      </c>
      <c r="J379" s="986">
        <v>25.92</v>
      </c>
      <c r="K379" s="986">
        <v>1.6666666666666667</v>
      </c>
      <c r="L379" s="986">
        <v>0.50800000000000001</v>
      </c>
      <c r="M379" s="986">
        <v>22778.734674299838</v>
      </c>
      <c r="N379" s="986">
        <v>10.750347900420227</v>
      </c>
      <c r="O379" s="986">
        <v>10441.002875885491</v>
      </c>
      <c r="P379" s="986">
        <v>174.01671459809151</v>
      </c>
      <c r="Q379" s="986">
        <v>53.040294609498304</v>
      </c>
      <c r="R379" s="986">
        <v>829.99999940000009</v>
      </c>
      <c r="S379" s="987">
        <v>716.48333300000002</v>
      </c>
      <c r="T379" s="720">
        <v>67.950084786479096</v>
      </c>
      <c r="U379" s="153">
        <v>0.84937605983098863</v>
      </c>
      <c r="V379" s="153">
        <v>0.88678740341245132</v>
      </c>
      <c r="W379" s="153">
        <v>1.1084842542655642E-2</v>
      </c>
      <c r="X379" s="153">
        <v>8.8559762958782359E-2</v>
      </c>
      <c r="Y379" s="153">
        <v>1.1069970369847796E-3</v>
      </c>
      <c r="Z379" s="153">
        <v>8.8559762958782359E-2</v>
      </c>
      <c r="AA379" s="153">
        <v>1.1069970369847796E-3</v>
      </c>
      <c r="AB379" s="153">
        <v>8.8559762958782359E-2</v>
      </c>
      <c r="AC379" s="153">
        <v>1.1069970369847796E-3</v>
      </c>
      <c r="AD379" s="153">
        <v>6.1014779999999998E-2</v>
      </c>
      <c r="AE379" s="719">
        <v>7.6268475000000006E-4</v>
      </c>
    </row>
    <row r="380" spans="1:31">
      <c r="A380" s="110"/>
      <c r="B380" s="89" t="s">
        <v>2028</v>
      </c>
      <c r="C380" s="89" t="s">
        <v>289</v>
      </c>
      <c r="D380" s="1082" t="s">
        <v>666</v>
      </c>
      <c r="E380" s="1090" t="s">
        <v>667</v>
      </c>
      <c r="F380" s="1020">
        <v>505880.6</v>
      </c>
      <c r="G380" s="1020">
        <v>5043491.6944224304</v>
      </c>
      <c r="H380" s="986">
        <v>62.7</v>
      </c>
      <c r="I380" s="986">
        <v>85.039370078740163</v>
      </c>
      <c r="J380" s="986">
        <v>25.92</v>
      </c>
      <c r="K380" s="986">
        <v>1.6666666666666667</v>
      </c>
      <c r="L380" s="986">
        <v>0.50800000000000001</v>
      </c>
      <c r="M380" s="986">
        <v>22778.734674299838</v>
      </c>
      <c r="N380" s="986">
        <v>10.750347900420227</v>
      </c>
      <c r="O380" s="986">
        <v>10441.002875885491</v>
      </c>
      <c r="P380" s="986">
        <v>174.01671459809151</v>
      </c>
      <c r="Q380" s="986">
        <v>53.040294609498304</v>
      </c>
      <c r="R380" s="986">
        <v>829.99999940000009</v>
      </c>
      <c r="S380" s="987">
        <v>716.48333300000002</v>
      </c>
      <c r="T380" s="720">
        <v>67.950084786479096</v>
      </c>
      <c r="U380" s="153">
        <v>0.84937605983098863</v>
      </c>
      <c r="V380" s="153">
        <v>0.88678740341245132</v>
      </c>
      <c r="W380" s="153">
        <v>1.1084842542655642E-2</v>
      </c>
      <c r="X380" s="153">
        <v>8.8559762958782359E-2</v>
      </c>
      <c r="Y380" s="153">
        <v>1.1069970369847796E-3</v>
      </c>
      <c r="Z380" s="153">
        <v>8.8559762958782359E-2</v>
      </c>
      <c r="AA380" s="153">
        <v>1.1069970369847796E-3</v>
      </c>
      <c r="AB380" s="153">
        <v>8.8559762958782359E-2</v>
      </c>
      <c r="AC380" s="153">
        <v>1.1069970369847796E-3</v>
      </c>
      <c r="AD380" s="153">
        <v>6.1014779999999998E-2</v>
      </c>
      <c r="AE380" s="719">
        <v>7.6268475000000006E-4</v>
      </c>
    </row>
    <row r="381" spans="1:31">
      <c r="A381" s="110"/>
      <c r="B381" s="89" t="s">
        <v>2028</v>
      </c>
      <c r="C381" s="89" t="s">
        <v>289</v>
      </c>
      <c r="D381" s="1082" t="s">
        <v>668</v>
      </c>
      <c r="E381" s="1090" t="s">
        <v>669</v>
      </c>
      <c r="F381" s="1020">
        <v>505880.6</v>
      </c>
      <c r="G381" s="1020">
        <v>5043497.7901249602</v>
      </c>
      <c r="H381" s="986">
        <v>62.7</v>
      </c>
      <c r="I381" s="986">
        <v>85.039370078740163</v>
      </c>
      <c r="J381" s="986">
        <v>25.92</v>
      </c>
      <c r="K381" s="986">
        <v>1.6666666666666667</v>
      </c>
      <c r="L381" s="986">
        <v>0.50800000000000001</v>
      </c>
      <c r="M381" s="986">
        <v>22778.734674299838</v>
      </c>
      <c r="N381" s="986">
        <v>10.750347900420227</v>
      </c>
      <c r="O381" s="986">
        <v>10441.002875885491</v>
      </c>
      <c r="P381" s="986">
        <v>174.01671459809151</v>
      </c>
      <c r="Q381" s="986">
        <v>53.040294609498304</v>
      </c>
      <c r="R381" s="986">
        <v>829.99999940000009</v>
      </c>
      <c r="S381" s="987">
        <v>716.48333300000002</v>
      </c>
      <c r="T381" s="720">
        <v>67.950084786479096</v>
      </c>
      <c r="U381" s="153">
        <v>0.84937605983098863</v>
      </c>
      <c r="V381" s="153">
        <v>0.88678740341245132</v>
      </c>
      <c r="W381" s="153">
        <v>1.1084842542655642E-2</v>
      </c>
      <c r="X381" s="153">
        <v>8.8559762958782359E-2</v>
      </c>
      <c r="Y381" s="153">
        <v>1.1069970369847796E-3</v>
      </c>
      <c r="Z381" s="153">
        <v>8.8559762958782359E-2</v>
      </c>
      <c r="AA381" s="153">
        <v>1.1069970369847796E-3</v>
      </c>
      <c r="AB381" s="153">
        <v>8.8559762958782359E-2</v>
      </c>
      <c r="AC381" s="153">
        <v>1.1069970369847796E-3</v>
      </c>
      <c r="AD381" s="153">
        <v>6.1014779999999998E-2</v>
      </c>
      <c r="AE381" s="719">
        <v>7.6268475000000006E-4</v>
      </c>
    </row>
    <row r="382" spans="1:31">
      <c r="A382" s="110"/>
      <c r="B382" s="89" t="s">
        <v>2028</v>
      </c>
      <c r="C382" s="89" t="s">
        <v>289</v>
      </c>
      <c r="D382" s="1082" t="s">
        <v>670</v>
      </c>
      <c r="E382" s="1090" t="s">
        <v>671</v>
      </c>
      <c r="F382" s="1020">
        <v>505880.6</v>
      </c>
      <c r="G382" s="1020">
        <v>5043515.1628771704</v>
      </c>
      <c r="H382" s="986">
        <v>62.7</v>
      </c>
      <c r="I382" s="986">
        <v>85.039370078740163</v>
      </c>
      <c r="J382" s="986">
        <v>25.92</v>
      </c>
      <c r="K382" s="986">
        <v>1.6666666666666667</v>
      </c>
      <c r="L382" s="986">
        <v>0.50800000000000001</v>
      </c>
      <c r="M382" s="986">
        <v>22778.734674299838</v>
      </c>
      <c r="N382" s="986">
        <v>10.750347900420227</v>
      </c>
      <c r="O382" s="986">
        <v>10441.002875885491</v>
      </c>
      <c r="P382" s="986">
        <v>174.01671459809151</v>
      </c>
      <c r="Q382" s="986">
        <v>53.040294609498304</v>
      </c>
      <c r="R382" s="986">
        <v>829.99999940000009</v>
      </c>
      <c r="S382" s="987">
        <v>716.48333300000002</v>
      </c>
      <c r="T382" s="720">
        <v>67.950084786479096</v>
      </c>
      <c r="U382" s="153">
        <v>0.84937605983098863</v>
      </c>
      <c r="V382" s="153">
        <v>0.88678740341245132</v>
      </c>
      <c r="W382" s="153">
        <v>1.1084842542655642E-2</v>
      </c>
      <c r="X382" s="153">
        <v>8.8559762958782359E-2</v>
      </c>
      <c r="Y382" s="153">
        <v>1.1069970369847796E-3</v>
      </c>
      <c r="Z382" s="153">
        <v>8.8559762958782359E-2</v>
      </c>
      <c r="AA382" s="153">
        <v>1.1069970369847796E-3</v>
      </c>
      <c r="AB382" s="153">
        <v>8.8559762958782359E-2</v>
      </c>
      <c r="AC382" s="153">
        <v>1.1069970369847796E-3</v>
      </c>
      <c r="AD382" s="153">
        <v>6.1014779999999998E-2</v>
      </c>
      <c r="AE382" s="719">
        <v>7.6268475000000006E-4</v>
      </c>
    </row>
    <row r="383" spans="1:31">
      <c r="A383" s="110"/>
      <c r="B383" s="89" t="s">
        <v>2028</v>
      </c>
      <c r="C383" s="89" t="s">
        <v>289</v>
      </c>
      <c r="D383" s="1082" t="s">
        <v>672</v>
      </c>
      <c r="E383" s="1090" t="s">
        <v>673</v>
      </c>
      <c r="F383" s="1020">
        <v>505880.6</v>
      </c>
      <c r="G383" s="1020">
        <v>5043521.2585797003</v>
      </c>
      <c r="H383" s="986">
        <v>62.7</v>
      </c>
      <c r="I383" s="986">
        <v>85.039370078740163</v>
      </c>
      <c r="J383" s="986">
        <v>25.92</v>
      </c>
      <c r="K383" s="986">
        <v>1.6666666666666667</v>
      </c>
      <c r="L383" s="986">
        <v>0.50800000000000001</v>
      </c>
      <c r="M383" s="986">
        <v>22778.734674299838</v>
      </c>
      <c r="N383" s="986">
        <v>10.750347900420227</v>
      </c>
      <c r="O383" s="986">
        <v>10441.002875885491</v>
      </c>
      <c r="P383" s="986">
        <v>174.01671459809151</v>
      </c>
      <c r="Q383" s="986">
        <v>53.040294609498304</v>
      </c>
      <c r="R383" s="986">
        <v>829.99999940000009</v>
      </c>
      <c r="S383" s="987">
        <v>716.48333300000002</v>
      </c>
      <c r="T383" s="720">
        <v>67.950084786479096</v>
      </c>
      <c r="U383" s="153">
        <v>0.84937605983098863</v>
      </c>
      <c r="V383" s="153">
        <v>0.88678740341245132</v>
      </c>
      <c r="W383" s="153">
        <v>1.1084842542655642E-2</v>
      </c>
      <c r="X383" s="153">
        <v>8.8559762958782359E-2</v>
      </c>
      <c r="Y383" s="153">
        <v>1.1069970369847796E-3</v>
      </c>
      <c r="Z383" s="153">
        <v>8.8559762958782359E-2</v>
      </c>
      <c r="AA383" s="153">
        <v>1.1069970369847796E-3</v>
      </c>
      <c r="AB383" s="153">
        <v>8.8559762958782359E-2</v>
      </c>
      <c r="AC383" s="153">
        <v>1.1069970369847796E-3</v>
      </c>
      <c r="AD383" s="153">
        <v>6.1014779999999998E-2</v>
      </c>
      <c r="AE383" s="719">
        <v>7.6268475000000006E-4</v>
      </c>
    </row>
    <row r="384" spans="1:31">
      <c r="A384" s="110"/>
      <c r="B384" s="89" t="s">
        <v>2028</v>
      </c>
      <c r="C384" s="89" t="s">
        <v>289</v>
      </c>
      <c r="D384" s="1082" t="s">
        <v>674</v>
      </c>
      <c r="E384" s="1090" t="s">
        <v>675</v>
      </c>
      <c r="F384" s="1020">
        <v>505880.6</v>
      </c>
      <c r="G384" s="1020">
        <v>5043527.3542822301</v>
      </c>
      <c r="H384" s="986">
        <v>62.7</v>
      </c>
      <c r="I384" s="986">
        <v>85.039370078740163</v>
      </c>
      <c r="J384" s="986">
        <v>25.92</v>
      </c>
      <c r="K384" s="986">
        <v>1.6666666666666667</v>
      </c>
      <c r="L384" s="986">
        <v>0.50800000000000001</v>
      </c>
      <c r="M384" s="986">
        <v>22778.734674299838</v>
      </c>
      <c r="N384" s="986">
        <v>10.750347900420227</v>
      </c>
      <c r="O384" s="986">
        <v>10441.002875885491</v>
      </c>
      <c r="P384" s="986">
        <v>174.01671459809151</v>
      </c>
      <c r="Q384" s="986">
        <v>53.040294609498304</v>
      </c>
      <c r="R384" s="986">
        <v>829.99999940000009</v>
      </c>
      <c r="S384" s="987">
        <v>716.48333300000002</v>
      </c>
      <c r="T384" s="720">
        <v>67.950084786479096</v>
      </c>
      <c r="U384" s="153">
        <v>0.84937605983098863</v>
      </c>
      <c r="V384" s="153">
        <v>0.88678740341245132</v>
      </c>
      <c r="W384" s="153">
        <v>1.1084842542655642E-2</v>
      </c>
      <c r="X384" s="153">
        <v>8.8559762958782359E-2</v>
      </c>
      <c r="Y384" s="153">
        <v>1.1069970369847796E-3</v>
      </c>
      <c r="Z384" s="153">
        <v>8.8559762958782359E-2</v>
      </c>
      <c r="AA384" s="153">
        <v>1.1069970369847796E-3</v>
      </c>
      <c r="AB384" s="153">
        <v>8.8559762958782359E-2</v>
      </c>
      <c r="AC384" s="153">
        <v>1.1069970369847796E-3</v>
      </c>
      <c r="AD384" s="153">
        <v>6.1014779999999998E-2</v>
      </c>
      <c r="AE384" s="719">
        <v>7.6268475000000006E-4</v>
      </c>
    </row>
    <row r="385" spans="1:31">
      <c r="A385" s="110"/>
      <c r="B385" s="89" t="s">
        <v>2028</v>
      </c>
      <c r="C385" s="89" t="s">
        <v>289</v>
      </c>
      <c r="D385" s="1082" t="s">
        <v>676</v>
      </c>
      <c r="E385" s="1090" t="s">
        <v>677</v>
      </c>
      <c r="F385" s="1020">
        <v>505880.6</v>
      </c>
      <c r="G385" s="1020">
        <v>5043532.8404145101</v>
      </c>
      <c r="H385" s="986">
        <v>62.7</v>
      </c>
      <c r="I385" s="986">
        <v>85.039370078740163</v>
      </c>
      <c r="J385" s="986">
        <v>25.92</v>
      </c>
      <c r="K385" s="986">
        <v>1.6666666666666667</v>
      </c>
      <c r="L385" s="986">
        <v>0.50800000000000001</v>
      </c>
      <c r="M385" s="986">
        <v>22778.734674299838</v>
      </c>
      <c r="N385" s="986">
        <v>10.750347900420227</v>
      </c>
      <c r="O385" s="986">
        <v>10441.002875885491</v>
      </c>
      <c r="P385" s="986">
        <v>174.01671459809151</v>
      </c>
      <c r="Q385" s="986">
        <v>53.040294609498304</v>
      </c>
      <c r="R385" s="986">
        <v>829.99999940000009</v>
      </c>
      <c r="S385" s="987">
        <v>716.48333300000002</v>
      </c>
      <c r="T385" s="720">
        <v>67.950084786479096</v>
      </c>
      <c r="U385" s="153">
        <v>0.84937605983098863</v>
      </c>
      <c r="V385" s="153">
        <v>0.88678740341245132</v>
      </c>
      <c r="W385" s="153">
        <v>1.1084842542655642E-2</v>
      </c>
      <c r="X385" s="153">
        <v>8.8559762958782359E-2</v>
      </c>
      <c r="Y385" s="153">
        <v>1.1069970369847796E-3</v>
      </c>
      <c r="Z385" s="153">
        <v>8.8559762958782359E-2</v>
      </c>
      <c r="AA385" s="153">
        <v>1.1069970369847796E-3</v>
      </c>
      <c r="AB385" s="153">
        <v>8.8559762958782359E-2</v>
      </c>
      <c r="AC385" s="153">
        <v>1.1069970369847796E-3</v>
      </c>
      <c r="AD385" s="153">
        <v>6.1014779999999998E-2</v>
      </c>
      <c r="AE385" s="719">
        <v>7.6268475000000006E-4</v>
      </c>
    </row>
    <row r="386" spans="1:31">
      <c r="A386" s="110"/>
      <c r="B386" s="89" t="s">
        <v>2028</v>
      </c>
      <c r="C386" s="89" t="s">
        <v>289</v>
      </c>
      <c r="D386" s="1082" t="s">
        <v>636</v>
      </c>
      <c r="E386" s="1090" t="s">
        <v>637</v>
      </c>
      <c r="F386" s="1020">
        <v>505880.6</v>
      </c>
      <c r="G386" s="1020">
        <v>5043527.4000000004</v>
      </c>
      <c r="H386" s="986">
        <v>62.7</v>
      </c>
      <c r="I386" s="986">
        <v>85.039370078740163</v>
      </c>
      <c r="J386" s="986">
        <v>25.92</v>
      </c>
      <c r="K386" s="986">
        <v>1.6666666666666667</v>
      </c>
      <c r="L386" s="986">
        <v>0.50800000000000001</v>
      </c>
      <c r="M386" s="986">
        <v>22778.734674299838</v>
      </c>
      <c r="N386" s="986">
        <v>10.750347900420227</v>
      </c>
      <c r="O386" s="986">
        <v>10441.002875885491</v>
      </c>
      <c r="P386" s="986">
        <v>174.01671459809151</v>
      </c>
      <c r="Q386" s="986">
        <v>53.040294609498304</v>
      </c>
      <c r="R386" s="986">
        <v>829.99999940000009</v>
      </c>
      <c r="S386" s="987">
        <v>716.48333300000002</v>
      </c>
      <c r="T386" s="720">
        <v>67.950084786479096</v>
      </c>
      <c r="U386" s="153">
        <v>0.84937605983098863</v>
      </c>
      <c r="V386" s="153">
        <v>0.88678740341245132</v>
      </c>
      <c r="W386" s="153">
        <v>1.1084842542655642E-2</v>
      </c>
      <c r="X386" s="153">
        <v>8.8559762958782359E-2</v>
      </c>
      <c r="Y386" s="153">
        <v>1.1069970369847796E-3</v>
      </c>
      <c r="Z386" s="153">
        <v>8.8559762958782359E-2</v>
      </c>
      <c r="AA386" s="153">
        <v>1.1069970369847796E-3</v>
      </c>
      <c r="AB386" s="153">
        <v>8.8559762958782359E-2</v>
      </c>
      <c r="AC386" s="153">
        <v>1.1069970369847796E-3</v>
      </c>
      <c r="AD386" s="153">
        <v>6.1014779999999998E-2</v>
      </c>
      <c r="AE386" s="719">
        <v>7.6268475000000006E-4</v>
      </c>
    </row>
    <row r="387" spans="1:31">
      <c r="A387" s="110"/>
      <c r="B387" s="89" t="s">
        <v>2028</v>
      </c>
      <c r="C387" s="89" t="s">
        <v>289</v>
      </c>
      <c r="D387" s="1082" t="s">
        <v>638</v>
      </c>
      <c r="E387" s="1090" t="s">
        <v>639</v>
      </c>
      <c r="F387" s="1020">
        <v>505880.6</v>
      </c>
      <c r="G387" s="1020">
        <v>5043521.3</v>
      </c>
      <c r="H387" s="986">
        <v>62.7</v>
      </c>
      <c r="I387" s="986">
        <v>85.039370078740163</v>
      </c>
      <c r="J387" s="986">
        <v>25.92</v>
      </c>
      <c r="K387" s="986">
        <v>1.6666666666666667</v>
      </c>
      <c r="L387" s="986">
        <v>0.50800000000000001</v>
      </c>
      <c r="M387" s="986">
        <v>22778.734674299838</v>
      </c>
      <c r="N387" s="986">
        <v>10.750347900420227</v>
      </c>
      <c r="O387" s="986">
        <v>10441.002875885491</v>
      </c>
      <c r="P387" s="986">
        <v>174.01671459809151</v>
      </c>
      <c r="Q387" s="986">
        <v>53.040294609498304</v>
      </c>
      <c r="R387" s="986">
        <v>829.99999940000009</v>
      </c>
      <c r="S387" s="987">
        <v>716.48333300000002</v>
      </c>
      <c r="T387" s="720">
        <v>67.950084786479096</v>
      </c>
      <c r="U387" s="153">
        <v>0.84937605983098863</v>
      </c>
      <c r="V387" s="153">
        <v>0.88678740341245132</v>
      </c>
      <c r="W387" s="153">
        <v>1.1084842542655642E-2</v>
      </c>
      <c r="X387" s="153">
        <v>8.8559762958782359E-2</v>
      </c>
      <c r="Y387" s="153">
        <v>1.1069970369847796E-3</v>
      </c>
      <c r="Z387" s="153">
        <v>8.8559762958782359E-2</v>
      </c>
      <c r="AA387" s="153">
        <v>1.1069970369847796E-3</v>
      </c>
      <c r="AB387" s="153">
        <v>8.8559762958782359E-2</v>
      </c>
      <c r="AC387" s="153">
        <v>1.1069970369847796E-3</v>
      </c>
      <c r="AD387" s="153">
        <v>6.1014779999999998E-2</v>
      </c>
      <c r="AE387" s="719">
        <v>7.6268475000000006E-4</v>
      </c>
    </row>
    <row r="388" spans="1:31">
      <c r="A388" s="110"/>
      <c r="B388" s="89" t="s">
        <v>2028</v>
      </c>
      <c r="C388" s="89" t="s">
        <v>289</v>
      </c>
      <c r="D388" s="1082" t="s">
        <v>640</v>
      </c>
      <c r="E388" s="1090" t="s">
        <v>641</v>
      </c>
      <c r="F388" s="1020">
        <v>505880.6</v>
      </c>
      <c r="G388" s="1020">
        <v>5043515.2</v>
      </c>
      <c r="H388" s="986">
        <v>62.7</v>
      </c>
      <c r="I388" s="986">
        <v>85.039370078740163</v>
      </c>
      <c r="J388" s="986">
        <v>25.92</v>
      </c>
      <c r="K388" s="986">
        <v>1.6666666666666667</v>
      </c>
      <c r="L388" s="986">
        <v>0.50800000000000001</v>
      </c>
      <c r="M388" s="986">
        <v>22778.734674299838</v>
      </c>
      <c r="N388" s="986">
        <v>10.750347900420227</v>
      </c>
      <c r="O388" s="986">
        <v>10441.002875885491</v>
      </c>
      <c r="P388" s="986">
        <v>174.01671459809151</v>
      </c>
      <c r="Q388" s="986">
        <v>53.040294609498304</v>
      </c>
      <c r="R388" s="986">
        <v>829.99999940000009</v>
      </c>
      <c r="S388" s="987">
        <v>716.48333300000002</v>
      </c>
      <c r="T388" s="720">
        <v>67.950084786479096</v>
      </c>
      <c r="U388" s="153">
        <v>0.84937605983098863</v>
      </c>
      <c r="V388" s="153">
        <v>0.88678740341245132</v>
      </c>
      <c r="W388" s="153">
        <v>1.1084842542655642E-2</v>
      </c>
      <c r="X388" s="153">
        <v>8.8559762958782359E-2</v>
      </c>
      <c r="Y388" s="153">
        <v>1.1069970369847796E-3</v>
      </c>
      <c r="Z388" s="153">
        <v>8.8559762958782359E-2</v>
      </c>
      <c r="AA388" s="153">
        <v>1.1069970369847796E-3</v>
      </c>
      <c r="AB388" s="153">
        <v>8.8559762958782359E-2</v>
      </c>
      <c r="AC388" s="153">
        <v>1.1069970369847796E-3</v>
      </c>
      <c r="AD388" s="153">
        <v>6.1014779999999998E-2</v>
      </c>
      <c r="AE388" s="719">
        <v>7.6268475000000006E-4</v>
      </c>
    </row>
    <row r="389" spans="1:31">
      <c r="A389" s="110"/>
      <c r="B389" s="89" t="s">
        <v>2028</v>
      </c>
      <c r="C389" s="89" t="s">
        <v>289</v>
      </c>
      <c r="D389" s="1082" t="s">
        <v>642</v>
      </c>
      <c r="E389" s="1090" t="s">
        <v>643</v>
      </c>
      <c r="F389" s="1020">
        <v>505880.6</v>
      </c>
      <c r="G389" s="1020">
        <v>5043497.8</v>
      </c>
      <c r="H389" s="986">
        <v>62.7</v>
      </c>
      <c r="I389" s="986">
        <v>85.039370078740163</v>
      </c>
      <c r="J389" s="986">
        <v>25.92</v>
      </c>
      <c r="K389" s="986">
        <v>1.6666666666666667</v>
      </c>
      <c r="L389" s="986">
        <v>0.50800000000000001</v>
      </c>
      <c r="M389" s="986">
        <v>22778.734674299838</v>
      </c>
      <c r="N389" s="986">
        <v>10.750347900420227</v>
      </c>
      <c r="O389" s="986">
        <v>10441.002875885491</v>
      </c>
      <c r="P389" s="986">
        <v>174.01671459809151</v>
      </c>
      <c r="Q389" s="986">
        <v>53.040294609498304</v>
      </c>
      <c r="R389" s="986">
        <v>829.99999940000009</v>
      </c>
      <c r="S389" s="987">
        <v>716.48333300000002</v>
      </c>
      <c r="T389" s="720">
        <v>67.950084786479096</v>
      </c>
      <c r="U389" s="153">
        <v>0.84937605983098863</v>
      </c>
      <c r="V389" s="153">
        <v>0.88678740341245132</v>
      </c>
      <c r="W389" s="153">
        <v>1.1084842542655642E-2</v>
      </c>
      <c r="X389" s="153">
        <v>8.8559762958782359E-2</v>
      </c>
      <c r="Y389" s="153">
        <v>1.1069970369847796E-3</v>
      </c>
      <c r="Z389" s="153">
        <v>8.8559762958782359E-2</v>
      </c>
      <c r="AA389" s="153">
        <v>1.1069970369847796E-3</v>
      </c>
      <c r="AB389" s="153">
        <v>8.8559762958782359E-2</v>
      </c>
      <c r="AC389" s="153">
        <v>1.1069970369847796E-3</v>
      </c>
      <c r="AD389" s="153">
        <v>6.1014779999999998E-2</v>
      </c>
      <c r="AE389" s="719">
        <v>7.6268475000000006E-4</v>
      </c>
    </row>
    <row r="390" spans="1:31">
      <c r="A390" s="110"/>
      <c r="B390" s="89" t="s">
        <v>2028</v>
      </c>
      <c r="C390" s="89" t="s">
        <v>289</v>
      </c>
      <c r="D390" s="1082" t="s">
        <v>644</v>
      </c>
      <c r="E390" s="1090" t="s">
        <v>645</v>
      </c>
      <c r="F390" s="1020">
        <v>505880.6</v>
      </c>
      <c r="G390" s="1020">
        <v>5043491.7</v>
      </c>
      <c r="H390" s="986">
        <v>62.7</v>
      </c>
      <c r="I390" s="986">
        <v>85.039370078740163</v>
      </c>
      <c r="J390" s="986">
        <v>25.92</v>
      </c>
      <c r="K390" s="986">
        <v>1.6666666666666667</v>
      </c>
      <c r="L390" s="986">
        <v>0.50800000000000001</v>
      </c>
      <c r="M390" s="986">
        <v>22778.734674299838</v>
      </c>
      <c r="N390" s="986">
        <v>10.750347900420227</v>
      </c>
      <c r="O390" s="986">
        <v>10441.002875885491</v>
      </c>
      <c r="P390" s="986">
        <v>174.01671459809151</v>
      </c>
      <c r="Q390" s="986">
        <v>53.040294609498304</v>
      </c>
      <c r="R390" s="986">
        <v>829.99999940000009</v>
      </c>
      <c r="S390" s="987">
        <v>716.48333300000002</v>
      </c>
      <c r="T390" s="720">
        <v>67.950084786479096</v>
      </c>
      <c r="U390" s="153">
        <v>0.84937605983098863</v>
      </c>
      <c r="V390" s="153">
        <v>0.88678740341245132</v>
      </c>
      <c r="W390" s="153">
        <v>1.1084842542655642E-2</v>
      </c>
      <c r="X390" s="153">
        <v>8.8559762958782359E-2</v>
      </c>
      <c r="Y390" s="153">
        <v>1.1069970369847796E-3</v>
      </c>
      <c r="Z390" s="153">
        <v>8.8559762958782359E-2</v>
      </c>
      <c r="AA390" s="153">
        <v>1.1069970369847796E-3</v>
      </c>
      <c r="AB390" s="153">
        <v>8.8559762958782359E-2</v>
      </c>
      <c r="AC390" s="153">
        <v>1.1069970369847796E-3</v>
      </c>
      <c r="AD390" s="153">
        <v>6.1014779999999998E-2</v>
      </c>
      <c r="AE390" s="719">
        <v>7.6268475000000006E-4</v>
      </c>
    </row>
    <row r="391" spans="1:31">
      <c r="A391" s="110"/>
      <c r="B391" s="89" t="s">
        <v>2028</v>
      </c>
      <c r="C391" s="89" t="s">
        <v>289</v>
      </c>
      <c r="D391" s="1082" t="s">
        <v>646</v>
      </c>
      <c r="E391" s="1090" t="s">
        <v>647</v>
      </c>
      <c r="F391" s="1020">
        <v>505880.6</v>
      </c>
      <c r="G391" s="1020">
        <v>5043485.5999999996</v>
      </c>
      <c r="H391" s="986">
        <v>62.7</v>
      </c>
      <c r="I391" s="986">
        <v>85.039370078740163</v>
      </c>
      <c r="J391" s="986">
        <v>25.92</v>
      </c>
      <c r="K391" s="986">
        <v>1.6666666666666667</v>
      </c>
      <c r="L391" s="986">
        <v>0.50800000000000001</v>
      </c>
      <c r="M391" s="986">
        <v>22778.734674299838</v>
      </c>
      <c r="N391" s="986">
        <v>10.750347900420227</v>
      </c>
      <c r="O391" s="986">
        <v>10441.002875885491</v>
      </c>
      <c r="P391" s="986">
        <v>174.01671459809151</v>
      </c>
      <c r="Q391" s="986">
        <v>53.040294609498304</v>
      </c>
      <c r="R391" s="986">
        <v>829.99999940000009</v>
      </c>
      <c r="S391" s="987">
        <v>716.48333300000002</v>
      </c>
      <c r="T391" s="720">
        <v>67.950084786479096</v>
      </c>
      <c r="U391" s="153">
        <v>0.84937605983098863</v>
      </c>
      <c r="V391" s="153">
        <v>0.88678740341245132</v>
      </c>
      <c r="W391" s="153">
        <v>1.1084842542655642E-2</v>
      </c>
      <c r="X391" s="153">
        <v>8.8559762958782359E-2</v>
      </c>
      <c r="Y391" s="153">
        <v>1.1069970369847796E-3</v>
      </c>
      <c r="Z391" s="153">
        <v>8.8559762958782359E-2</v>
      </c>
      <c r="AA391" s="153">
        <v>1.1069970369847796E-3</v>
      </c>
      <c r="AB391" s="153">
        <v>8.8559762958782359E-2</v>
      </c>
      <c r="AC391" s="153">
        <v>1.1069970369847796E-3</v>
      </c>
      <c r="AD391" s="153">
        <v>6.1014779999999998E-2</v>
      </c>
      <c r="AE391" s="719">
        <v>7.6268475000000006E-4</v>
      </c>
    </row>
    <row r="392" spans="1:31">
      <c r="A392" s="110"/>
      <c r="B392" s="89" t="s">
        <v>2028</v>
      </c>
      <c r="C392" s="89" t="s">
        <v>678</v>
      </c>
      <c r="D392" s="1082" t="s">
        <v>679</v>
      </c>
      <c r="E392" s="1090" t="s">
        <v>680</v>
      </c>
      <c r="F392" s="1020">
        <v>506725.14</v>
      </c>
      <c r="G392" s="1020">
        <v>5043877.8600000003</v>
      </c>
      <c r="H392" s="986">
        <v>62.7</v>
      </c>
      <c r="I392" s="986">
        <v>35</v>
      </c>
      <c r="J392" s="986">
        <v>10.667999999999999</v>
      </c>
      <c r="K392" s="986">
        <v>0.83333333333333337</v>
      </c>
      <c r="L392" s="986">
        <v>0.254</v>
      </c>
      <c r="M392" s="986">
        <v>4143.921769278214</v>
      </c>
      <c r="N392" s="986">
        <v>1.9557100659382887</v>
      </c>
      <c r="O392" s="986">
        <v>7597.7352963848489</v>
      </c>
      <c r="P392" s="986">
        <v>126.62892160641415</v>
      </c>
      <c r="Q392" s="986">
        <v>38.596495305635031</v>
      </c>
      <c r="R392" s="986">
        <v>1257.0000008000002</v>
      </c>
      <c r="S392" s="987">
        <v>953.705556</v>
      </c>
      <c r="T392" s="720">
        <v>48.800093352540301</v>
      </c>
      <c r="U392" s="153">
        <v>0.61000116690675377</v>
      </c>
      <c r="V392" s="153">
        <v>0.37610861928740108</v>
      </c>
      <c r="W392" s="153">
        <v>4.7013577410925135E-3</v>
      </c>
      <c r="X392" s="153">
        <v>1.5145769766662555E-2</v>
      </c>
      <c r="Y392" s="153">
        <v>1.8932212208328192E-4</v>
      </c>
      <c r="Z392" s="153">
        <v>1.5145769766662555E-2</v>
      </c>
      <c r="AA392" s="153">
        <v>1.8932212208328192E-4</v>
      </c>
      <c r="AB392" s="153">
        <v>1.5145769766662555E-2</v>
      </c>
      <c r="AC392" s="153">
        <v>1.8932212208328192E-4</v>
      </c>
      <c r="AD392" s="153">
        <v>5.1755774999999997E-2</v>
      </c>
      <c r="AE392" s="719">
        <v>6.4694718749999994E-4</v>
      </c>
    </row>
    <row r="393" spans="1:31">
      <c r="A393" s="110"/>
      <c r="B393" s="89" t="s">
        <v>2028</v>
      </c>
      <c r="C393" s="89" t="s">
        <v>678</v>
      </c>
      <c r="D393" s="1082" t="s">
        <v>681</v>
      </c>
      <c r="E393" s="1090" t="s">
        <v>682</v>
      </c>
      <c r="F393" s="1020">
        <v>506725.14</v>
      </c>
      <c r="G393" s="1020">
        <v>5043875.1100000003</v>
      </c>
      <c r="H393" s="986">
        <v>62.7</v>
      </c>
      <c r="I393" s="986">
        <v>35</v>
      </c>
      <c r="J393" s="986">
        <v>10.667999999999999</v>
      </c>
      <c r="K393" s="986">
        <v>0.83333333333333337</v>
      </c>
      <c r="L393" s="986">
        <v>0.254</v>
      </c>
      <c r="M393" s="986">
        <v>4143.921769278214</v>
      </c>
      <c r="N393" s="986">
        <v>1.9557100659382887</v>
      </c>
      <c r="O393" s="986">
        <v>7597.7352963848489</v>
      </c>
      <c r="P393" s="986">
        <v>126.62892160641415</v>
      </c>
      <c r="Q393" s="986">
        <v>38.596495305635031</v>
      </c>
      <c r="R393" s="986">
        <v>1257.0000008000002</v>
      </c>
      <c r="S393" s="987">
        <v>953.705556</v>
      </c>
      <c r="T393" s="720">
        <v>48.800093352540301</v>
      </c>
      <c r="U393" s="153">
        <v>0.61000116690675377</v>
      </c>
      <c r="V393" s="153">
        <v>0.37610861928740108</v>
      </c>
      <c r="W393" s="153">
        <v>4.7013577410925135E-3</v>
      </c>
      <c r="X393" s="153">
        <v>1.5145769766662555E-2</v>
      </c>
      <c r="Y393" s="153">
        <v>1.8932212208328192E-4</v>
      </c>
      <c r="Z393" s="153">
        <v>1.5145769766662555E-2</v>
      </c>
      <c r="AA393" s="153">
        <v>1.8932212208328192E-4</v>
      </c>
      <c r="AB393" s="153">
        <v>1.5145769766662555E-2</v>
      </c>
      <c r="AC393" s="153">
        <v>1.8932212208328192E-4</v>
      </c>
      <c r="AD393" s="153">
        <v>5.1755774999999997E-2</v>
      </c>
      <c r="AE393" s="719">
        <v>6.4694718749999994E-4</v>
      </c>
    </row>
    <row r="394" spans="1:31">
      <c r="A394" s="110"/>
      <c r="B394" s="89" t="s">
        <v>2028</v>
      </c>
      <c r="C394" s="89" t="s">
        <v>678</v>
      </c>
      <c r="D394" s="1082" t="s">
        <v>683</v>
      </c>
      <c r="E394" s="1090" t="s">
        <v>685</v>
      </c>
      <c r="F394" s="1020">
        <v>506719.91</v>
      </c>
      <c r="G394" s="1020">
        <v>5043809.59</v>
      </c>
      <c r="H394" s="986">
        <v>62.7</v>
      </c>
      <c r="I394" s="986">
        <v>45</v>
      </c>
      <c r="J394" s="986">
        <v>13.715999999999999</v>
      </c>
      <c r="K394" s="986">
        <v>0.83333333333333337</v>
      </c>
      <c r="L394" s="986">
        <v>0.254</v>
      </c>
      <c r="M394" s="986">
        <v>4143.921769278214</v>
      </c>
      <c r="N394" s="986">
        <v>1.9557100659382887</v>
      </c>
      <c r="O394" s="986">
        <v>7597.7352963848489</v>
      </c>
      <c r="P394" s="986">
        <v>126.62892160641415</v>
      </c>
      <c r="Q394" s="986">
        <v>38.596495305635031</v>
      </c>
      <c r="R394" s="986">
        <v>1257.0000008000002</v>
      </c>
      <c r="S394" s="987">
        <v>953.705556</v>
      </c>
      <c r="T394" s="720">
        <v>48.264000000000003</v>
      </c>
      <c r="U394" s="153">
        <v>0.60330000000000006</v>
      </c>
      <c r="V394" s="153">
        <v>11.060499999999999</v>
      </c>
      <c r="W394" s="153">
        <v>0.13825625</v>
      </c>
      <c r="X394" s="153">
        <v>0.50502457002457002</v>
      </c>
      <c r="Y394" s="153">
        <v>6.3128071253071251E-3</v>
      </c>
      <c r="Z394" s="153">
        <v>0.50502457002457002</v>
      </c>
      <c r="AA394" s="153">
        <v>6.3128071253071251E-3</v>
      </c>
      <c r="AB394" s="153">
        <v>0.50502457002457002</v>
      </c>
      <c r="AC394" s="153">
        <v>6.3128071253071251E-3</v>
      </c>
      <c r="AD394" s="153">
        <v>2.4403484999999999E-2</v>
      </c>
      <c r="AE394" s="719">
        <v>3.0504356249999999E-4</v>
      </c>
    </row>
    <row r="395" spans="1:31">
      <c r="A395" s="110"/>
      <c r="B395" s="89" t="s">
        <v>2028</v>
      </c>
      <c r="C395" s="89" t="s">
        <v>318</v>
      </c>
      <c r="D395" s="1082" t="s">
        <v>686</v>
      </c>
      <c r="E395" s="1090" t="s">
        <v>687</v>
      </c>
      <c r="F395" s="1020">
        <v>508927.12</v>
      </c>
      <c r="G395" s="1020">
        <v>5037851.62</v>
      </c>
      <c r="H395" s="986">
        <v>69.400000000000006</v>
      </c>
      <c r="I395" s="986">
        <v>64.5</v>
      </c>
      <c r="J395" s="986">
        <v>19.659600000000001</v>
      </c>
      <c r="K395" s="986">
        <v>1</v>
      </c>
      <c r="L395" s="986">
        <v>0.30480000000000002</v>
      </c>
      <c r="M395" s="986">
        <v>3628.4314935338548</v>
      </c>
      <c r="N395" s="986">
        <v>1.7124261486016576</v>
      </c>
      <c r="O395" s="986">
        <v>4619.8624629297719</v>
      </c>
      <c r="P395" s="986">
        <v>76.997707715496205</v>
      </c>
      <c r="Q395" s="986">
        <v>23.46890131168324</v>
      </c>
      <c r="R395" s="986">
        <v>944.00000060000013</v>
      </c>
      <c r="S395" s="987">
        <v>779.81666700000005</v>
      </c>
      <c r="T395" s="720">
        <v>26.155999999999999</v>
      </c>
      <c r="U395" s="153">
        <v>0.32694999999999996</v>
      </c>
      <c r="V395" s="153">
        <v>11.065999999999999</v>
      </c>
      <c r="W395" s="153">
        <v>0.13832499999999998</v>
      </c>
      <c r="X395" s="153">
        <v>0.50502457002457002</v>
      </c>
      <c r="Y395" s="153">
        <v>6.3128071253071251E-3</v>
      </c>
      <c r="Z395" s="153">
        <v>0.50502457002457002</v>
      </c>
      <c r="AA395" s="153">
        <v>6.3128071253071251E-3</v>
      </c>
      <c r="AB395" s="153">
        <v>0.50502457002457002</v>
      </c>
      <c r="AC395" s="153">
        <v>6.3128071253071251E-3</v>
      </c>
      <c r="AD395" s="153">
        <v>2.4415619999999999E-2</v>
      </c>
      <c r="AE395" s="719">
        <v>3.0519525E-4</v>
      </c>
    </row>
    <row r="396" spans="1:31">
      <c r="A396" s="110"/>
      <c r="B396" s="89" t="s">
        <v>2028</v>
      </c>
      <c r="C396" s="89" t="s">
        <v>318</v>
      </c>
      <c r="D396" s="1082" t="s">
        <v>688</v>
      </c>
      <c r="E396" s="1090" t="s">
        <v>689</v>
      </c>
      <c r="F396" s="1020">
        <v>508928.16</v>
      </c>
      <c r="G396" s="1020">
        <v>5037851.07</v>
      </c>
      <c r="H396" s="986">
        <v>69.400000000000006</v>
      </c>
      <c r="I396" s="986">
        <v>64.5</v>
      </c>
      <c r="J396" s="986">
        <v>19.659600000000001</v>
      </c>
      <c r="K396" s="986">
        <v>1</v>
      </c>
      <c r="L396" s="986">
        <v>0.30480000000000002</v>
      </c>
      <c r="M396" s="986">
        <v>4652.4121683130488</v>
      </c>
      <c r="N396" s="986">
        <v>2.1956904147947824</v>
      </c>
      <c r="O396" s="986">
        <v>5923.6351511032371</v>
      </c>
      <c r="P396" s="986">
        <v>98.727252518387289</v>
      </c>
      <c r="Q396" s="986">
        <v>30.092066567604444</v>
      </c>
      <c r="R396" s="986">
        <v>923</v>
      </c>
      <c r="S396" s="987">
        <v>768.15</v>
      </c>
      <c r="T396" s="720">
        <v>26.155999999999999</v>
      </c>
      <c r="U396" s="153">
        <v>0.32694999999999996</v>
      </c>
      <c r="V396" s="153">
        <v>11.065999999999999</v>
      </c>
      <c r="W396" s="153">
        <v>0.13832499999999998</v>
      </c>
      <c r="X396" s="153">
        <v>0.50502457002457002</v>
      </c>
      <c r="Y396" s="153">
        <v>6.3128071253071251E-3</v>
      </c>
      <c r="Z396" s="153">
        <v>0.50502457002457002</v>
      </c>
      <c r="AA396" s="153">
        <v>6.3128071253071251E-3</v>
      </c>
      <c r="AB396" s="153">
        <v>0.50502457002457002</v>
      </c>
      <c r="AC396" s="153">
        <v>6.3128071253071251E-3</v>
      </c>
      <c r="AD396" s="153">
        <v>2.4415619999999999E-2</v>
      </c>
      <c r="AE396" s="719">
        <v>3.0519525E-4</v>
      </c>
    </row>
    <row r="397" spans="1:31">
      <c r="A397" s="110"/>
      <c r="B397" s="89" t="s">
        <v>2028</v>
      </c>
      <c r="C397" s="89" t="s">
        <v>318</v>
      </c>
      <c r="D397" s="1082" t="s">
        <v>690</v>
      </c>
      <c r="E397" s="1090" t="s">
        <v>691</v>
      </c>
      <c r="F397" s="1020">
        <v>508929.2</v>
      </c>
      <c r="G397" s="1020">
        <v>5037850.54</v>
      </c>
      <c r="H397" s="986">
        <v>69.400000000000006</v>
      </c>
      <c r="I397" s="986">
        <v>64.5</v>
      </c>
      <c r="J397" s="986">
        <v>19.659600000000001</v>
      </c>
      <c r="K397" s="986">
        <v>1</v>
      </c>
      <c r="L397" s="986">
        <v>0.30480000000000002</v>
      </c>
      <c r="M397" s="986">
        <v>4652.4121683130488</v>
      </c>
      <c r="N397" s="986">
        <v>2.1956904147947824</v>
      </c>
      <c r="O397" s="986">
        <v>5923.6351511032371</v>
      </c>
      <c r="P397" s="986">
        <v>98.727252518387289</v>
      </c>
      <c r="Q397" s="986">
        <v>30.092066567604444</v>
      </c>
      <c r="R397" s="986">
        <v>923</v>
      </c>
      <c r="S397" s="987">
        <v>768.15</v>
      </c>
      <c r="T397" s="720">
        <v>26.155999999999999</v>
      </c>
      <c r="U397" s="153">
        <v>0.32694999999999996</v>
      </c>
      <c r="V397" s="153">
        <v>11.065999999999999</v>
      </c>
      <c r="W397" s="153">
        <v>0.13832499999999998</v>
      </c>
      <c r="X397" s="153">
        <v>0.50502457002457002</v>
      </c>
      <c r="Y397" s="153">
        <v>6.3128071253071251E-3</v>
      </c>
      <c r="Z397" s="153">
        <v>0.50502457002457002</v>
      </c>
      <c r="AA397" s="153">
        <v>6.3128071253071251E-3</v>
      </c>
      <c r="AB397" s="153">
        <v>0.50502457002457002</v>
      </c>
      <c r="AC397" s="153">
        <v>6.3128071253071251E-3</v>
      </c>
      <c r="AD397" s="153">
        <v>2.4415619999999999E-2</v>
      </c>
      <c r="AE397" s="719">
        <v>3.0519525E-4</v>
      </c>
    </row>
    <row r="398" spans="1:31">
      <c r="A398" s="110"/>
      <c r="B398" s="89" t="s">
        <v>2028</v>
      </c>
      <c r="C398" s="89" t="s">
        <v>692</v>
      </c>
      <c r="D398" s="1082" t="s">
        <v>693</v>
      </c>
      <c r="E398" s="1090" t="s">
        <v>694</v>
      </c>
      <c r="F398" s="1020">
        <v>509104.57</v>
      </c>
      <c r="G398" s="1020">
        <v>5037792.71</v>
      </c>
      <c r="H398" s="986">
        <v>69.400000000000006</v>
      </c>
      <c r="I398" s="986">
        <v>67.000000000000014</v>
      </c>
      <c r="J398" s="986">
        <v>20.421600000000002</v>
      </c>
      <c r="K398" s="986">
        <v>1</v>
      </c>
      <c r="L398" s="986">
        <v>0.30480000000000002</v>
      </c>
      <c r="M398" s="986">
        <v>4652.4121683130488</v>
      </c>
      <c r="N398" s="986">
        <v>2.1956904147947824</v>
      </c>
      <c r="O398" s="986">
        <v>5923.6351511032371</v>
      </c>
      <c r="P398" s="986">
        <v>98.727252518387289</v>
      </c>
      <c r="Q398" s="986">
        <v>30.092066567604444</v>
      </c>
      <c r="R398" s="986">
        <v>923</v>
      </c>
      <c r="S398" s="987">
        <v>768.15</v>
      </c>
      <c r="T398" s="720">
        <v>54.94</v>
      </c>
      <c r="U398" s="153">
        <v>0.68674999999999997</v>
      </c>
      <c r="V398" s="153">
        <v>13.82</v>
      </c>
      <c r="W398" s="153">
        <v>0.17274999999999999</v>
      </c>
      <c r="X398" s="153">
        <v>0.57999999999999996</v>
      </c>
      <c r="Y398" s="153">
        <v>7.2499999999999995E-3</v>
      </c>
      <c r="Z398" s="153">
        <v>0.57999999999999996</v>
      </c>
      <c r="AA398" s="153">
        <v>7.2499999999999995E-3</v>
      </c>
      <c r="AB398" s="153">
        <v>0.57999999999999996</v>
      </c>
      <c r="AC398" s="153">
        <v>7.2499999999999995E-3</v>
      </c>
      <c r="AD398" s="153">
        <v>2.6126654999999999E-2</v>
      </c>
      <c r="AE398" s="719">
        <v>3.2658318749999998E-4</v>
      </c>
    </row>
    <row r="399" spans="1:31">
      <c r="A399" s="110"/>
      <c r="B399" s="89" t="s">
        <v>2028</v>
      </c>
      <c r="C399" s="89" t="s">
        <v>692</v>
      </c>
      <c r="D399" s="1082" t="s">
        <v>695</v>
      </c>
      <c r="E399" s="1090" t="s">
        <v>696</v>
      </c>
      <c r="F399" s="1020">
        <v>509109.61</v>
      </c>
      <c r="G399" s="1020">
        <v>5037797.5</v>
      </c>
      <c r="H399" s="986">
        <v>69.400000000000006</v>
      </c>
      <c r="I399" s="986">
        <v>67.000000000000014</v>
      </c>
      <c r="J399" s="986">
        <v>20.421600000000002</v>
      </c>
      <c r="K399" s="986">
        <v>1</v>
      </c>
      <c r="L399" s="986">
        <v>0.30480000000000002</v>
      </c>
      <c r="M399" s="986">
        <v>4652.4121683130488</v>
      </c>
      <c r="N399" s="986">
        <v>2.1956904147947824</v>
      </c>
      <c r="O399" s="986">
        <v>5923.6351511032371</v>
      </c>
      <c r="P399" s="986">
        <v>98.727252518387289</v>
      </c>
      <c r="Q399" s="986">
        <v>30.092066567604444</v>
      </c>
      <c r="R399" s="986">
        <v>923</v>
      </c>
      <c r="S399" s="987">
        <v>768.15</v>
      </c>
      <c r="T399" s="720">
        <v>70.23</v>
      </c>
      <c r="U399" s="153">
        <v>0.87787499999999996</v>
      </c>
      <c r="V399" s="153">
        <v>10.16</v>
      </c>
      <c r="W399" s="153">
        <v>0.127</v>
      </c>
      <c r="X399" s="153">
        <v>0.54</v>
      </c>
      <c r="Y399" s="153">
        <v>6.7499999999999999E-3</v>
      </c>
      <c r="Z399" s="153">
        <v>0.54</v>
      </c>
      <c r="AA399" s="153">
        <v>6.7499999999999999E-3</v>
      </c>
      <c r="AB399" s="153">
        <v>0.54</v>
      </c>
      <c r="AC399" s="153">
        <v>6.7499999999999999E-3</v>
      </c>
      <c r="AD399" s="153">
        <v>2.6175194999999998E-2</v>
      </c>
      <c r="AE399" s="719">
        <v>3.2718993749999997E-4</v>
      </c>
    </row>
    <row r="400" spans="1:31">
      <c r="A400" s="110"/>
      <c r="B400" s="89" t="s">
        <v>2028</v>
      </c>
      <c r="C400" s="89" t="s">
        <v>337</v>
      </c>
      <c r="D400" s="1082" t="s">
        <v>710</v>
      </c>
      <c r="E400" s="1090" t="s">
        <v>711</v>
      </c>
      <c r="F400" s="1020">
        <v>506274.7</v>
      </c>
      <c r="G400" s="1020">
        <v>5043906.5999999996</v>
      </c>
      <c r="H400" s="986">
        <v>62.7</v>
      </c>
      <c r="I400" s="986">
        <v>20</v>
      </c>
      <c r="J400" s="986">
        <v>6.0960000000000001</v>
      </c>
      <c r="K400" s="986">
        <v>1.1666666666666667</v>
      </c>
      <c r="L400" s="986">
        <v>0.35560000000000003</v>
      </c>
      <c r="M400" s="986">
        <v>7749.9925884430986</v>
      </c>
      <c r="N400" s="986">
        <v>3.6575831688070921</v>
      </c>
      <c r="O400" s="986">
        <v>7249.6631277625775</v>
      </c>
      <c r="P400" s="986">
        <v>120.82771879604296</v>
      </c>
      <c r="Q400" s="986">
        <v>36.828288689033897</v>
      </c>
      <c r="R400" s="986">
        <v>1034.0000006</v>
      </c>
      <c r="S400" s="987">
        <v>829.81666700000005</v>
      </c>
      <c r="T400" s="720">
        <v>7.8454999999999995</v>
      </c>
      <c r="U400" s="153">
        <v>9.8068749999999996E-2</v>
      </c>
      <c r="V400" s="153">
        <v>0.66384999999999983</v>
      </c>
      <c r="W400" s="153">
        <v>8.2981249999999965E-3</v>
      </c>
      <c r="X400" s="153">
        <v>4.7250000000000007E-2</v>
      </c>
      <c r="Y400" s="153">
        <v>5.9062500000000011E-4</v>
      </c>
      <c r="Z400" s="153">
        <v>4.7250000000000007E-2</v>
      </c>
      <c r="AA400" s="153">
        <v>5.9062500000000011E-4</v>
      </c>
      <c r="AB400" s="153">
        <v>4.7250000000000007E-2</v>
      </c>
      <c r="AC400" s="153">
        <v>5.9062500000000011E-4</v>
      </c>
      <c r="AD400" s="153">
        <v>7.3234724999999999E-3</v>
      </c>
      <c r="AE400" s="719">
        <v>9.1543406250000004E-5</v>
      </c>
    </row>
    <row r="401" spans="1:31">
      <c r="A401" s="110"/>
      <c r="B401" s="89" t="s">
        <v>2028</v>
      </c>
      <c r="C401" s="89" t="s">
        <v>712</v>
      </c>
      <c r="D401" s="1082" t="s">
        <v>724</v>
      </c>
      <c r="E401" s="1090" t="s">
        <v>725</v>
      </c>
      <c r="F401" s="1020">
        <v>506437.3946</v>
      </c>
      <c r="G401" s="1020">
        <v>5044073.7504000003</v>
      </c>
      <c r="H401" s="986">
        <v>62.7</v>
      </c>
      <c r="I401" s="986">
        <v>26.021653543307085</v>
      </c>
      <c r="J401" s="986">
        <v>7.9314</v>
      </c>
      <c r="K401" s="986">
        <v>0.73</v>
      </c>
      <c r="L401" s="986">
        <v>0.22250400000000001</v>
      </c>
      <c r="M401" s="986">
        <v>2260.096</v>
      </c>
      <c r="N401" s="986">
        <v>1.0666447735466666</v>
      </c>
      <c r="O401" s="986">
        <v>5399.9692289318127</v>
      </c>
      <c r="P401" s="986">
        <v>89.999487148863551</v>
      </c>
      <c r="Q401" s="986">
        <v>27.431843682973611</v>
      </c>
      <c r="R401" s="986">
        <v>926.6</v>
      </c>
      <c r="S401" s="987">
        <v>770.15</v>
      </c>
      <c r="T401" s="720">
        <v>2.893594528497029</v>
      </c>
      <c r="U401" s="153">
        <v>3.616993160621286E-2</v>
      </c>
      <c r="V401" s="153">
        <v>0.68532501990719108</v>
      </c>
      <c r="W401" s="153">
        <v>8.5665627488398892E-3</v>
      </c>
      <c r="X401" s="153">
        <v>2.5128584063263678E-2</v>
      </c>
      <c r="Y401" s="153">
        <v>3.1410730079079596E-4</v>
      </c>
      <c r="Z401" s="153">
        <v>2.5128584063263678E-2</v>
      </c>
      <c r="AA401" s="153">
        <v>3.1410730079079596E-4</v>
      </c>
      <c r="AB401" s="153">
        <v>2.5128584063263678E-2</v>
      </c>
      <c r="AC401" s="153">
        <v>3.1410730079079596E-4</v>
      </c>
      <c r="AD401" s="153">
        <v>5.6185050000000002E-3</v>
      </c>
      <c r="AE401" s="719">
        <v>7.0231312499999997E-5</v>
      </c>
    </row>
    <row r="402" spans="1:31">
      <c r="A402" s="110"/>
      <c r="B402" s="89" t="s">
        <v>2028</v>
      </c>
      <c r="C402" s="89" t="s">
        <v>712</v>
      </c>
      <c r="D402" s="1082" t="s">
        <v>715</v>
      </c>
      <c r="E402" s="1090" t="s">
        <v>716</v>
      </c>
      <c r="F402" s="1020">
        <v>506152.97894825001</v>
      </c>
      <c r="G402" s="1020">
        <v>5044046.4164565997</v>
      </c>
      <c r="H402" s="986">
        <v>62.7</v>
      </c>
      <c r="I402" s="986">
        <v>21.98</v>
      </c>
      <c r="J402" s="986">
        <v>6.6995040000000001</v>
      </c>
      <c r="K402" s="986">
        <v>0.73</v>
      </c>
      <c r="L402" s="986">
        <v>0.22250400000000001</v>
      </c>
      <c r="M402" s="986">
        <v>7565.4460762957169</v>
      </c>
      <c r="N402" s="986">
        <v>3.5704870575541756</v>
      </c>
      <c r="O402" s="986">
        <v>18075.858731283886</v>
      </c>
      <c r="P402" s="986">
        <v>301.26431218806476</v>
      </c>
      <c r="Q402" s="986">
        <v>91.825362354922149</v>
      </c>
      <c r="R402" s="986">
        <v>836.79999980000014</v>
      </c>
      <c r="S402" s="987">
        <v>720.26111100000003</v>
      </c>
      <c r="T402" s="720">
        <v>48.800093352540301</v>
      </c>
      <c r="U402" s="153">
        <v>0.61000116690675377</v>
      </c>
      <c r="V402" s="153">
        <v>0.37610861928740108</v>
      </c>
      <c r="W402" s="153">
        <v>4.7013577410925135E-3</v>
      </c>
      <c r="X402" s="153">
        <v>1.5145769766662555E-2</v>
      </c>
      <c r="Y402" s="153">
        <v>1.8932212208328192E-4</v>
      </c>
      <c r="Z402" s="153">
        <v>1.5145769766662555E-2</v>
      </c>
      <c r="AA402" s="153">
        <v>1.8932212208328192E-4</v>
      </c>
      <c r="AB402" s="153">
        <v>1.5145769766662555E-2</v>
      </c>
      <c r="AC402" s="153">
        <v>1.8932212208328192E-4</v>
      </c>
      <c r="AD402" s="153">
        <v>5.1755774999999997E-2</v>
      </c>
      <c r="AE402" s="719">
        <v>6.4694718749999994E-4</v>
      </c>
    </row>
    <row r="403" spans="1:31">
      <c r="A403" s="110"/>
      <c r="B403" s="89" t="s">
        <v>2028</v>
      </c>
      <c r="C403" s="89" t="s">
        <v>717</v>
      </c>
      <c r="D403" s="1082" t="s">
        <v>713</v>
      </c>
      <c r="E403" s="1090" t="s">
        <v>714</v>
      </c>
      <c r="F403" s="1020">
        <v>506161.38378661999</v>
      </c>
      <c r="G403" s="1020">
        <v>5044046.5013538999</v>
      </c>
      <c r="H403" s="986">
        <v>62.7</v>
      </c>
      <c r="I403" s="986">
        <v>19.389763779527559</v>
      </c>
      <c r="J403" s="986">
        <v>5.91</v>
      </c>
      <c r="K403" s="986">
        <v>0.73</v>
      </c>
      <c r="L403" s="986">
        <v>0.22250400000000001</v>
      </c>
      <c r="M403" s="986">
        <v>7565.4460762957169</v>
      </c>
      <c r="N403" s="986">
        <v>3.5704870575541756</v>
      </c>
      <c r="O403" s="986">
        <v>18075.858731283886</v>
      </c>
      <c r="P403" s="986">
        <v>301.26431218806476</v>
      </c>
      <c r="Q403" s="986">
        <v>91.825362354922149</v>
      </c>
      <c r="R403" s="986">
        <v>836.79999980000014</v>
      </c>
      <c r="S403" s="987">
        <v>720.26111100000003</v>
      </c>
      <c r="T403" s="720">
        <v>48.800093352540301</v>
      </c>
      <c r="U403" s="153">
        <v>0.61000116690675377</v>
      </c>
      <c r="V403" s="153">
        <v>0.37610861928740108</v>
      </c>
      <c r="W403" s="153">
        <v>4.7013577410925135E-3</v>
      </c>
      <c r="X403" s="153">
        <v>1.5145769766662555E-2</v>
      </c>
      <c r="Y403" s="153">
        <v>1.8932212208328192E-4</v>
      </c>
      <c r="Z403" s="153">
        <v>1.5145769766662555E-2</v>
      </c>
      <c r="AA403" s="153">
        <v>1.8932212208328192E-4</v>
      </c>
      <c r="AB403" s="153">
        <v>1.5145769766662555E-2</v>
      </c>
      <c r="AC403" s="153">
        <v>1.8932212208328192E-4</v>
      </c>
      <c r="AD403" s="153">
        <v>5.1755774999999997E-2</v>
      </c>
      <c r="AE403" s="719">
        <v>6.4694718749999994E-4</v>
      </c>
    </row>
    <row r="404" spans="1:31">
      <c r="A404" s="110"/>
      <c r="B404" s="89" t="s">
        <v>2028</v>
      </c>
      <c r="C404" s="89" t="s">
        <v>720</v>
      </c>
      <c r="D404" s="1082" t="s">
        <v>718</v>
      </c>
      <c r="E404" s="1090" t="s">
        <v>719</v>
      </c>
      <c r="F404" s="1020">
        <v>505881.33650946</v>
      </c>
      <c r="G404" s="1020">
        <v>5043340.3862937996</v>
      </c>
      <c r="H404" s="986">
        <v>62.7</v>
      </c>
      <c r="I404" s="986">
        <v>21.98</v>
      </c>
      <c r="J404" s="986">
        <v>6.6995040000000001</v>
      </c>
      <c r="K404" s="986">
        <v>0.73</v>
      </c>
      <c r="L404" s="986">
        <v>0.22250400000000001</v>
      </c>
      <c r="M404" s="986">
        <v>7565.4464058475123</v>
      </c>
      <c r="N404" s="986">
        <v>3.5704872130850469</v>
      </c>
      <c r="O404" s="986">
        <v>18075.859518670597</v>
      </c>
      <c r="P404" s="986">
        <v>301.26432531117661</v>
      </c>
      <c r="Q404" s="986">
        <v>91.825366354846636</v>
      </c>
      <c r="R404" s="986">
        <v>836.79998000000012</v>
      </c>
      <c r="S404" s="987">
        <v>720.26110000000006</v>
      </c>
      <c r="T404" s="720">
        <v>7.1573073418320501</v>
      </c>
      <c r="U404" s="153">
        <v>8.9466341772900623E-2</v>
      </c>
      <c r="V404" s="153">
        <v>0.13315920635966605</v>
      </c>
      <c r="W404" s="153">
        <v>1.6644900794958257E-3</v>
      </c>
      <c r="X404" s="153">
        <v>2.4967371558581284E-2</v>
      </c>
      <c r="Y404" s="153">
        <v>3.1209214448226608E-4</v>
      </c>
      <c r="Z404" s="153">
        <v>2.4967371558581284E-2</v>
      </c>
      <c r="AA404" s="153">
        <v>3.1209214448226608E-4</v>
      </c>
      <c r="AB404" s="153">
        <v>2.4967371558581284E-2</v>
      </c>
      <c r="AC404" s="153">
        <v>3.1209214448226608E-4</v>
      </c>
      <c r="AD404" s="153">
        <v>9.1619249999999996E-3</v>
      </c>
      <c r="AE404" s="719">
        <v>1.145240625E-4</v>
      </c>
    </row>
    <row r="405" spans="1:31">
      <c r="A405" s="110"/>
      <c r="B405" s="89" t="s">
        <v>2028</v>
      </c>
      <c r="C405" s="89" t="s">
        <v>723</v>
      </c>
      <c r="D405" s="1082" t="s">
        <v>721</v>
      </c>
      <c r="E405" s="1090" t="s">
        <v>722</v>
      </c>
      <c r="F405" s="1020">
        <v>507424.81</v>
      </c>
      <c r="G405" s="1020">
        <v>5043383.8600000003</v>
      </c>
      <c r="H405" s="986">
        <v>62.7</v>
      </c>
      <c r="I405" s="986">
        <v>8</v>
      </c>
      <c r="J405" s="986">
        <v>2.4384000000000001</v>
      </c>
      <c r="K405" s="986">
        <v>0.33</v>
      </c>
      <c r="L405" s="986">
        <v>0.10058400000000001</v>
      </c>
      <c r="M405" s="986">
        <v>776.79118325324123</v>
      </c>
      <c r="N405" s="986">
        <v>0.36660400963242307</v>
      </c>
      <c r="O405" s="986">
        <v>9082.1051654696512</v>
      </c>
      <c r="P405" s="986">
        <v>151.36841942449419</v>
      </c>
      <c r="Q405" s="986">
        <v>46.137094240585832</v>
      </c>
      <c r="R405" s="986">
        <v>1234.0000004000001</v>
      </c>
      <c r="S405" s="987">
        <v>940.92777799999999</v>
      </c>
      <c r="T405" s="720">
        <v>7.1573073418320501</v>
      </c>
      <c r="U405" s="153">
        <v>8.9466341772900623E-2</v>
      </c>
      <c r="V405" s="153">
        <v>2.2378</v>
      </c>
      <c r="W405" s="153">
        <v>2.7972500000000001E-2</v>
      </c>
      <c r="X405" s="153">
        <v>8.4170761670761665E-2</v>
      </c>
      <c r="Y405" s="153">
        <v>1.0521345208845208E-3</v>
      </c>
      <c r="Z405" s="153">
        <v>8.4170761670761665E-2</v>
      </c>
      <c r="AA405" s="153">
        <v>1.0521345208845208E-3</v>
      </c>
      <c r="AB405" s="153">
        <v>8.4170761670761665E-2</v>
      </c>
      <c r="AC405" s="153">
        <v>1.0521345208845208E-3</v>
      </c>
      <c r="AD405" s="153">
        <v>4.0652249999999996E-3</v>
      </c>
      <c r="AE405" s="719">
        <v>5.0815312499999992E-5</v>
      </c>
    </row>
    <row r="406" spans="1:31">
      <c r="A406" s="110"/>
      <c r="B406" s="89" t="s">
        <v>2028</v>
      </c>
      <c r="C406" s="89" t="s">
        <v>726</v>
      </c>
      <c r="D406" s="1082" t="s">
        <v>727</v>
      </c>
      <c r="E406" s="1090" t="s">
        <v>728</v>
      </c>
      <c r="F406" s="1020">
        <v>506754.31987199001</v>
      </c>
      <c r="G406" s="1020">
        <v>5043977</v>
      </c>
      <c r="H406" s="986">
        <v>62.7</v>
      </c>
      <c r="I406" s="986">
        <v>76.410761154855649</v>
      </c>
      <c r="J406" s="986">
        <v>23.29</v>
      </c>
      <c r="K406" s="986">
        <v>1.6666666666666667</v>
      </c>
      <c r="L406" s="986">
        <v>0.50800000000000001</v>
      </c>
      <c r="M406" s="986">
        <v>22778.734674299838</v>
      </c>
      <c r="N406" s="986">
        <v>10.750347900420227</v>
      </c>
      <c r="O406" s="986">
        <v>10441.002875885491</v>
      </c>
      <c r="P406" s="986">
        <v>174.01671459809151</v>
      </c>
      <c r="Q406" s="986">
        <v>53.040294609498304</v>
      </c>
      <c r="R406" s="986">
        <v>829.99999940000009</v>
      </c>
      <c r="S406" s="987">
        <v>716.48333300000002</v>
      </c>
      <c r="T406" s="720">
        <v>67.950084786479096</v>
      </c>
      <c r="U406" s="153">
        <v>0.84937605983098863</v>
      </c>
      <c r="V406" s="153">
        <v>0.88678740341245132</v>
      </c>
      <c r="W406" s="153">
        <v>1.1084842542655642E-2</v>
      </c>
      <c r="X406" s="153">
        <v>8.8559762958782359E-2</v>
      </c>
      <c r="Y406" s="153">
        <v>1.1069970369847796E-3</v>
      </c>
      <c r="Z406" s="153">
        <v>8.8559762958782359E-2</v>
      </c>
      <c r="AA406" s="153">
        <v>1.1069970369847796E-3</v>
      </c>
      <c r="AB406" s="153">
        <v>8.8559762958782359E-2</v>
      </c>
      <c r="AC406" s="153">
        <v>1.1069970369847796E-3</v>
      </c>
      <c r="AD406" s="153">
        <v>6.1014779999999998E-2</v>
      </c>
      <c r="AE406" s="719">
        <v>7.6268475000000006E-4</v>
      </c>
    </row>
    <row r="407" spans="1:31">
      <c r="A407" s="110"/>
      <c r="B407" s="89" t="s">
        <v>2028</v>
      </c>
      <c r="C407" s="89" t="s">
        <v>726</v>
      </c>
      <c r="D407" s="1082" t="s">
        <v>729</v>
      </c>
      <c r="E407" s="1090" t="s">
        <v>730</v>
      </c>
      <c r="F407" s="1020">
        <v>506757.31987199001</v>
      </c>
      <c r="G407" s="1020">
        <v>5043977</v>
      </c>
      <c r="H407" s="986">
        <v>62.7</v>
      </c>
      <c r="I407" s="986">
        <v>76.410761154855649</v>
      </c>
      <c r="J407" s="986">
        <v>23.29</v>
      </c>
      <c r="K407" s="986">
        <v>1.6666666666666667</v>
      </c>
      <c r="L407" s="986">
        <v>0.50800000000000001</v>
      </c>
      <c r="M407" s="986">
        <v>22778.734674299838</v>
      </c>
      <c r="N407" s="986">
        <v>10.750347900420227</v>
      </c>
      <c r="O407" s="986">
        <v>10441.002875885491</v>
      </c>
      <c r="P407" s="986">
        <v>174.01671459809151</v>
      </c>
      <c r="Q407" s="986">
        <v>53.040294609498304</v>
      </c>
      <c r="R407" s="986">
        <v>829.99999940000009</v>
      </c>
      <c r="S407" s="987">
        <v>716.48333300000002</v>
      </c>
      <c r="T407" s="720">
        <v>67.950084786479096</v>
      </c>
      <c r="U407" s="153">
        <v>0.84937605983098863</v>
      </c>
      <c r="V407" s="153">
        <v>0.88678740341245132</v>
      </c>
      <c r="W407" s="153">
        <v>1.1084842542655642E-2</v>
      </c>
      <c r="X407" s="153">
        <v>8.8559762958782359E-2</v>
      </c>
      <c r="Y407" s="153">
        <v>1.1069970369847796E-3</v>
      </c>
      <c r="Z407" s="153">
        <v>8.8559762958782359E-2</v>
      </c>
      <c r="AA407" s="153">
        <v>1.1069970369847796E-3</v>
      </c>
      <c r="AB407" s="153">
        <v>8.8559762958782359E-2</v>
      </c>
      <c r="AC407" s="153">
        <v>1.1069970369847796E-3</v>
      </c>
      <c r="AD407" s="153">
        <v>6.1014779999999998E-2</v>
      </c>
      <c r="AE407" s="719">
        <v>7.6268475000000006E-4</v>
      </c>
    </row>
    <row r="408" spans="1:31">
      <c r="A408" s="110"/>
      <c r="B408" s="89" t="s">
        <v>2028</v>
      </c>
      <c r="C408" s="89" t="s">
        <v>726</v>
      </c>
      <c r="D408" s="1082" t="s">
        <v>731</v>
      </c>
      <c r="E408" s="1090" t="s">
        <v>732</v>
      </c>
      <c r="F408" s="1020">
        <v>506754.31987199001</v>
      </c>
      <c r="G408" s="1020">
        <v>5043970</v>
      </c>
      <c r="H408" s="986">
        <v>62.7</v>
      </c>
      <c r="I408" s="986">
        <v>76.410761154855649</v>
      </c>
      <c r="J408" s="986">
        <v>23.29</v>
      </c>
      <c r="K408" s="986">
        <v>1.6666666666666667</v>
      </c>
      <c r="L408" s="986">
        <v>0.50800000000000001</v>
      </c>
      <c r="M408" s="986">
        <v>22778.734674299838</v>
      </c>
      <c r="N408" s="986">
        <v>10.750347900420227</v>
      </c>
      <c r="O408" s="986">
        <v>10441.002875885491</v>
      </c>
      <c r="P408" s="986">
        <v>174.01671459809151</v>
      </c>
      <c r="Q408" s="986">
        <v>53.040294609498304</v>
      </c>
      <c r="R408" s="986">
        <v>829.99999940000009</v>
      </c>
      <c r="S408" s="987">
        <v>716.48333300000002</v>
      </c>
      <c r="T408" s="720">
        <v>67.950084786479096</v>
      </c>
      <c r="U408" s="153">
        <v>0.84937605983098863</v>
      </c>
      <c r="V408" s="153">
        <v>0.88678740341245132</v>
      </c>
      <c r="W408" s="153">
        <v>1.1084842542655642E-2</v>
      </c>
      <c r="X408" s="153">
        <v>8.8559762958782359E-2</v>
      </c>
      <c r="Y408" s="153">
        <v>1.1069970369847796E-3</v>
      </c>
      <c r="Z408" s="153">
        <v>8.8559762958782359E-2</v>
      </c>
      <c r="AA408" s="153">
        <v>1.1069970369847796E-3</v>
      </c>
      <c r="AB408" s="153">
        <v>8.8559762958782359E-2</v>
      </c>
      <c r="AC408" s="153">
        <v>1.1069970369847796E-3</v>
      </c>
      <c r="AD408" s="153">
        <v>6.1014779999999998E-2</v>
      </c>
      <c r="AE408" s="719">
        <v>7.6268475000000006E-4</v>
      </c>
    </row>
    <row r="409" spans="1:31">
      <c r="A409" s="110"/>
      <c r="B409" s="89" t="s">
        <v>2028</v>
      </c>
      <c r="C409" s="89" t="s">
        <v>726</v>
      </c>
      <c r="D409" s="1082" t="s">
        <v>733</v>
      </c>
      <c r="E409" s="1090" t="s">
        <v>734</v>
      </c>
      <c r="F409" s="1020">
        <v>506757.31987199001</v>
      </c>
      <c r="G409" s="1020">
        <v>5043970</v>
      </c>
      <c r="H409" s="986">
        <v>62.7</v>
      </c>
      <c r="I409" s="986">
        <v>76.410761154855649</v>
      </c>
      <c r="J409" s="986">
        <v>23.29</v>
      </c>
      <c r="K409" s="986">
        <v>1.6666666666666667</v>
      </c>
      <c r="L409" s="986">
        <v>0.50800000000000001</v>
      </c>
      <c r="M409" s="986">
        <v>22778.734674299838</v>
      </c>
      <c r="N409" s="986">
        <v>10.750347900420227</v>
      </c>
      <c r="O409" s="986">
        <v>10441.002875885491</v>
      </c>
      <c r="P409" s="986">
        <v>174.01671459809151</v>
      </c>
      <c r="Q409" s="986">
        <v>53.040294609498304</v>
      </c>
      <c r="R409" s="986">
        <v>829.99999940000009</v>
      </c>
      <c r="S409" s="987">
        <v>716.48333300000002</v>
      </c>
      <c r="T409" s="720">
        <v>67.950084786479096</v>
      </c>
      <c r="U409" s="153">
        <v>0.84937605983098863</v>
      </c>
      <c r="V409" s="153">
        <v>0.88678740341245132</v>
      </c>
      <c r="W409" s="153">
        <v>1.1084842542655642E-2</v>
      </c>
      <c r="X409" s="153">
        <v>8.8559762958782359E-2</v>
      </c>
      <c r="Y409" s="153">
        <v>1.1069970369847796E-3</v>
      </c>
      <c r="Z409" s="153">
        <v>8.8559762958782359E-2</v>
      </c>
      <c r="AA409" s="153">
        <v>1.1069970369847796E-3</v>
      </c>
      <c r="AB409" s="153">
        <v>8.8559762958782359E-2</v>
      </c>
      <c r="AC409" s="153">
        <v>1.1069970369847796E-3</v>
      </c>
      <c r="AD409" s="153">
        <v>6.1014779999999998E-2</v>
      </c>
      <c r="AE409" s="719">
        <v>7.6268475000000006E-4</v>
      </c>
    </row>
    <row r="410" spans="1:31">
      <c r="A410" s="110"/>
      <c r="B410" s="89" t="s">
        <v>2028</v>
      </c>
      <c r="C410" s="89" t="s">
        <v>726</v>
      </c>
      <c r="D410" s="1082" t="s">
        <v>735</v>
      </c>
      <c r="E410" s="1090" t="s">
        <v>736</v>
      </c>
      <c r="F410" s="1020">
        <v>506754.31987199001</v>
      </c>
      <c r="G410" s="1020">
        <v>5043963</v>
      </c>
      <c r="H410" s="986">
        <v>62.7</v>
      </c>
      <c r="I410" s="986">
        <v>76.410761154855649</v>
      </c>
      <c r="J410" s="986">
        <v>23.29</v>
      </c>
      <c r="K410" s="986">
        <v>1.6666666666666667</v>
      </c>
      <c r="L410" s="986">
        <v>0.50800000000000001</v>
      </c>
      <c r="M410" s="986">
        <v>22778.734674299838</v>
      </c>
      <c r="N410" s="986">
        <v>10.750347900420227</v>
      </c>
      <c r="O410" s="986">
        <v>10441.002875885491</v>
      </c>
      <c r="P410" s="986">
        <v>174.01671459809151</v>
      </c>
      <c r="Q410" s="986">
        <v>53.040294609498304</v>
      </c>
      <c r="R410" s="986">
        <v>829.99999940000009</v>
      </c>
      <c r="S410" s="987">
        <v>716.48333300000002</v>
      </c>
      <c r="T410" s="720">
        <v>67.950084786479096</v>
      </c>
      <c r="U410" s="153">
        <v>0.84937605983098863</v>
      </c>
      <c r="V410" s="153">
        <v>0.88678740341245132</v>
      </c>
      <c r="W410" s="153">
        <v>1.1084842542655642E-2</v>
      </c>
      <c r="X410" s="153">
        <v>8.8559762958782359E-2</v>
      </c>
      <c r="Y410" s="153">
        <v>1.1069970369847796E-3</v>
      </c>
      <c r="Z410" s="153">
        <v>8.8559762958782359E-2</v>
      </c>
      <c r="AA410" s="153">
        <v>1.1069970369847796E-3</v>
      </c>
      <c r="AB410" s="153">
        <v>8.8559762958782359E-2</v>
      </c>
      <c r="AC410" s="153">
        <v>1.1069970369847796E-3</v>
      </c>
      <c r="AD410" s="153">
        <v>6.1014779999999998E-2</v>
      </c>
      <c r="AE410" s="719">
        <v>7.6268475000000006E-4</v>
      </c>
    </row>
    <row r="411" spans="1:31">
      <c r="A411" s="110"/>
      <c r="B411" s="89" t="s">
        <v>2028</v>
      </c>
      <c r="C411" s="89" t="s">
        <v>726</v>
      </c>
      <c r="D411" s="1082" t="s">
        <v>737</v>
      </c>
      <c r="E411" s="1090" t="s">
        <v>738</v>
      </c>
      <c r="F411" s="1020">
        <v>506757.31987199001</v>
      </c>
      <c r="G411" s="1020">
        <v>5043963</v>
      </c>
      <c r="H411" s="986">
        <v>62.7</v>
      </c>
      <c r="I411" s="986">
        <v>76.410761154855649</v>
      </c>
      <c r="J411" s="986">
        <v>23.29</v>
      </c>
      <c r="K411" s="986">
        <v>1.6666666666666667</v>
      </c>
      <c r="L411" s="986">
        <v>0.50800000000000001</v>
      </c>
      <c r="M411" s="986">
        <v>22778.734674299838</v>
      </c>
      <c r="N411" s="986">
        <v>10.750347900420227</v>
      </c>
      <c r="O411" s="986">
        <v>10441.002875885491</v>
      </c>
      <c r="P411" s="986">
        <v>174.01671459809151</v>
      </c>
      <c r="Q411" s="986">
        <v>53.040294609498304</v>
      </c>
      <c r="R411" s="986">
        <v>829.99999940000009</v>
      </c>
      <c r="S411" s="987">
        <v>716.48333300000002</v>
      </c>
      <c r="T411" s="720">
        <v>67.950084786479096</v>
      </c>
      <c r="U411" s="153">
        <v>0.84937605983098863</v>
      </c>
      <c r="V411" s="153">
        <v>0.88678740341245132</v>
      </c>
      <c r="W411" s="153">
        <v>1.1084842542655642E-2</v>
      </c>
      <c r="X411" s="153">
        <v>8.8559762958782359E-2</v>
      </c>
      <c r="Y411" s="153">
        <v>1.1069970369847796E-3</v>
      </c>
      <c r="Z411" s="153">
        <v>8.8559762958782359E-2</v>
      </c>
      <c r="AA411" s="153">
        <v>1.1069970369847796E-3</v>
      </c>
      <c r="AB411" s="153">
        <v>8.8559762958782359E-2</v>
      </c>
      <c r="AC411" s="153">
        <v>1.1069970369847796E-3</v>
      </c>
      <c r="AD411" s="153">
        <v>6.1014779999999998E-2</v>
      </c>
      <c r="AE411" s="719">
        <v>7.6268475000000006E-4</v>
      </c>
    </row>
    <row r="412" spans="1:31">
      <c r="A412" s="110"/>
      <c r="B412" s="89" t="s">
        <v>2028</v>
      </c>
      <c r="C412" s="89" t="s">
        <v>726</v>
      </c>
      <c r="D412" s="1082" t="s">
        <v>739</v>
      </c>
      <c r="E412" s="1090" t="s">
        <v>740</v>
      </c>
      <c r="F412" s="1020">
        <v>506754.31987199001</v>
      </c>
      <c r="G412" s="1020">
        <v>5043956</v>
      </c>
      <c r="H412" s="986">
        <v>62.7</v>
      </c>
      <c r="I412" s="986">
        <v>76.410761154855649</v>
      </c>
      <c r="J412" s="986">
        <v>23.29</v>
      </c>
      <c r="K412" s="986">
        <v>1.6666666666666667</v>
      </c>
      <c r="L412" s="986">
        <v>0.50800000000000001</v>
      </c>
      <c r="M412" s="986">
        <v>22778.734674299838</v>
      </c>
      <c r="N412" s="986">
        <v>10.750347900420227</v>
      </c>
      <c r="O412" s="986">
        <v>10441.002875885491</v>
      </c>
      <c r="P412" s="986">
        <v>174.01671459809151</v>
      </c>
      <c r="Q412" s="986">
        <v>53.040294609498304</v>
      </c>
      <c r="R412" s="986">
        <v>829.99999940000009</v>
      </c>
      <c r="S412" s="987">
        <v>716.48333300000002</v>
      </c>
      <c r="T412" s="720">
        <v>67.950084786479096</v>
      </c>
      <c r="U412" s="153">
        <v>0.84937605983098863</v>
      </c>
      <c r="V412" s="153">
        <v>0.88678740341245132</v>
      </c>
      <c r="W412" s="153">
        <v>1.1084842542655642E-2</v>
      </c>
      <c r="X412" s="153">
        <v>8.8559762958782359E-2</v>
      </c>
      <c r="Y412" s="153">
        <v>1.1069970369847796E-3</v>
      </c>
      <c r="Z412" s="153">
        <v>8.8559762958782359E-2</v>
      </c>
      <c r="AA412" s="153">
        <v>1.1069970369847796E-3</v>
      </c>
      <c r="AB412" s="153">
        <v>8.8559762958782359E-2</v>
      </c>
      <c r="AC412" s="153">
        <v>1.1069970369847796E-3</v>
      </c>
      <c r="AD412" s="153">
        <v>6.1014779999999998E-2</v>
      </c>
      <c r="AE412" s="719">
        <v>7.6268475000000006E-4</v>
      </c>
    </row>
    <row r="413" spans="1:31">
      <c r="A413" s="110"/>
      <c r="B413" s="89" t="s">
        <v>2028</v>
      </c>
      <c r="C413" s="89" t="s">
        <v>726</v>
      </c>
      <c r="D413" s="1082" t="s">
        <v>741</v>
      </c>
      <c r="E413" s="1090" t="s">
        <v>742</v>
      </c>
      <c r="F413" s="1020">
        <v>506757.31987199001</v>
      </c>
      <c r="G413" s="1020">
        <v>5043956</v>
      </c>
      <c r="H413" s="986">
        <v>62.7</v>
      </c>
      <c r="I413" s="986">
        <v>76.410761154855649</v>
      </c>
      <c r="J413" s="986">
        <v>23.29</v>
      </c>
      <c r="K413" s="986">
        <v>1.6666666666666667</v>
      </c>
      <c r="L413" s="986">
        <v>0.50800000000000001</v>
      </c>
      <c r="M413" s="986">
        <v>22778.734674299838</v>
      </c>
      <c r="N413" s="986">
        <v>10.750347900420227</v>
      </c>
      <c r="O413" s="986">
        <v>10441.002875885491</v>
      </c>
      <c r="P413" s="986">
        <v>174.01671459809151</v>
      </c>
      <c r="Q413" s="986">
        <v>53.040294609498304</v>
      </c>
      <c r="R413" s="986">
        <v>829.99999940000009</v>
      </c>
      <c r="S413" s="987">
        <v>716.48333300000002</v>
      </c>
      <c r="T413" s="720">
        <v>67.950084786479096</v>
      </c>
      <c r="U413" s="153">
        <v>0.84937605983098863</v>
      </c>
      <c r="V413" s="153">
        <v>0.88678740341245132</v>
      </c>
      <c r="W413" s="153">
        <v>1.1084842542655642E-2</v>
      </c>
      <c r="X413" s="153">
        <v>8.8559762958782359E-2</v>
      </c>
      <c r="Y413" s="153">
        <v>1.1069970369847796E-3</v>
      </c>
      <c r="Z413" s="153">
        <v>8.8559762958782359E-2</v>
      </c>
      <c r="AA413" s="153">
        <v>1.1069970369847796E-3</v>
      </c>
      <c r="AB413" s="153">
        <v>8.8559762958782359E-2</v>
      </c>
      <c r="AC413" s="153">
        <v>1.1069970369847796E-3</v>
      </c>
      <c r="AD413" s="153">
        <v>6.1014779999999998E-2</v>
      </c>
      <c r="AE413" s="719">
        <v>7.6268475000000006E-4</v>
      </c>
    </row>
    <row r="414" spans="1:31">
      <c r="A414" s="114"/>
      <c r="B414" s="149" t="s">
        <v>1392</v>
      </c>
      <c r="C414" s="149" t="s">
        <v>1390</v>
      </c>
      <c r="D414" s="1083" t="s">
        <v>2138</v>
      </c>
      <c r="E414" s="239" t="s">
        <v>1392</v>
      </c>
      <c r="F414" s="220">
        <v>506321.12798054999</v>
      </c>
      <c r="G414" s="220">
        <v>5043486.9926119</v>
      </c>
      <c r="H414" s="991">
        <v>62.7</v>
      </c>
      <c r="I414" s="991"/>
      <c r="J414" s="991"/>
      <c r="K414" s="991"/>
      <c r="L414" s="991"/>
      <c r="M414" s="991"/>
      <c r="N414" s="991"/>
      <c r="O414" s="991"/>
      <c r="P414" s="991"/>
      <c r="Q414" s="991"/>
      <c r="R414" s="991"/>
      <c r="S414" s="992"/>
      <c r="T414" s="984">
        <v>0</v>
      </c>
      <c r="U414" s="192">
        <v>0</v>
      </c>
      <c r="V414" s="192">
        <v>0</v>
      </c>
      <c r="W414" s="192">
        <v>0</v>
      </c>
      <c r="X414" s="192">
        <v>0.10100000000000001</v>
      </c>
      <c r="Y414" s="192">
        <v>0.44400000000000001</v>
      </c>
      <c r="Z414" s="192">
        <v>0.10100000000000001</v>
      </c>
      <c r="AA414" s="192">
        <v>0.44400000000000001</v>
      </c>
      <c r="AB414" s="192">
        <v>0.10100000000000001</v>
      </c>
      <c r="AC414" s="192">
        <v>0.44400000000000001</v>
      </c>
      <c r="AD414" s="192">
        <v>0</v>
      </c>
      <c r="AE414" s="985">
        <v>0</v>
      </c>
    </row>
    <row r="415" spans="1:31">
      <c r="AE415" s="153"/>
    </row>
    <row r="416" spans="1:31">
      <c r="AE416" s="153"/>
    </row>
    <row r="417" spans="31:31">
      <c r="AE417" s="153"/>
    </row>
    <row r="418" spans="31:31">
      <c r="AE418" s="153"/>
    </row>
    <row r="419" spans="31:31">
      <c r="AE419" s="153"/>
    </row>
    <row r="420" spans="31:31">
      <c r="AE420" s="153"/>
    </row>
    <row r="421" spans="31:31">
      <c r="AE421" s="153"/>
    </row>
    <row r="422" spans="31:31">
      <c r="AE422" s="153"/>
    </row>
    <row r="423" spans="31:31">
      <c r="AE423" s="153"/>
    </row>
    <row r="424" spans="31:31">
      <c r="AE424" s="153"/>
    </row>
    <row r="425" spans="31:31">
      <c r="AE425" s="153"/>
    </row>
    <row r="426" spans="31:31">
      <c r="AE426" s="153"/>
    </row>
    <row r="427" spans="31:31">
      <c r="AE427" s="153"/>
    </row>
    <row r="428" spans="31:31">
      <c r="AE428" s="153"/>
    </row>
    <row r="429" spans="31:31">
      <c r="AE429" s="153"/>
    </row>
    <row r="430" spans="31:31">
      <c r="AE430" s="153"/>
    </row>
    <row r="431" spans="31:31">
      <c r="AE431" s="153"/>
    </row>
    <row r="432" spans="31:31">
      <c r="AE432" s="153"/>
    </row>
    <row r="433" spans="31:31">
      <c r="AE433" s="153"/>
    </row>
    <row r="434" spans="31:31">
      <c r="AE434" s="153"/>
    </row>
    <row r="435" spans="31:31">
      <c r="AE435" s="153"/>
    </row>
    <row r="436" spans="31:31">
      <c r="AE436" s="153"/>
    </row>
    <row r="437" spans="31:31">
      <c r="AE437" s="153"/>
    </row>
    <row r="438" spans="31:31">
      <c r="AE438" s="153"/>
    </row>
    <row r="439" spans="31:31">
      <c r="AE439" s="153"/>
    </row>
    <row r="440" spans="31:31">
      <c r="AE440" s="153"/>
    </row>
    <row r="441" spans="31:31">
      <c r="AE441" s="153"/>
    </row>
    <row r="442" spans="31:31">
      <c r="AE442" s="153"/>
    </row>
    <row r="443" spans="31:31">
      <c r="AE443" s="153"/>
    </row>
    <row r="444" spans="31:31">
      <c r="AE444" s="153"/>
    </row>
    <row r="445" spans="31:31">
      <c r="AE445" s="153"/>
    </row>
    <row r="446" spans="31:31">
      <c r="AE446" s="153"/>
    </row>
    <row r="447" spans="31:31">
      <c r="AE447" s="153"/>
    </row>
    <row r="448" spans="31:31">
      <c r="AE448" s="153"/>
    </row>
    <row r="449" spans="31:31">
      <c r="AE449" s="153"/>
    </row>
    <row r="450" spans="31:31">
      <c r="AE450" s="153"/>
    </row>
    <row r="451" spans="31:31">
      <c r="AE451" s="153"/>
    </row>
    <row r="452" spans="31:31">
      <c r="AE452" s="153"/>
    </row>
    <row r="453" spans="31:31">
      <c r="AE453" s="153"/>
    </row>
    <row r="454" spans="31:31">
      <c r="AE454" s="153"/>
    </row>
    <row r="455" spans="31:31">
      <c r="AE455" s="153"/>
    </row>
    <row r="456" spans="31:31">
      <c r="AE456" s="153"/>
    </row>
    <row r="457" spans="31:31">
      <c r="AE457" s="153"/>
    </row>
    <row r="458" spans="31:31">
      <c r="AE458" s="153"/>
    </row>
    <row r="459" spans="31:31">
      <c r="AE459" s="153"/>
    </row>
    <row r="460" spans="31:31">
      <c r="AE460" s="153"/>
    </row>
    <row r="461" spans="31:31">
      <c r="AE461" s="153"/>
    </row>
    <row r="462" spans="31:31">
      <c r="AE462" s="153"/>
    </row>
    <row r="463" spans="31:31">
      <c r="AE463" s="153"/>
    </row>
    <row r="464" spans="31:31">
      <c r="AE464" s="153"/>
    </row>
    <row r="465" spans="31:31">
      <c r="AE465" s="153"/>
    </row>
    <row r="466" spans="31:31">
      <c r="AE466" s="153"/>
    </row>
    <row r="467" spans="31:31">
      <c r="AE467" s="153"/>
    </row>
    <row r="468" spans="31:31">
      <c r="AE468" s="153"/>
    </row>
    <row r="469" spans="31:31">
      <c r="AE469" s="153"/>
    </row>
    <row r="470" spans="31:31">
      <c r="AE470" s="153"/>
    </row>
    <row r="471" spans="31:31">
      <c r="AE471" s="153"/>
    </row>
    <row r="472" spans="31:31">
      <c r="AE472" s="153"/>
    </row>
    <row r="473" spans="31:31">
      <c r="AE473" s="153"/>
    </row>
    <row r="474" spans="31:31">
      <c r="AE474" s="153"/>
    </row>
    <row r="475" spans="31:31">
      <c r="AE475" s="153"/>
    </row>
    <row r="476" spans="31:31">
      <c r="AE476" s="153"/>
    </row>
    <row r="477" spans="31:31">
      <c r="AE477" s="153"/>
    </row>
    <row r="478" spans="31:31">
      <c r="AE478" s="153"/>
    </row>
    <row r="479" spans="31:31">
      <c r="AE479" s="153"/>
    </row>
    <row r="480" spans="31:31">
      <c r="AE480" s="153"/>
    </row>
    <row r="481" spans="31:31">
      <c r="AE481" s="153"/>
    </row>
    <row r="482" spans="31:31">
      <c r="AE482" s="153"/>
    </row>
    <row r="483" spans="31:31">
      <c r="AE483" s="153"/>
    </row>
    <row r="484" spans="31:31">
      <c r="AE484" s="153"/>
    </row>
    <row r="485" spans="31:31">
      <c r="AE485" s="153"/>
    </row>
    <row r="486" spans="31:31">
      <c r="AE486" s="153"/>
    </row>
    <row r="487" spans="31:31">
      <c r="AE487" s="153"/>
    </row>
    <row r="488" spans="31:31">
      <c r="AE488" s="153"/>
    </row>
    <row r="489" spans="31:31">
      <c r="AE489" s="153"/>
    </row>
    <row r="490" spans="31:31">
      <c r="AE490" s="153"/>
    </row>
    <row r="491" spans="31:31">
      <c r="AE491" s="153"/>
    </row>
    <row r="492" spans="31:31">
      <c r="AE492" s="153"/>
    </row>
    <row r="493" spans="31:31">
      <c r="AE493" s="153"/>
    </row>
    <row r="494" spans="31:31">
      <c r="AE494" s="153"/>
    </row>
    <row r="495" spans="31:31">
      <c r="AE495" s="153"/>
    </row>
    <row r="496" spans="31:31">
      <c r="AE496" s="153"/>
    </row>
    <row r="497" spans="31:31">
      <c r="AE497" s="153"/>
    </row>
    <row r="498" spans="31:31">
      <c r="AE498" s="153"/>
    </row>
    <row r="499" spans="31:31">
      <c r="AE499" s="153"/>
    </row>
    <row r="500" spans="31:31">
      <c r="AE500" s="153"/>
    </row>
    <row r="501" spans="31:31">
      <c r="AE501" s="153"/>
    </row>
    <row r="502" spans="31:31">
      <c r="AE502" s="153"/>
    </row>
    <row r="503" spans="31:31">
      <c r="AE503" s="153"/>
    </row>
    <row r="504" spans="31:31">
      <c r="AE504" s="153"/>
    </row>
    <row r="505" spans="31:31">
      <c r="AE505" s="153"/>
    </row>
    <row r="506" spans="31:31">
      <c r="AE506" s="153"/>
    </row>
    <row r="507" spans="31:31">
      <c r="AE507" s="153"/>
    </row>
    <row r="508" spans="31:31">
      <c r="AE508" s="153"/>
    </row>
    <row r="509" spans="31:31">
      <c r="AE509" s="153"/>
    </row>
    <row r="510" spans="31:31">
      <c r="AE510" s="153"/>
    </row>
    <row r="511" spans="31:31">
      <c r="AE511" s="153"/>
    </row>
    <row r="512" spans="31:31">
      <c r="AE512" s="153"/>
    </row>
    <row r="513" spans="31:31">
      <c r="AE513" s="153"/>
    </row>
    <row r="514" spans="31:31">
      <c r="AE514" s="153"/>
    </row>
    <row r="515" spans="31:31">
      <c r="AE515" s="153"/>
    </row>
    <row r="516" spans="31:31">
      <c r="AE516" s="153"/>
    </row>
    <row r="517" spans="31:31">
      <c r="AE517" s="153"/>
    </row>
    <row r="518" spans="31:31">
      <c r="AE518" s="153"/>
    </row>
    <row r="519" spans="31:31">
      <c r="AE519" s="153"/>
    </row>
    <row r="520" spans="31:31">
      <c r="AE520" s="153"/>
    </row>
    <row r="521" spans="31:31">
      <c r="AE521" s="153"/>
    </row>
    <row r="522" spans="31:31">
      <c r="AE522" s="153"/>
    </row>
    <row r="523" spans="31:31">
      <c r="AE523" s="153"/>
    </row>
    <row r="524" spans="31:31">
      <c r="AE524" s="153"/>
    </row>
    <row r="525" spans="31:31">
      <c r="AE525" s="153"/>
    </row>
    <row r="526" spans="31:31">
      <c r="AE526" s="153"/>
    </row>
    <row r="527" spans="31:31">
      <c r="AE527" s="153"/>
    </row>
    <row r="528" spans="31:31">
      <c r="AE528" s="153"/>
    </row>
    <row r="529" spans="31:31">
      <c r="AE529" s="153"/>
    </row>
    <row r="530" spans="31:31">
      <c r="AE530" s="153"/>
    </row>
    <row r="531" spans="31:31">
      <c r="AE531" s="153"/>
    </row>
    <row r="532" spans="31:31">
      <c r="AE532" s="153"/>
    </row>
    <row r="533" spans="31:31">
      <c r="AE533" s="153"/>
    </row>
    <row r="534" spans="31:31">
      <c r="AE534" s="153"/>
    </row>
    <row r="535" spans="31:31">
      <c r="AE535" s="153"/>
    </row>
    <row r="536" spans="31:31">
      <c r="AE536" s="153"/>
    </row>
    <row r="537" spans="31:31">
      <c r="AE537" s="153"/>
    </row>
    <row r="538" spans="31:31">
      <c r="AE538" s="153"/>
    </row>
    <row r="539" spans="31:31">
      <c r="AE539" s="153"/>
    </row>
    <row r="540" spans="31:31">
      <c r="AE540" s="153"/>
    </row>
    <row r="541" spans="31:31">
      <c r="AE541" s="153"/>
    </row>
    <row r="542" spans="31:31">
      <c r="AE542" s="153"/>
    </row>
    <row r="543" spans="31:31">
      <c r="AE543" s="153"/>
    </row>
    <row r="544" spans="31:31">
      <c r="AE544" s="153"/>
    </row>
    <row r="545" spans="31:31">
      <c r="AE545" s="153"/>
    </row>
    <row r="546" spans="31:31">
      <c r="AE546" s="153"/>
    </row>
    <row r="547" spans="31:31">
      <c r="AE547" s="153"/>
    </row>
    <row r="548" spans="31:31">
      <c r="AE548" s="153"/>
    </row>
    <row r="549" spans="31:31">
      <c r="AE549" s="153"/>
    </row>
    <row r="550" spans="31:31">
      <c r="AE550" s="153"/>
    </row>
    <row r="551" spans="31:31">
      <c r="AE551" s="153"/>
    </row>
    <row r="552" spans="31:31">
      <c r="AE552" s="153"/>
    </row>
    <row r="553" spans="31:31">
      <c r="AE553" s="153"/>
    </row>
    <row r="554" spans="31:31">
      <c r="AE554" s="153"/>
    </row>
    <row r="555" spans="31:31">
      <c r="AE555" s="153"/>
    </row>
    <row r="556" spans="31:31">
      <c r="AE556" s="153"/>
    </row>
    <row r="557" spans="31:31">
      <c r="AE557" s="153"/>
    </row>
    <row r="558" spans="31:31">
      <c r="AE558" s="153"/>
    </row>
    <row r="559" spans="31:31">
      <c r="AE559" s="153"/>
    </row>
    <row r="560" spans="31:31">
      <c r="AE560" s="153"/>
    </row>
    <row r="561" spans="31:31">
      <c r="AE561" s="153"/>
    </row>
    <row r="562" spans="31:31">
      <c r="AE562" s="153"/>
    </row>
    <row r="563" spans="31:31">
      <c r="AE563" s="153"/>
    </row>
    <row r="564" spans="31:31">
      <c r="AE564" s="153"/>
    </row>
    <row r="565" spans="31:31">
      <c r="AE565" s="153"/>
    </row>
  </sheetData>
  <mergeCells count="11">
    <mergeCell ref="AD3:AE3"/>
    <mergeCell ref="AB3:AC3"/>
    <mergeCell ref="Z3:AA3"/>
    <mergeCell ref="X3:Y3"/>
    <mergeCell ref="V3:W3"/>
    <mergeCell ref="I3:J3"/>
    <mergeCell ref="T3:U3"/>
    <mergeCell ref="R3:S3"/>
    <mergeCell ref="O3:Q3"/>
    <mergeCell ref="M3:N3"/>
    <mergeCell ref="K3:L3"/>
  </mergeCells>
  <pageMargins left="0.25" right="0.25" top="0.75" bottom="0.75" header="0.3" footer="0.3"/>
  <pageSetup paperSize="3" scale="33" fitToHeight="4"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F27F8-76A7-4E1E-B690-D74A9B3B6540}">
  <sheetPr>
    <pageSetUpPr fitToPage="1"/>
  </sheetPr>
  <dimension ref="B1:CC567"/>
  <sheetViews>
    <sheetView topLeftCell="A213" zoomScale="37" zoomScaleNormal="37" workbookViewId="0">
      <selection activeCell="AD416" sqref="A1:AD416"/>
    </sheetView>
  </sheetViews>
  <sheetFormatPr defaultColWidth="14.59765625" defaultRowHeight="12.75"/>
  <cols>
    <col min="1" max="1" width="4.3984375" style="1163" customWidth="1"/>
    <col min="2" max="2" width="14.86328125" style="1163" bestFit="1" customWidth="1"/>
    <col min="3" max="3" width="14" style="1163" bestFit="1" customWidth="1"/>
    <col min="4" max="4" width="37.73046875" style="1163" bestFit="1" customWidth="1"/>
    <col min="5" max="5" width="10.73046875" style="1163" bestFit="1" customWidth="1"/>
    <col min="6" max="6" width="12" style="1163" customWidth="1"/>
    <col min="7" max="7" width="12" style="1163" bestFit="1" customWidth="1"/>
    <col min="8" max="8" width="8.265625" style="1163" bestFit="1" customWidth="1"/>
    <col min="9" max="9" width="6.265625" style="1163" customWidth="1"/>
    <col min="10" max="10" width="8.3984375" style="1163" customWidth="1"/>
    <col min="11" max="11" width="7.265625" style="1163" customWidth="1"/>
    <col min="12" max="12" width="11.265625" style="1163" bestFit="1" customWidth="1"/>
    <col min="13" max="13" width="8.86328125" style="1163" bestFit="1" customWidth="1"/>
    <col min="14" max="14" width="9.265625" style="1164" customWidth="1"/>
    <col min="15" max="15" width="8.86328125" style="1163" bestFit="1" customWidth="1"/>
    <col min="16" max="16" width="9" style="1164" customWidth="1"/>
    <col min="17" max="17" width="11.86328125" style="1165" customWidth="1"/>
    <col min="18" max="18" width="9.73046875" style="1165" customWidth="1"/>
    <col min="19" max="19" width="8.86328125" style="1163" bestFit="1" customWidth="1"/>
    <col min="20" max="20" width="8.73046875" style="1163" customWidth="1"/>
    <col min="21" max="21" width="9.86328125" style="1163" customWidth="1"/>
    <col min="22" max="22" width="10" style="1163" customWidth="1"/>
    <col min="23" max="23" width="8.86328125" style="1163" bestFit="1" customWidth="1"/>
    <col min="24" max="24" width="10.1328125" style="1163" customWidth="1"/>
    <col min="25" max="25" width="8.86328125" style="1163" bestFit="1" customWidth="1"/>
    <col min="26" max="26" width="11.265625" style="1163" customWidth="1"/>
    <col min="27" max="27" width="8.73046875" style="1163" bestFit="1" customWidth="1"/>
    <col min="28" max="28" width="10.73046875" style="1163" customWidth="1"/>
    <col min="29" max="29" width="8.86328125" style="1163" bestFit="1" customWidth="1"/>
    <col min="30" max="30" width="9" style="1163" customWidth="1"/>
    <col min="31" max="16384" width="14.59765625" style="1163"/>
  </cols>
  <sheetData>
    <row r="1" spans="2:30">
      <c r="R1" s="1166"/>
      <c r="T1" s="1166"/>
      <c r="U1" s="1166"/>
      <c r="V1" s="1166"/>
      <c r="W1" s="1166"/>
      <c r="X1" s="1166"/>
      <c r="Y1" s="1166"/>
      <c r="Z1" s="1166"/>
      <c r="AA1" s="1166"/>
      <c r="AB1" s="1166"/>
      <c r="AC1" s="1166"/>
    </row>
    <row r="2" spans="2:30">
      <c r="D2" s="1167"/>
      <c r="E2" s="1167"/>
      <c r="F2" s="1167"/>
      <c r="G2" s="1167"/>
      <c r="I2" s="1168"/>
      <c r="J2" s="1168"/>
      <c r="K2" s="1168"/>
      <c r="L2" s="1168"/>
      <c r="M2" s="1166"/>
      <c r="O2" s="1166"/>
      <c r="S2" s="1166"/>
      <c r="T2" s="1166"/>
      <c r="U2" s="1166"/>
      <c r="V2" s="1166"/>
      <c r="W2" s="1166"/>
      <c r="X2" s="1166"/>
      <c r="Y2" s="1166"/>
      <c r="Z2" s="1166"/>
      <c r="AA2" s="1166"/>
      <c r="AB2" s="1166"/>
      <c r="AC2" s="1166"/>
    </row>
    <row r="3" spans="2:30" ht="15">
      <c r="B3" s="167" t="s">
        <v>2155</v>
      </c>
      <c r="C3" s="1169"/>
      <c r="D3" s="1170"/>
      <c r="E3" s="1170"/>
      <c r="F3" s="1171"/>
      <c r="G3" s="1170"/>
      <c r="H3" s="1172"/>
      <c r="I3" s="1172"/>
      <c r="J3" s="1172"/>
      <c r="K3" s="1172"/>
      <c r="L3" s="1172"/>
      <c r="M3" s="1172"/>
      <c r="N3" s="1173"/>
      <c r="O3" s="1174"/>
      <c r="P3" s="1173"/>
      <c r="Q3" s="1175"/>
      <c r="R3" s="1173"/>
      <c r="S3" s="1174"/>
      <c r="T3" s="1174"/>
      <c r="U3" s="1174"/>
      <c r="V3" s="1173"/>
      <c r="W3" s="1174"/>
      <c r="X3" s="1173"/>
      <c r="Y3" s="1174"/>
      <c r="Z3" s="1173"/>
      <c r="AA3" s="1174"/>
      <c r="AB3" s="1173"/>
      <c r="AC3" s="1174"/>
      <c r="AD3" s="1176"/>
    </row>
    <row r="4" spans="2:30" ht="13.15">
      <c r="B4" s="1177"/>
      <c r="C4" s="1170"/>
      <c r="D4" s="1170"/>
      <c r="E4" s="1170"/>
      <c r="F4" s="1171"/>
      <c r="G4" s="1170"/>
      <c r="H4" s="1170"/>
      <c r="I4" s="1618" t="s">
        <v>2156</v>
      </c>
      <c r="J4" s="1618"/>
      <c r="K4" s="1618"/>
      <c r="L4" s="1619"/>
      <c r="M4" s="1615" t="s">
        <v>2157</v>
      </c>
      <c r="N4" s="1616"/>
      <c r="O4" s="1616"/>
      <c r="P4" s="1620"/>
      <c r="Q4" s="1621"/>
      <c r="R4" s="1622"/>
      <c r="S4" s="1622"/>
      <c r="T4" s="1622"/>
      <c r="U4" s="1615"/>
      <c r="V4" s="1616"/>
      <c r="W4" s="1616"/>
      <c r="X4" s="1620"/>
      <c r="Y4" s="1178"/>
      <c r="Z4" s="1178"/>
      <c r="AA4" s="1179"/>
      <c r="AB4" s="1178"/>
      <c r="AC4" s="1178"/>
      <c r="AD4" s="1180"/>
    </row>
    <row r="5" spans="2:30" ht="13.15">
      <c r="B5" s="1181"/>
      <c r="C5" s="1182"/>
      <c r="D5" s="1182"/>
      <c r="E5" s="1170"/>
      <c r="F5" s="1183" t="s">
        <v>1958</v>
      </c>
      <c r="G5" s="1170" t="s">
        <v>1959</v>
      </c>
      <c r="H5" s="1170" t="s">
        <v>2158</v>
      </c>
      <c r="I5" s="1184" t="s">
        <v>2159</v>
      </c>
      <c r="J5" s="1184" t="s">
        <v>2160</v>
      </c>
      <c r="K5" s="1185" t="s">
        <v>2161</v>
      </c>
      <c r="L5" s="1185" t="s">
        <v>2162</v>
      </c>
      <c r="M5" s="1623" t="s">
        <v>2163</v>
      </c>
      <c r="N5" s="1624"/>
      <c r="O5" s="1625" t="s">
        <v>1038</v>
      </c>
      <c r="P5" s="1626"/>
      <c r="Q5" s="1621" t="s">
        <v>1016</v>
      </c>
      <c r="R5" s="1622"/>
      <c r="S5" s="1622"/>
      <c r="T5" s="1622"/>
      <c r="U5" s="1615" t="s">
        <v>2164</v>
      </c>
      <c r="V5" s="1616"/>
      <c r="W5" s="1616"/>
      <c r="X5" s="1616"/>
      <c r="Y5" s="1615" t="s">
        <v>3</v>
      </c>
      <c r="Z5" s="1616"/>
      <c r="AA5" s="1615" t="s">
        <v>2165</v>
      </c>
      <c r="AB5" s="1616"/>
      <c r="AC5" s="1616"/>
      <c r="AD5" s="1617"/>
    </row>
    <row r="6" spans="2:30" ht="13.15">
      <c r="B6" s="1188" t="s">
        <v>194</v>
      </c>
      <c r="C6" s="1188" t="s">
        <v>193</v>
      </c>
      <c r="D6" s="1188" t="s">
        <v>1957</v>
      </c>
      <c r="E6" s="1177" t="s">
        <v>1708</v>
      </c>
      <c r="F6" s="1189" t="s">
        <v>2166</v>
      </c>
      <c r="G6" s="1190" t="s">
        <v>2166</v>
      </c>
      <c r="H6" s="1190" t="s">
        <v>2166</v>
      </c>
      <c r="I6" s="1190" t="s">
        <v>2166</v>
      </c>
      <c r="J6" s="1190" t="s">
        <v>2166</v>
      </c>
      <c r="K6" s="1190" t="s">
        <v>2166</v>
      </c>
      <c r="L6" s="1191" t="s">
        <v>2167</v>
      </c>
      <c r="M6" s="1192" t="s">
        <v>545</v>
      </c>
      <c r="N6" s="1193" t="s">
        <v>2168</v>
      </c>
      <c r="O6" s="1194" t="s">
        <v>2169</v>
      </c>
      <c r="P6" s="1195" t="s">
        <v>2168</v>
      </c>
      <c r="Q6" s="1196" t="s">
        <v>545</v>
      </c>
      <c r="R6" s="1197" t="s">
        <v>2168</v>
      </c>
      <c r="S6" s="1194" t="s">
        <v>2169</v>
      </c>
      <c r="T6" s="1186" t="s">
        <v>2168</v>
      </c>
      <c r="U6" s="1192" t="s">
        <v>1970</v>
      </c>
      <c r="V6" s="1186" t="s">
        <v>2168</v>
      </c>
      <c r="W6" s="1194" t="s">
        <v>14</v>
      </c>
      <c r="X6" s="1198" t="s">
        <v>2168</v>
      </c>
      <c r="Y6" s="1187" t="s">
        <v>1970</v>
      </c>
      <c r="Z6" s="1186" t="s">
        <v>2168</v>
      </c>
      <c r="AA6" s="1199" t="s">
        <v>1970</v>
      </c>
      <c r="AB6" s="1186" t="s">
        <v>2168</v>
      </c>
      <c r="AC6" s="1194" t="s">
        <v>14</v>
      </c>
      <c r="AD6" s="1194" t="s">
        <v>2168</v>
      </c>
    </row>
    <row r="7" spans="2:30">
      <c r="B7" s="1200" t="s">
        <v>208</v>
      </c>
      <c r="C7" s="1163" t="s">
        <v>207</v>
      </c>
      <c r="D7" s="1163" t="s">
        <v>209</v>
      </c>
      <c r="E7" s="1163" t="s">
        <v>210</v>
      </c>
      <c r="F7" s="1201">
        <v>506743.17</v>
      </c>
      <c r="G7" s="1163">
        <v>5043806.67</v>
      </c>
      <c r="H7" s="1202">
        <v>62.7</v>
      </c>
      <c r="I7" s="1202">
        <v>30.1752</v>
      </c>
      <c r="J7" s="1202">
        <v>0.81279999999999997</v>
      </c>
      <c r="K7" s="1202">
        <v>5.7000603339635587</v>
      </c>
      <c r="L7" s="1202">
        <v>372.03888899999998</v>
      </c>
      <c r="M7" s="1203">
        <v>0.34033613445378152</v>
      </c>
      <c r="N7" s="1164">
        <v>4.2881672268907566E-2</v>
      </c>
      <c r="O7" s="1164">
        <v>0.44720168067226884</v>
      </c>
      <c r="P7" s="1164">
        <v>1.2864670636679962E-2</v>
      </c>
      <c r="Q7" s="1204">
        <v>1.3279411764705882E-2</v>
      </c>
      <c r="R7" s="1164">
        <v>1.6731793235294117E-3</v>
      </c>
      <c r="S7" s="1166">
        <v>1.7449147058823531E-2</v>
      </c>
      <c r="T7" s="1164">
        <v>5.0196038947193861E-4</v>
      </c>
      <c r="U7" s="1205">
        <v>1.6058823529411764E-2</v>
      </c>
      <c r="V7" s="1166">
        <v>2.0233796470588233E-3</v>
      </c>
      <c r="W7" s="1166">
        <v>2.1101294117647055E-2</v>
      </c>
      <c r="X7" s="1166">
        <v>6.0702186633815813E-4</v>
      </c>
      <c r="Y7" s="1206">
        <v>1.1513157894736841</v>
      </c>
      <c r="Z7" s="1166">
        <v>0.14506348684210524</v>
      </c>
      <c r="AA7" s="1206">
        <v>8.0294117647058821E-2</v>
      </c>
      <c r="AB7" s="1166">
        <v>1.0116898235294117E-2</v>
      </c>
      <c r="AC7" s="1166">
        <v>0.10550647058823528</v>
      </c>
      <c r="AD7" s="1207">
        <v>3.035109331690791E-3</v>
      </c>
    </row>
    <row r="8" spans="2:30">
      <c r="B8" s="1200" t="s">
        <v>208</v>
      </c>
      <c r="C8" s="1163" t="s">
        <v>207</v>
      </c>
      <c r="D8" s="1163" t="s">
        <v>211</v>
      </c>
      <c r="E8" s="1163" t="s">
        <v>212</v>
      </c>
      <c r="F8" s="1201">
        <v>506745.67</v>
      </c>
      <c r="G8" s="1163">
        <v>5043806.67</v>
      </c>
      <c r="H8" s="1202">
        <v>62.7</v>
      </c>
      <c r="I8" s="1202">
        <v>30.1752</v>
      </c>
      <c r="J8" s="1202">
        <v>0.81279999999999997</v>
      </c>
      <c r="K8" s="1202">
        <v>5.7000603339635587</v>
      </c>
      <c r="L8" s="1202">
        <v>372.03888899999998</v>
      </c>
      <c r="M8" s="1203">
        <v>0.34033613445378152</v>
      </c>
      <c r="N8" s="1164">
        <v>4.2881672268907566E-2</v>
      </c>
      <c r="O8" s="1164">
        <v>0.44720168067226884</v>
      </c>
      <c r="P8" s="1164">
        <v>1.2864670636679962E-2</v>
      </c>
      <c r="Q8" s="1204">
        <v>1.3279411764705882E-2</v>
      </c>
      <c r="R8" s="1164">
        <v>1.6731793235294117E-3</v>
      </c>
      <c r="S8" s="1166">
        <v>1.7449147058823531E-2</v>
      </c>
      <c r="T8" s="1164">
        <v>5.0196038947193861E-4</v>
      </c>
      <c r="U8" s="1206">
        <v>1.6058823529411764E-2</v>
      </c>
      <c r="V8" s="1166">
        <v>2.0233796470588233E-3</v>
      </c>
      <c r="W8" s="1166">
        <v>2.1101294117647055E-2</v>
      </c>
      <c r="X8" s="1166">
        <v>6.0702186633815813E-4</v>
      </c>
      <c r="Y8" s="1206">
        <v>1.1513157894736841</v>
      </c>
      <c r="Z8" s="1166">
        <v>0.14506348684210524</v>
      </c>
      <c r="AA8" s="1206">
        <v>8.0294117647058821E-2</v>
      </c>
      <c r="AB8" s="1166">
        <v>1.0116898235294117E-2</v>
      </c>
      <c r="AC8" s="1166">
        <v>0.10550647058823528</v>
      </c>
      <c r="AD8" s="1207">
        <v>3.035109331690791E-3</v>
      </c>
    </row>
    <row r="9" spans="2:30">
      <c r="B9" s="1200" t="s">
        <v>208</v>
      </c>
      <c r="C9" s="1163" t="s">
        <v>207</v>
      </c>
      <c r="D9" s="1163" t="s">
        <v>213</v>
      </c>
      <c r="E9" s="1163" t="s">
        <v>214</v>
      </c>
      <c r="F9" s="1201">
        <v>506748.17</v>
      </c>
      <c r="G9" s="1163">
        <v>5043806.67</v>
      </c>
      <c r="H9" s="1202">
        <v>62.7</v>
      </c>
      <c r="I9" s="1202">
        <v>30.1752</v>
      </c>
      <c r="J9" s="1202">
        <v>0.81279999999999997</v>
      </c>
      <c r="K9" s="1202">
        <v>5.7000603339635587</v>
      </c>
      <c r="L9" s="1202">
        <v>372.03888899999998</v>
      </c>
      <c r="M9" s="1203">
        <v>0.34033613445378152</v>
      </c>
      <c r="N9" s="1164">
        <v>4.2881672268907566E-2</v>
      </c>
      <c r="O9" s="1164">
        <v>0.44720168067226884</v>
      </c>
      <c r="P9" s="1164">
        <v>1.2864670636679962E-2</v>
      </c>
      <c r="Q9" s="1204">
        <v>1.3279411764705882E-2</v>
      </c>
      <c r="R9" s="1164">
        <v>1.6731793235294117E-3</v>
      </c>
      <c r="S9" s="1166">
        <v>1.7449147058823531E-2</v>
      </c>
      <c r="T9" s="1164">
        <v>5.0196038947193861E-4</v>
      </c>
      <c r="U9" s="1206">
        <v>1.6058823529411764E-2</v>
      </c>
      <c r="V9" s="1166">
        <v>2.0233796470588233E-3</v>
      </c>
      <c r="W9" s="1166">
        <v>2.1101294117647055E-2</v>
      </c>
      <c r="X9" s="1166">
        <v>6.0702186633815813E-4</v>
      </c>
      <c r="Y9" s="1206">
        <v>1.1513157894736841</v>
      </c>
      <c r="Z9" s="1166">
        <v>0.14506348684210524</v>
      </c>
      <c r="AA9" s="1206">
        <v>8.0294117647058821E-2</v>
      </c>
      <c r="AB9" s="1166">
        <v>1.0116898235294117E-2</v>
      </c>
      <c r="AC9" s="1166">
        <v>0.10550647058823528</v>
      </c>
      <c r="AD9" s="1207">
        <v>3.035109331690791E-3</v>
      </c>
    </row>
    <row r="10" spans="2:30">
      <c r="B10" s="1200" t="s">
        <v>208</v>
      </c>
      <c r="C10" s="1163" t="s">
        <v>207</v>
      </c>
      <c r="D10" s="1163" t="s">
        <v>215</v>
      </c>
      <c r="E10" s="1163" t="s">
        <v>216</v>
      </c>
      <c r="F10" s="1201">
        <v>506750.67</v>
      </c>
      <c r="G10" s="1163">
        <v>5043806.67</v>
      </c>
      <c r="H10" s="1202">
        <v>62.7</v>
      </c>
      <c r="I10" s="1202">
        <v>30.1752</v>
      </c>
      <c r="J10" s="1202">
        <v>0.60960000000000003</v>
      </c>
      <c r="K10" s="1202">
        <v>10.091785758339032</v>
      </c>
      <c r="L10" s="1202">
        <v>372.03888899999998</v>
      </c>
      <c r="M10" s="1206">
        <v>0.33077430972388955</v>
      </c>
      <c r="N10" s="1164">
        <v>4.1676901476590637E-2</v>
      </c>
      <c r="O10" s="1166">
        <v>0.43463744297719087</v>
      </c>
      <c r="P10" s="1164">
        <v>1.2503234652125621E-2</v>
      </c>
      <c r="Q10" s="1204">
        <v>1.2906323529411763E-2</v>
      </c>
      <c r="R10" s="1164">
        <v>1.6261709520588234E-3</v>
      </c>
      <c r="S10" s="1166">
        <v>1.6958909117647056E-2</v>
      </c>
      <c r="T10" s="1164">
        <v>4.8785769281534596E-4</v>
      </c>
      <c r="U10" s="1206">
        <v>1.560764705882353E-2</v>
      </c>
      <c r="V10" s="1166">
        <v>1.9665323141176473E-3</v>
      </c>
      <c r="W10" s="1166">
        <v>2.0508448235294116E-2</v>
      </c>
      <c r="X10" s="1166">
        <v>5.8996744247437186E-4</v>
      </c>
      <c r="Y10" s="1206">
        <v>1.1189692982456139</v>
      </c>
      <c r="Z10" s="1166">
        <v>0.14098789364035086</v>
      </c>
      <c r="AA10" s="1206">
        <v>7.8038235294117644E-2</v>
      </c>
      <c r="AB10" s="1166">
        <v>9.8326615705882341E-3</v>
      </c>
      <c r="AC10" s="1166">
        <v>0.10254224117647058</v>
      </c>
      <c r="AD10" s="1207">
        <v>2.9498372123718595E-3</v>
      </c>
    </row>
    <row r="11" spans="2:30">
      <c r="B11" s="1200" t="s">
        <v>208</v>
      </c>
      <c r="C11" s="1163" t="s">
        <v>207</v>
      </c>
      <c r="D11" s="1163" t="s">
        <v>217</v>
      </c>
      <c r="E11" s="1163" t="s">
        <v>219</v>
      </c>
      <c r="F11" s="1201">
        <v>506753.17</v>
      </c>
      <c r="G11" s="1163">
        <v>5043806.67</v>
      </c>
      <c r="H11" s="1202">
        <v>62.7</v>
      </c>
      <c r="I11" s="1202">
        <v>30.1752</v>
      </c>
      <c r="J11" s="1202">
        <v>0.60960000000000003</v>
      </c>
      <c r="K11" s="1202">
        <v>10.091785758339032</v>
      </c>
      <c r="L11" s="1202">
        <v>449.816667</v>
      </c>
      <c r="M11" s="1206">
        <v>0.31757142857142862</v>
      </c>
      <c r="N11" s="1164">
        <v>4.0013364857142859E-2</v>
      </c>
      <c r="O11" s="1166">
        <v>0.41728885714285713</v>
      </c>
      <c r="P11" s="1164">
        <v>1.2004167111870925E-2</v>
      </c>
      <c r="Q11" s="1204">
        <v>1.2391166666666667E-2</v>
      </c>
      <c r="R11" s="1164">
        <v>1.5612622176666667E-3</v>
      </c>
      <c r="S11" s="1166">
        <v>1.6281993000000002E-2</v>
      </c>
      <c r="T11" s="1164">
        <v>4.6838481675392672E-4</v>
      </c>
      <c r="U11" s="1206">
        <v>1.4984666666666667E-2</v>
      </c>
      <c r="V11" s="1166">
        <v>1.8880380306666668E-3</v>
      </c>
      <c r="W11" s="1166">
        <v>1.9689851999999997E-2</v>
      </c>
      <c r="X11" s="1166">
        <v>5.664188481675392E-4</v>
      </c>
      <c r="Y11" s="1206">
        <v>1.0743055555555556</v>
      </c>
      <c r="Z11" s="1166">
        <v>0.13536035138888888</v>
      </c>
      <c r="AA11" s="1206">
        <v>7.4923333333333342E-2</v>
      </c>
      <c r="AB11" s="1166">
        <v>9.440190153333335E-3</v>
      </c>
      <c r="AC11" s="1166">
        <v>9.8449260000000025E-2</v>
      </c>
      <c r="AD11" s="1207">
        <v>2.8320942408376969E-3</v>
      </c>
    </row>
    <row r="12" spans="2:30">
      <c r="B12" s="1200" t="s">
        <v>208</v>
      </c>
      <c r="C12" s="1163" t="s">
        <v>220</v>
      </c>
      <c r="D12" s="1163" t="s">
        <v>221</v>
      </c>
      <c r="E12" s="1163" t="s">
        <v>222</v>
      </c>
      <c r="F12" s="1201">
        <v>506843.5</v>
      </c>
      <c r="G12" s="1163">
        <v>5043630.5</v>
      </c>
      <c r="H12" s="1202">
        <v>62.7</v>
      </c>
      <c r="I12" s="1202">
        <v>28.956</v>
      </c>
      <c r="J12" s="1202">
        <v>0.20319999999999999</v>
      </c>
      <c r="K12" s="1202">
        <v>3.2571773351220061</v>
      </c>
      <c r="L12" s="1202">
        <v>372.03888899999998</v>
      </c>
      <c r="M12" s="1206">
        <v>7.0588235294117646E-2</v>
      </c>
      <c r="N12" s="1164">
        <v>8.8939764705882347E-3</v>
      </c>
      <c r="O12" s="1166">
        <v>9.2752941176470594E-2</v>
      </c>
      <c r="P12" s="1164">
        <v>2.6682279839039926E-3</v>
      </c>
      <c r="Q12" s="1204">
        <v>3.0352941176470586E-4</v>
      </c>
      <c r="R12" s="1164">
        <v>3.8244098823529406E-5</v>
      </c>
      <c r="S12" s="1166">
        <v>3.9883764705882344E-4</v>
      </c>
      <c r="T12" s="1164">
        <v>1.1473380330787165E-5</v>
      </c>
      <c r="U12" s="1206">
        <v>3.6705882352941179E-4</v>
      </c>
      <c r="V12" s="1166">
        <v>4.6248677647058823E-5</v>
      </c>
      <c r="W12" s="1166">
        <v>4.823152941176471E-4</v>
      </c>
      <c r="X12" s="1166">
        <v>1.3874785516300761E-5</v>
      </c>
      <c r="Y12" s="1206">
        <v>5.9294117647058824E-2</v>
      </c>
      <c r="Z12" s="1166">
        <v>7.4709402352941172E-3</v>
      </c>
      <c r="AA12" s="1206">
        <v>1.8352941176470589E-3</v>
      </c>
      <c r="AB12" s="1166">
        <v>2.3124338823529413E-4</v>
      </c>
      <c r="AC12" s="1166">
        <v>2.411576470588235E-3</v>
      </c>
      <c r="AD12" s="1207">
        <v>6.9373927581503796E-5</v>
      </c>
    </row>
    <row r="13" spans="2:30">
      <c r="B13" s="1200" t="s">
        <v>208</v>
      </c>
      <c r="C13" s="1163" t="s">
        <v>220</v>
      </c>
      <c r="D13" s="1163" t="s">
        <v>223</v>
      </c>
      <c r="E13" s="1163" t="s">
        <v>224</v>
      </c>
      <c r="F13" s="1201">
        <v>506804.47999999998</v>
      </c>
      <c r="G13" s="1163">
        <v>5043762.8600000003</v>
      </c>
      <c r="H13" s="1202">
        <v>62.7</v>
      </c>
      <c r="I13" s="1202">
        <v>28.956</v>
      </c>
      <c r="J13" s="1202">
        <v>0.15240000000000001</v>
      </c>
      <c r="K13" s="1202">
        <v>5.7905374857724352</v>
      </c>
      <c r="L13" s="1202">
        <v>372.03888899999998</v>
      </c>
      <c r="M13" s="1206">
        <v>9.8039215686274508E-2</v>
      </c>
      <c r="N13" s="1164">
        <v>1.2352745098039216E-2</v>
      </c>
      <c r="O13" s="1166">
        <v>0.1288235294117647</v>
      </c>
      <c r="P13" s="1164">
        <v>3.705872199866656E-3</v>
      </c>
      <c r="Q13" s="1204">
        <v>4.2156862745098037E-4</v>
      </c>
      <c r="R13" s="1164">
        <v>5.3116803921568622E-5</v>
      </c>
      <c r="S13" s="1166">
        <v>5.5394117647058821E-4</v>
      </c>
      <c r="T13" s="1164">
        <v>1.5935250459426621E-5</v>
      </c>
      <c r="U13" s="1206">
        <v>5.0980392156862748E-4</v>
      </c>
      <c r="V13" s="1166">
        <v>6.4234274509803921E-5</v>
      </c>
      <c r="W13" s="1166">
        <v>6.698823529411764E-4</v>
      </c>
      <c r="X13" s="1166">
        <v>1.9270535439306611E-5</v>
      </c>
      <c r="Y13" s="1206">
        <v>8.2352941176470587E-2</v>
      </c>
      <c r="Z13" s="1166">
        <v>1.0376305882352941E-2</v>
      </c>
      <c r="AA13" s="1206">
        <v>2.5490196078431374E-3</v>
      </c>
      <c r="AB13" s="1166">
        <v>3.2117137254901961E-4</v>
      </c>
      <c r="AC13" s="1166">
        <v>3.3494117647058829E-3</v>
      </c>
      <c r="AD13" s="1207">
        <v>9.6352677196533077E-5</v>
      </c>
    </row>
    <row r="14" spans="2:30">
      <c r="B14" s="1200" t="s">
        <v>208</v>
      </c>
      <c r="C14" s="1163" t="s">
        <v>225</v>
      </c>
      <c r="D14" s="1163" t="s">
        <v>226</v>
      </c>
      <c r="E14" s="1163" t="s">
        <v>227</v>
      </c>
      <c r="F14" s="1201">
        <v>506579.98</v>
      </c>
      <c r="G14" s="1163">
        <v>5043557.0599999996</v>
      </c>
      <c r="H14" s="1202">
        <v>62.7</v>
      </c>
      <c r="I14" s="1202">
        <v>13.715999999999999</v>
      </c>
      <c r="J14" s="1202">
        <v>0.81279999999999997</v>
      </c>
      <c r="K14" s="1202">
        <v>2.3265552350872283</v>
      </c>
      <c r="L14" s="1202">
        <v>372.03888899999998</v>
      </c>
      <c r="M14" s="1206">
        <v>0.34694837935174072</v>
      </c>
      <c r="N14" s="1164">
        <v>4.3714801901560629E-2</v>
      </c>
      <c r="O14" s="1166">
        <v>0.45589017046818731</v>
      </c>
      <c r="P14" s="1164">
        <v>1.3114612809049747E-2</v>
      </c>
      <c r="Q14" s="1204">
        <v>1.3537411764705883E-2</v>
      </c>
      <c r="R14" s="1164">
        <v>1.7056868075294119E-3</v>
      </c>
      <c r="S14" s="1166">
        <v>1.7788159058823531E-2</v>
      </c>
      <c r="T14" s="1164">
        <v>5.1171276275310774E-4</v>
      </c>
      <c r="U14" s="1206">
        <v>1.6370823529411768E-2</v>
      </c>
      <c r="V14" s="1166">
        <v>2.0626910230588237E-3</v>
      </c>
      <c r="W14" s="1166">
        <v>2.1511262117647059E-2</v>
      </c>
      <c r="X14" s="1166">
        <v>6.1881543402701397E-4</v>
      </c>
      <c r="Y14" s="1206">
        <v>1.1736842105263159</v>
      </c>
      <c r="Z14" s="1166">
        <v>0.14788186315789476</v>
      </c>
      <c r="AA14" s="1206">
        <v>8.1854117647058827E-2</v>
      </c>
      <c r="AB14" s="1166">
        <v>1.0313455115294117E-2</v>
      </c>
      <c r="AC14" s="1166">
        <v>0.1075563105882353</v>
      </c>
      <c r="AD14" s="1207">
        <v>3.0940771701350699E-3</v>
      </c>
    </row>
    <row r="15" spans="2:30">
      <c r="B15" s="1200" t="s">
        <v>208</v>
      </c>
      <c r="C15" s="1163" t="s">
        <v>225</v>
      </c>
      <c r="D15" s="1163" t="s">
        <v>228</v>
      </c>
      <c r="E15" s="1163" t="s">
        <v>229</v>
      </c>
      <c r="F15" s="1201">
        <v>506579.22</v>
      </c>
      <c r="G15" s="1163">
        <v>5043582.68</v>
      </c>
      <c r="H15" s="1202">
        <v>62.7</v>
      </c>
      <c r="I15" s="1202">
        <v>13.715999999999999</v>
      </c>
      <c r="J15" s="1202">
        <v>0.81279999999999997</v>
      </c>
      <c r="K15" s="1202">
        <v>2.3265552350872283</v>
      </c>
      <c r="L15" s="1202">
        <v>372.03888899999998</v>
      </c>
      <c r="M15" s="1206">
        <v>0.34694837935174072</v>
      </c>
      <c r="N15" s="1164">
        <v>4.3714801901560629E-2</v>
      </c>
      <c r="O15" s="1166">
        <v>0.45589017046818731</v>
      </c>
      <c r="P15" s="1164">
        <v>1.3114612809049747E-2</v>
      </c>
      <c r="Q15" s="1204">
        <v>1.3537411764705883E-2</v>
      </c>
      <c r="R15" s="1164">
        <v>1.7056868075294119E-3</v>
      </c>
      <c r="S15" s="1166">
        <v>1.7788159058823531E-2</v>
      </c>
      <c r="T15" s="1164">
        <v>5.1171276275310774E-4</v>
      </c>
      <c r="U15" s="1206">
        <v>1.6370823529411768E-2</v>
      </c>
      <c r="V15" s="1166">
        <v>2.0626910230588237E-3</v>
      </c>
      <c r="W15" s="1166">
        <v>2.1511262117647059E-2</v>
      </c>
      <c r="X15" s="1166">
        <v>6.1881543402701397E-4</v>
      </c>
      <c r="Y15" s="1206">
        <v>1.1736842105263159</v>
      </c>
      <c r="Z15" s="1166">
        <v>0.14788186315789476</v>
      </c>
      <c r="AA15" s="1206">
        <v>8.1854117647058827E-2</v>
      </c>
      <c r="AB15" s="1166">
        <v>1.0313455115294117E-2</v>
      </c>
      <c r="AC15" s="1166">
        <v>0.1075563105882353</v>
      </c>
      <c r="AD15" s="1207">
        <v>3.0940771701350699E-3</v>
      </c>
    </row>
    <row r="16" spans="2:30">
      <c r="B16" s="1200" t="s">
        <v>208</v>
      </c>
      <c r="C16" s="1163" t="s">
        <v>225</v>
      </c>
      <c r="D16" s="1163" t="s">
        <v>230</v>
      </c>
      <c r="E16" s="1163" t="s">
        <v>231</v>
      </c>
      <c r="F16" s="1201">
        <v>506574.1</v>
      </c>
      <c r="G16" s="1163">
        <v>5043556.79</v>
      </c>
      <c r="H16" s="1202">
        <v>62.7</v>
      </c>
      <c r="I16" s="1202">
        <v>13.715999999999999</v>
      </c>
      <c r="J16" s="1202">
        <v>0.81279999999999997</v>
      </c>
      <c r="K16" s="1202">
        <v>2.3265552350872283</v>
      </c>
      <c r="L16" s="1202">
        <v>372.03888899999998</v>
      </c>
      <c r="M16" s="1206">
        <v>0.34694837935174072</v>
      </c>
      <c r="N16" s="1164">
        <v>4.3714801901560629E-2</v>
      </c>
      <c r="O16" s="1166">
        <v>0.45589017046818731</v>
      </c>
      <c r="P16" s="1164">
        <v>1.3114612809049747E-2</v>
      </c>
      <c r="Q16" s="1204">
        <v>1.3537411764705883E-2</v>
      </c>
      <c r="R16" s="1164">
        <v>1.7056868075294119E-3</v>
      </c>
      <c r="S16" s="1166">
        <v>1.7788159058823531E-2</v>
      </c>
      <c r="T16" s="1164">
        <v>5.1171276275310774E-4</v>
      </c>
      <c r="U16" s="1206">
        <v>1.6370823529411768E-2</v>
      </c>
      <c r="V16" s="1166">
        <v>2.0626910230588237E-3</v>
      </c>
      <c r="W16" s="1166">
        <v>2.1511262117647059E-2</v>
      </c>
      <c r="X16" s="1166">
        <v>6.1881543402701397E-4</v>
      </c>
      <c r="Y16" s="1206">
        <v>1.1736842105263159</v>
      </c>
      <c r="Z16" s="1166">
        <v>0.14788186315789476</v>
      </c>
      <c r="AA16" s="1206">
        <v>8.1854117647058827E-2</v>
      </c>
      <c r="AB16" s="1166">
        <v>1.0313455115294117E-2</v>
      </c>
      <c r="AC16" s="1166">
        <v>0.1075563105882353</v>
      </c>
      <c r="AD16" s="1207">
        <v>3.0940771701350699E-3</v>
      </c>
    </row>
    <row r="17" spans="2:30">
      <c r="B17" s="1200" t="s">
        <v>208</v>
      </c>
      <c r="C17" s="1163" t="s">
        <v>225</v>
      </c>
      <c r="D17" s="1163" t="s">
        <v>232</v>
      </c>
      <c r="E17" s="1163" t="s">
        <v>233</v>
      </c>
      <c r="F17" s="1201">
        <v>506575</v>
      </c>
      <c r="G17" s="1163">
        <v>5043575.87</v>
      </c>
      <c r="H17" s="1202">
        <v>62.7</v>
      </c>
      <c r="I17" s="1202">
        <v>13.715999999999999</v>
      </c>
      <c r="J17" s="1202">
        <v>0.81279999999999997</v>
      </c>
      <c r="K17" s="1202">
        <v>2.3265552350872283</v>
      </c>
      <c r="L17" s="1202">
        <v>372.03888899999998</v>
      </c>
      <c r="M17" s="1206">
        <v>0.35285294117647059</v>
      </c>
      <c r="N17" s="1164">
        <v>4.4458764882352939E-2</v>
      </c>
      <c r="O17" s="1166">
        <v>0.46364876470588234</v>
      </c>
      <c r="P17" s="1164">
        <v>1.3337804634540082E-2</v>
      </c>
      <c r="Q17" s="1204">
        <v>1.376779901960784E-2</v>
      </c>
      <c r="R17" s="1164">
        <v>1.7347151408725486E-3</v>
      </c>
      <c r="S17" s="1166">
        <v>1.8090887911764702E-2</v>
      </c>
      <c r="T17" s="1164">
        <v>5.2042137712918419E-4</v>
      </c>
      <c r="U17" s="1206">
        <v>1.6649431372549019E-2</v>
      </c>
      <c r="V17" s="1166">
        <v>2.0977950540784314E-3</v>
      </c>
      <c r="W17" s="1166">
        <v>2.1877352823529411E-2</v>
      </c>
      <c r="X17" s="1166">
        <v>6.29346781644595E-4</v>
      </c>
      <c r="Y17" s="1206">
        <v>1.193658625730994</v>
      </c>
      <c r="Z17" s="1166">
        <v>0.15039859952485379</v>
      </c>
      <c r="AA17" s="1206">
        <v>8.32471568627451E-2</v>
      </c>
      <c r="AB17" s="1166">
        <v>1.0488975270392158E-2</v>
      </c>
      <c r="AC17" s="1166">
        <v>0.10938676411764707</v>
      </c>
      <c r="AD17" s="1207">
        <v>3.1467339082229752E-3</v>
      </c>
    </row>
    <row r="18" spans="2:30">
      <c r="B18" s="1200" t="s">
        <v>208</v>
      </c>
      <c r="C18" s="1163" t="s">
        <v>225</v>
      </c>
      <c r="D18" s="1163" t="s">
        <v>234</v>
      </c>
      <c r="E18" s="1163" t="s">
        <v>235</v>
      </c>
      <c r="F18" s="1201">
        <v>506536.08</v>
      </c>
      <c r="G18" s="1163">
        <v>5043603.1500000004</v>
      </c>
      <c r="H18" s="1202">
        <v>62.7</v>
      </c>
      <c r="I18" s="1202">
        <v>13.715999999999999</v>
      </c>
      <c r="J18" s="1202">
        <v>0.60960000000000003</v>
      </c>
      <c r="K18" s="1202">
        <v>10.091785758339032</v>
      </c>
      <c r="L18" s="1202">
        <v>372.03888899999998</v>
      </c>
      <c r="M18" s="1206">
        <v>0.31756062424969989</v>
      </c>
      <c r="N18" s="1164">
        <v>4.0012003534213685E-2</v>
      </c>
      <c r="O18" s="1166">
        <v>0.4172746602641057</v>
      </c>
      <c r="P18" s="1164">
        <v>1.2003758709628493E-2</v>
      </c>
      <c r="Q18" s="1204">
        <v>1.2390745098039216E-2</v>
      </c>
      <c r="R18" s="1164">
        <v>1.5612091008627451E-3</v>
      </c>
      <c r="S18" s="1166">
        <v>1.6281439058823528E-2</v>
      </c>
      <c r="T18" s="1164">
        <v>4.6836888150346721E-4</v>
      </c>
      <c r="U18" s="1206">
        <v>1.4984156862745098E-2</v>
      </c>
      <c r="V18" s="1166">
        <v>1.8879737963921569E-3</v>
      </c>
      <c r="W18" s="1166">
        <v>1.9689182117647055E-2</v>
      </c>
      <c r="X18" s="1166">
        <v>5.6639957763209979E-4</v>
      </c>
      <c r="Y18" s="1206">
        <v>1.0742690058479532</v>
      </c>
      <c r="Z18" s="1166">
        <v>0.1353557461988304</v>
      </c>
      <c r="AA18" s="1206">
        <v>7.4920784313725494E-2</v>
      </c>
      <c r="AB18" s="1166">
        <v>9.4398689819607841E-3</v>
      </c>
      <c r="AC18" s="1166">
        <v>9.8445910588235291E-2</v>
      </c>
      <c r="AD18" s="1207">
        <v>2.8319978881604997E-3</v>
      </c>
    </row>
    <row r="19" spans="2:30">
      <c r="B19" s="1200" t="s">
        <v>208</v>
      </c>
      <c r="C19" s="1163" t="s">
        <v>225</v>
      </c>
      <c r="D19" s="1163" t="s">
        <v>236</v>
      </c>
      <c r="E19" s="1163" t="s">
        <v>237</v>
      </c>
      <c r="F19" s="1201">
        <v>506556.51</v>
      </c>
      <c r="G19" s="1163">
        <v>5043600.4400000004</v>
      </c>
      <c r="H19" s="1202">
        <v>62.7</v>
      </c>
      <c r="I19" s="1202">
        <v>13.715999999999999</v>
      </c>
      <c r="J19" s="1202">
        <v>0.60960000000000003</v>
      </c>
      <c r="K19" s="1202">
        <v>10.091785758339032</v>
      </c>
      <c r="L19" s="1202">
        <v>372.03888899999998</v>
      </c>
      <c r="M19" s="1206">
        <v>0.33080672268907563</v>
      </c>
      <c r="N19" s="1164">
        <v>4.1680985445378148E-2</v>
      </c>
      <c r="O19" s="1166">
        <v>0.43468003361344537</v>
      </c>
      <c r="P19" s="1164">
        <v>1.2504459858852925E-2</v>
      </c>
      <c r="Q19" s="1204">
        <v>1.2907588235294117E-2</v>
      </c>
      <c r="R19" s="1164">
        <v>1.6263303024705881E-3</v>
      </c>
      <c r="S19" s="1166">
        <v>1.6960570941176468E-2</v>
      </c>
      <c r="T19" s="1164">
        <v>4.8790549856672421E-4</v>
      </c>
      <c r="U19" s="1206">
        <v>1.5609176470588236E-2</v>
      </c>
      <c r="V19" s="1166">
        <v>1.9667250169411767E-3</v>
      </c>
      <c r="W19" s="1166">
        <v>2.0510457882352943E-2</v>
      </c>
      <c r="X19" s="1166">
        <v>5.9002525408068996E-4</v>
      </c>
      <c r="Y19" s="1206">
        <v>1.1190789473684208</v>
      </c>
      <c r="Z19" s="1166">
        <v>0.14100170921052629</v>
      </c>
      <c r="AA19" s="1206">
        <v>7.8045882352941173E-2</v>
      </c>
      <c r="AB19" s="1166">
        <v>9.8336250847058815E-3</v>
      </c>
      <c r="AC19" s="1166">
        <v>0.10255228941176471</v>
      </c>
      <c r="AD19" s="1207">
        <v>2.9501262704034496E-3</v>
      </c>
    </row>
    <row r="20" spans="2:30">
      <c r="B20" s="1200" t="s">
        <v>208</v>
      </c>
      <c r="C20" s="1163" t="s">
        <v>238</v>
      </c>
      <c r="D20" s="1163" t="s">
        <v>239</v>
      </c>
      <c r="E20" s="1163" t="s">
        <v>240</v>
      </c>
      <c r="F20" s="1201">
        <v>506497.72</v>
      </c>
      <c r="G20" s="1163">
        <v>5043102.2300000004</v>
      </c>
      <c r="H20" s="1202">
        <v>62.7</v>
      </c>
      <c r="I20" s="1202">
        <v>36.9</v>
      </c>
      <c r="J20" s="1202">
        <v>0.20319999999999999</v>
      </c>
      <c r="K20" s="1202">
        <v>3.9377815554459881</v>
      </c>
      <c r="L20" s="1202">
        <v>449.816667</v>
      </c>
      <c r="M20" s="1206">
        <v>0.19598039215686275</v>
      </c>
      <c r="N20" s="1164">
        <v>2.4693137450980392E-2</v>
      </c>
      <c r="O20" s="1166">
        <v>0.2575182352941176</v>
      </c>
      <c r="P20" s="1164">
        <v>7.4080385275334445E-3</v>
      </c>
      <c r="Q20" s="1204">
        <v>8.4271568627450983E-4</v>
      </c>
      <c r="R20" s="1164">
        <v>1.0618049103921569E-4</v>
      </c>
      <c r="S20" s="1166">
        <v>1.107328411764706E-3</v>
      </c>
      <c r="T20" s="1164">
        <v>3.1854565668393816E-5</v>
      </c>
      <c r="U20" s="1206">
        <v>1.0190980392156864E-3</v>
      </c>
      <c r="V20" s="1166">
        <v>1.2840431474509805E-4</v>
      </c>
      <c r="W20" s="1166">
        <v>1.3390948235294119E-3</v>
      </c>
      <c r="X20" s="1166">
        <v>3.8521800343173922E-5</v>
      </c>
      <c r="Y20" s="1206">
        <v>0.16462352941176472</v>
      </c>
      <c r="Z20" s="1166">
        <v>2.0742235458823532E-2</v>
      </c>
      <c r="AA20" s="1206">
        <v>5.0954901960784315E-3</v>
      </c>
      <c r="AB20" s="1166">
        <v>6.4202157372549018E-4</v>
      </c>
      <c r="AC20" s="1166">
        <v>6.6954741176470586E-3</v>
      </c>
      <c r="AD20" s="1207">
        <v>1.9260900171586958E-4</v>
      </c>
    </row>
    <row r="21" spans="2:30">
      <c r="B21" s="1200" t="s">
        <v>208</v>
      </c>
      <c r="C21" s="1163" t="s">
        <v>238</v>
      </c>
      <c r="D21" s="1163" t="s">
        <v>241</v>
      </c>
      <c r="E21" s="1163" t="s">
        <v>242</v>
      </c>
      <c r="F21" s="1201">
        <v>506500.12</v>
      </c>
      <c r="G21" s="1163">
        <v>5043102.99</v>
      </c>
      <c r="H21" s="1202">
        <v>62.7</v>
      </c>
      <c r="I21" s="1202">
        <v>36.9</v>
      </c>
      <c r="J21" s="1202">
        <v>0.20319999999999999</v>
      </c>
      <c r="K21" s="1202">
        <v>3.9377815554459881</v>
      </c>
      <c r="L21" s="1202">
        <v>449.816667</v>
      </c>
      <c r="M21" s="1206">
        <v>0.19598039215686275</v>
      </c>
      <c r="N21" s="1164">
        <v>2.4693137450980392E-2</v>
      </c>
      <c r="O21" s="1166">
        <v>0.2575182352941176</v>
      </c>
      <c r="P21" s="1164">
        <v>7.4080385275334445E-3</v>
      </c>
      <c r="Q21" s="1204">
        <v>8.4271568627450983E-4</v>
      </c>
      <c r="R21" s="1164">
        <v>1.0618049103921569E-4</v>
      </c>
      <c r="S21" s="1166">
        <v>1.107328411764706E-3</v>
      </c>
      <c r="T21" s="1164">
        <v>3.1854565668393816E-5</v>
      </c>
      <c r="U21" s="1206">
        <v>1.0190980392156864E-3</v>
      </c>
      <c r="V21" s="1166">
        <v>1.2840431474509805E-4</v>
      </c>
      <c r="W21" s="1166">
        <v>1.3390948235294119E-3</v>
      </c>
      <c r="X21" s="1166">
        <v>3.8521800343173922E-5</v>
      </c>
      <c r="Y21" s="1206">
        <v>0.16462352941176472</v>
      </c>
      <c r="Z21" s="1166">
        <v>2.0742235458823532E-2</v>
      </c>
      <c r="AA21" s="1206">
        <v>5.0954901960784315E-3</v>
      </c>
      <c r="AB21" s="1166">
        <v>6.4202157372549018E-4</v>
      </c>
      <c r="AC21" s="1166">
        <v>6.6954741176470586E-3</v>
      </c>
      <c r="AD21" s="1207">
        <v>1.9260900171586958E-4</v>
      </c>
    </row>
    <row r="22" spans="2:30">
      <c r="B22" s="1200" t="s">
        <v>208</v>
      </c>
      <c r="C22" s="1163" t="s">
        <v>238</v>
      </c>
      <c r="D22" s="1163" t="s">
        <v>243</v>
      </c>
      <c r="E22" s="1163" t="s">
        <v>244</v>
      </c>
      <c r="F22" s="1201">
        <v>506524.09</v>
      </c>
      <c r="G22" s="1163">
        <v>5043114.6500000004</v>
      </c>
      <c r="H22" s="1202">
        <v>62.7</v>
      </c>
      <c r="I22" s="1202">
        <v>40.233451264858303</v>
      </c>
      <c r="J22" s="1202">
        <v>0.30480000000000002</v>
      </c>
      <c r="K22" s="1202">
        <v>11.460819421946383</v>
      </c>
      <c r="L22" s="1202">
        <v>449.816667</v>
      </c>
      <c r="M22" s="1206">
        <v>0.19598039215686275</v>
      </c>
      <c r="N22" s="1164">
        <v>2.4693137450980392E-2</v>
      </c>
      <c r="O22" s="1166">
        <v>0.2575182352941176</v>
      </c>
      <c r="P22" s="1164">
        <v>7.4080385275334445E-3</v>
      </c>
      <c r="Q22" s="1204">
        <v>8.4271568627450983E-4</v>
      </c>
      <c r="R22" s="1164">
        <v>1.0618049103921569E-4</v>
      </c>
      <c r="S22" s="1166">
        <v>1.107328411764706E-3</v>
      </c>
      <c r="T22" s="1164">
        <v>3.1854565668393816E-5</v>
      </c>
      <c r="U22" s="1206">
        <v>1.0190980392156864E-3</v>
      </c>
      <c r="V22" s="1166">
        <v>1.2840431474509805E-4</v>
      </c>
      <c r="W22" s="1166">
        <v>1.3390948235294119E-3</v>
      </c>
      <c r="X22" s="1166">
        <v>3.8521800343173922E-5</v>
      </c>
      <c r="Y22" s="1206">
        <v>0.16462352941176472</v>
      </c>
      <c r="Z22" s="1166">
        <v>2.0742235458823532E-2</v>
      </c>
      <c r="AA22" s="1206">
        <v>5.0954901960784315E-3</v>
      </c>
      <c r="AB22" s="1166">
        <v>6.4202157372549018E-4</v>
      </c>
      <c r="AC22" s="1166">
        <v>6.6954741176470586E-3</v>
      </c>
      <c r="AD22" s="1207">
        <v>1.9260900171586958E-4</v>
      </c>
    </row>
    <row r="23" spans="2:30">
      <c r="B23" s="1200" t="s">
        <v>208</v>
      </c>
      <c r="C23" s="1163" t="s">
        <v>238</v>
      </c>
      <c r="D23" s="1163" t="s">
        <v>245</v>
      </c>
      <c r="E23" s="1163" t="s">
        <v>246</v>
      </c>
      <c r="F23" s="1201">
        <v>506526.12</v>
      </c>
      <c r="G23" s="1163">
        <v>5043116.12</v>
      </c>
      <c r="H23" s="1202">
        <v>62.7</v>
      </c>
      <c r="I23" s="1202">
        <v>40.233451264858303</v>
      </c>
      <c r="J23" s="1202">
        <v>0.30480000000000002</v>
      </c>
      <c r="K23" s="1202">
        <v>11.460819421946383</v>
      </c>
      <c r="L23" s="1202">
        <v>449.816667</v>
      </c>
      <c r="M23" s="1206">
        <v>0.19598039215686275</v>
      </c>
      <c r="N23" s="1164">
        <v>2.4693137450980392E-2</v>
      </c>
      <c r="O23" s="1166">
        <v>0.2575182352941176</v>
      </c>
      <c r="P23" s="1164">
        <v>7.4080385275334445E-3</v>
      </c>
      <c r="Q23" s="1204">
        <v>8.4271568627450983E-4</v>
      </c>
      <c r="R23" s="1164">
        <v>1.0618049103921569E-4</v>
      </c>
      <c r="S23" s="1166">
        <v>1.107328411764706E-3</v>
      </c>
      <c r="T23" s="1164">
        <v>3.1854565668393816E-5</v>
      </c>
      <c r="U23" s="1206">
        <v>1.0190980392156864E-3</v>
      </c>
      <c r="V23" s="1166">
        <v>1.2840431474509805E-4</v>
      </c>
      <c r="W23" s="1166">
        <v>1.3390948235294119E-3</v>
      </c>
      <c r="X23" s="1166">
        <v>3.8521800343173922E-5</v>
      </c>
      <c r="Y23" s="1206">
        <v>0.16462352941176472</v>
      </c>
      <c r="Z23" s="1166">
        <v>2.0742235458823532E-2</v>
      </c>
      <c r="AA23" s="1206">
        <v>5.0954901960784315E-3</v>
      </c>
      <c r="AB23" s="1166">
        <v>6.4202157372549018E-4</v>
      </c>
      <c r="AC23" s="1166">
        <v>6.6954741176470586E-3</v>
      </c>
      <c r="AD23" s="1207">
        <v>1.9260900171586958E-4</v>
      </c>
    </row>
    <row r="24" spans="2:30">
      <c r="B24" s="1200" t="s">
        <v>208</v>
      </c>
      <c r="C24" s="1163" t="s">
        <v>238</v>
      </c>
      <c r="D24" s="1163" t="s">
        <v>247</v>
      </c>
      <c r="E24" s="1163" t="s">
        <v>248</v>
      </c>
      <c r="F24" s="1201">
        <v>506460.1</v>
      </c>
      <c r="G24" s="1163">
        <v>5043063.71</v>
      </c>
      <c r="H24" s="1202">
        <v>62.7</v>
      </c>
      <c r="I24" s="1202">
        <v>40.233451264858303</v>
      </c>
      <c r="J24" s="1202">
        <v>0.60960000000000003</v>
      </c>
      <c r="K24" s="1202">
        <v>10.66326247966717</v>
      </c>
      <c r="L24" s="1202">
        <v>449.816667</v>
      </c>
      <c r="M24" s="1206">
        <v>0.31757142857142862</v>
      </c>
      <c r="N24" s="1164">
        <v>4.0013364857142859E-2</v>
      </c>
      <c r="O24" s="1166">
        <v>0.41728885714285713</v>
      </c>
      <c r="P24" s="1164">
        <v>1.2004167111870925E-2</v>
      </c>
      <c r="Q24" s="1204">
        <v>1.2391166666666667E-2</v>
      </c>
      <c r="R24" s="1164">
        <v>1.5612622176666667E-3</v>
      </c>
      <c r="S24" s="1166">
        <v>1.6281993000000002E-2</v>
      </c>
      <c r="T24" s="1164">
        <v>4.6838481675392672E-4</v>
      </c>
      <c r="U24" s="1206">
        <v>1.4984666666666667E-2</v>
      </c>
      <c r="V24" s="1166">
        <v>1.8880380306666668E-3</v>
      </c>
      <c r="W24" s="1166">
        <v>1.9689851999999997E-2</v>
      </c>
      <c r="X24" s="1166">
        <v>5.664188481675392E-4</v>
      </c>
      <c r="Y24" s="1206">
        <v>1.0743055555555556</v>
      </c>
      <c r="Z24" s="1166">
        <v>0.13536035138888888</v>
      </c>
      <c r="AA24" s="1206">
        <v>7.4923333333333342E-2</v>
      </c>
      <c r="AB24" s="1166">
        <v>9.440190153333335E-3</v>
      </c>
      <c r="AC24" s="1166">
        <v>9.8449260000000025E-2</v>
      </c>
      <c r="AD24" s="1207">
        <v>2.8320942408376969E-3</v>
      </c>
    </row>
    <row r="25" spans="2:30">
      <c r="B25" s="1200" t="s">
        <v>208</v>
      </c>
      <c r="C25" s="1163" t="s">
        <v>238</v>
      </c>
      <c r="D25" s="1163" t="s">
        <v>249</v>
      </c>
      <c r="E25" s="1163" t="s">
        <v>250</v>
      </c>
      <c r="F25" s="1201">
        <v>506460.94</v>
      </c>
      <c r="G25" s="1163">
        <v>5043063.71</v>
      </c>
      <c r="H25" s="1202">
        <v>62.7</v>
      </c>
      <c r="I25" s="1202">
        <v>40.233451264858303</v>
      </c>
      <c r="J25" s="1202">
        <v>0.60960000000000003</v>
      </c>
      <c r="K25" s="1202">
        <v>10.66326247966717</v>
      </c>
      <c r="L25" s="1202">
        <v>449.816667</v>
      </c>
      <c r="M25" s="1206">
        <v>0.31757142857142862</v>
      </c>
      <c r="N25" s="1164">
        <v>4.0013364857142859E-2</v>
      </c>
      <c r="O25" s="1166">
        <v>0.41728885714285713</v>
      </c>
      <c r="P25" s="1164">
        <v>1.2004167111870925E-2</v>
      </c>
      <c r="Q25" s="1204">
        <v>1.2391166666666667E-2</v>
      </c>
      <c r="R25" s="1164">
        <v>1.5612622176666667E-3</v>
      </c>
      <c r="S25" s="1166">
        <v>1.6281993000000002E-2</v>
      </c>
      <c r="T25" s="1164">
        <v>4.6838481675392672E-4</v>
      </c>
      <c r="U25" s="1206">
        <v>1.4984666666666667E-2</v>
      </c>
      <c r="V25" s="1166">
        <v>1.8880380306666668E-3</v>
      </c>
      <c r="W25" s="1166">
        <v>1.9689851999999997E-2</v>
      </c>
      <c r="X25" s="1166">
        <v>5.664188481675392E-4</v>
      </c>
      <c r="Y25" s="1206">
        <v>1.0743055555555556</v>
      </c>
      <c r="Z25" s="1166">
        <v>0.13536035138888888</v>
      </c>
      <c r="AA25" s="1206">
        <v>7.4923333333333342E-2</v>
      </c>
      <c r="AB25" s="1166">
        <v>9.440190153333335E-3</v>
      </c>
      <c r="AC25" s="1166">
        <v>9.8449260000000025E-2</v>
      </c>
      <c r="AD25" s="1207">
        <v>2.8320942408376969E-3</v>
      </c>
    </row>
    <row r="26" spans="2:30">
      <c r="B26" s="1200" t="s">
        <v>208</v>
      </c>
      <c r="C26" s="1163" t="s">
        <v>251</v>
      </c>
      <c r="D26" s="1163" t="s">
        <v>252</v>
      </c>
      <c r="E26" s="1163" t="s">
        <v>253</v>
      </c>
      <c r="F26" s="1201">
        <v>506360.1</v>
      </c>
      <c r="G26" s="1163">
        <v>5043421.3</v>
      </c>
      <c r="H26" s="1202">
        <v>62.7</v>
      </c>
      <c r="I26" s="1202">
        <v>15.5448</v>
      </c>
      <c r="J26" s="1202">
        <v>0.4572</v>
      </c>
      <c r="K26" s="1202">
        <v>2.5022365282583987</v>
      </c>
      <c r="L26" s="1202">
        <v>422.03888899999998</v>
      </c>
      <c r="M26" s="1206">
        <v>0.49009603841536609</v>
      </c>
      <c r="N26" s="1164">
        <v>6.1751120648259293E-2</v>
      </c>
      <c r="O26" s="1166">
        <v>0.64398619447779104</v>
      </c>
      <c r="P26" s="1164">
        <v>1.8525579497088517E-2</v>
      </c>
      <c r="Q26" s="1204">
        <v>3.4421078431372543E-3</v>
      </c>
      <c r="R26" s="1164">
        <v>4.3369870401960774E-4</v>
      </c>
      <c r="S26" s="1166">
        <v>4.5229297058823519E-3</v>
      </c>
      <c r="T26" s="1164">
        <v>1.3011132000121834E-4</v>
      </c>
      <c r="U26" s="1206">
        <v>4.1625490196078429E-3</v>
      </c>
      <c r="V26" s="1166">
        <v>5.2447285137254896E-4</v>
      </c>
      <c r="W26" s="1166">
        <v>5.4695894117647052E-3</v>
      </c>
      <c r="X26" s="1166">
        <v>1.5734392186193846E-4</v>
      </c>
      <c r="Y26" s="1206">
        <v>0.29842836257309935</v>
      </c>
      <c r="Z26" s="1166">
        <v>3.7601376827485371E-2</v>
      </c>
      <c r="AA26" s="1206">
        <v>2.0812745098039216E-2</v>
      </c>
      <c r="AB26" s="1166">
        <v>2.6223642568627453E-3</v>
      </c>
      <c r="AC26" s="1166">
        <v>2.734794705882353E-2</v>
      </c>
      <c r="AD26" s="1207">
        <v>7.867196093096925E-4</v>
      </c>
    </row>
    <row r="27" spans="2:30">
      <c r="B27" s="1200" t="s">
        <v>208</v>
      </c>
      <c r="C27" s="1163" t="s">
        <v>251</v>
      </c>
      <c r="D27" s="1163" t="s">
        <v>254</v>
      </c>
      <c r="E27" s="1163" t="s">
        <v>255</v>
      </c>
      <c r="F27" s="1201">
        <v>506360.1</v>
      </c>
      <c r="G27" s="1163">
        <v>5043423.2</v>
      </c>
      <c r="H27" s="1202">
        <v>62.7</v>
      </c>
      <c r="I27" s="1202">
        <v>15.5448</v>
      </c>
      <c r="J27" s="1202">
        <v>0.81279999999999997</v>
      </c>
      <c r="K27" s="1202">
        <v>3.1668930996709062</v>
      </c>
      <c r="L27" s="1202">
        <v>422.03888899999998</v>
      </c>
      <c r="M27" s="1206">
        <v>0.31757142857142862</v>
      </c>
      <c r="N27" s="1164">
        <v>4.0013364857142859E-2</v>
      </c>
      <c r="O27" s="1166">
        <v>0.41728885714285713</v>
      </c>
      <c r="P27" s="1164">
        <v>1.2004167111870925E-2</v>
      </c>
      <c r="Q27" s="1204">
        <v>1.2391166666666667E-2</v>
      </c>
      <c r="R27" s="1164">
        <v>1.5612622176666667E-3</v>
      </c>
      <c r="S27" s="1166">
        <v>1.6281993000000002E-2</v>
      </c>
      <c r="T27" s="1164">
        <v>4.6838481675392672E-4</v>
      </c>
      <c r="U27" s="1206">
        <v>1.4984666666666667E-2</v>
      </c>
      <c r="V27" s="1166">
        <v>1.8880380306666668E-3</v>
      </c>
      <c r="W27" s="1166">
        <v>1.9689851999999997E-2</v>
      </c>
      <c r="X27" s="1166">
        <v>5.664188481675392E-4</v>
      </c>
      <c r="Y27" s="1206">
        <v>1.0743055555555556</v>
      </c>
      <c r="Z27" s="1166">
        <v>0.13536035138888888</v>
      </c>
      <c r="AA27" s="1206">
        <v>7.4923333333333342E-2</v>
      </c>
      <c r="AB27" s="1166">
        <v>9.440190153333335E-3</v>
      </c>
      <c r="AC27" s="1166">
        <v>9.8449260000000025E-2</v>
      </c>
      <c r="AD27" s="1207">
        <v>2.8320942408376969E-3</v>
      </c>
    </row>
    <row r="28" spans="2:30">
      <c r="B28" s="1200" t="s">
        <v>208</v>
      </c>
      <c r="C28" s="1163" t="s">
        <v>251</v>
      </c>
      <c r="D28" s="1163" t="s">
        <v>256</v>
      </c>
      <c r="E28" s="1163" t="s">
        <v>257</v>
      </c>
      <c r="F28" s="1201">
        <v>506360.3</v>
      </c>
      <c r="G28" s="1163">
        <v>5043432.0999999996</v>
      </c>
      <c r="H28" s="1202">
        <v>62.7</v>
      </c>
      <c r="I28" s="1202">
        <v>15.5448</v>
      </c>
      <c r="J28" s="1202">
        <v>0.81279999999999997</v>
      </c>
      <c r="K28" s="1202">
        <v>3.1668930996709062</v>
      </c>
      <c r="L28" s="1202">
        <v>422.03888899999998</v>
      </c>
      <c r="M28" s="1206">
        <v>0.31757142857142862</v>
      </c>
      <c r="N28" s="1164">
        <v>4.0013364857142859E-2</v>
      </c>
      <c r="O28" s="1166">
        <v>0.41728885714285713</v>
      </c>
      <c r="P28" s="1164">
        <v>1.2004167111870925E-2</v>
      </c>
      <c r="Q28" s="1204">
        <v>1.2391166666666667E-2</v>
      </c>
      <c r="R28" s="1164">
        <v>1.5612622176666667E-3</v>
      </c>
      <c r="S28" s="1166">
        <v>1.6281993000000002E-2</v>
      </c>
      <c r="T28" s="1164">
        <v>4.6838481675392672E-4</v>
      </c>
      <c r="U28" s="1206">
        <v>1.4984666666666667E-2</v>
      </c>
      <c r="V28" s="1166">
        <v>1.8880380306666668E-3</v>
      </c>
      <c r="W28" s="1166">
        <v>1.9689851999999997E-2</v>
      </c>
      <c r="X28" s="1166">
        <v>5.664188481675392E-4</v>
      </c>
      <c r="Y28" s="1206">
        <v>1.0743055555555556</v>
      </c>
      <c r="Z28" s="1166">
        <v>0.13536035138888888</v>
      </c>
      <c r="AA28" s="1206">
        <v>7.4923333333333342E-2</v>
      </c>
      <c r="AB28" s="1166">
        <v>9.440190153333335E-3</v>
      </c>
      <c r="AC28" s="1166">
        <v>9.8449260000000025E-2</v>
      </c>
      <c r="AD28" s="1207">
        <v>2.8320942408376969E-3</v>
      </c>
    </row>
    <row r="29" spans="2:30">
      <c r="B29" s="1200" t="s">
        <v>208</v>
      </c>
      <c r="C29" s="1163" t="s">
        <v>251</v>
      </c>
      <c r="D29" s="1163" t="s">
        <v>258</v>
      </c>
      <c r="E29" s="1163" t="s">
        <v>259</v>
      </c>
      <c r="F29" s="1201">
        <v>506359.8</v>
      </c>
      <c r="G29" s="1163">
        <v>5043418.4000000004</v>
      </c>
      <c r="H29" s="1202">
        <v>62.7</v>
      </c>
      <c r="I29" s="1202">
        <v>15.5448</v>
      </c>
      <c r="J29" s="1202">
        <v>0.81279999999999997</v>
      </c>
      <c r="K29" s="1202">
        <v>1.3855157317310096</v>
      </c>
      <c r="L29" s="1202">
        <v>422.03888899999998</v>
      </c>
      <c r="M29" s="1206">
        <v>0.35285834333733496</v>
      </c>
      <c r="N29" s="1164">
        <v>4.4459445543817533E-2</v>
      </c>
      <c r="O29" s="1166">
        <v>0.46365586314525808</v>
      </c>
      <c r="P29" s="1164">
        <v>1.3338008835661299E-2</v>
      </c>
      <c r="Q29" s="1204">
        <v>1.3768009803921568E-2</v>
      </c>
      <c r="R29" s="1164">
        <v>1.7347416992745098E-3</v>
      </c>
      <c r="S29" s="1166">
        <v>1.8091164882352941E-2</v>
      </c>
      <c r="T29" s="1164">
        <v>5.2042934475441402E-4</v>
      </c>
      <c r="U29" s="1206">
        <v>1.6649686274509804E-2</v>
      </c>
      <c r="V29" s="1166">
        <v>2.0978271712156862E-3</v>
      </c>
      <c r="W29" s="1166">
        <v>2.1877687764705885E-2</v>
      </c>
      <c r="X29" s="1166">
        <v>6.2935641691231475E-4</v>
      </c>
      <c r="Y29" s="1206">
        <v>1.1936769005847951</v>
      </c>
      <c r="Z29" s="1166">
        <v>0.15040090211988302</v>
      </c>
      <c r="AA29" s="1206">
        <v>8.3248431372549017E-2</v>
      </c>
      <c r="AB29" s="1166">
        <v>1.048913585607843E-2</v>
      </c>
      <c r="AC29" s="1166">
        <v>0.1093884388235294</v>
      </c>
      <c r="AD29" s="1207">
        <v>3.1467820845615729E-3</v>
      </c>
    </row>
    <row r="30" spans="2:30">
      <c r="B30" s="1200" t="s">
        <v>208</v>
      </c>
      <c r="C30" s="1163" t="s">
        <v>251</v>
      </c>
      <c r="D30" s="1163" t="s">
        <v>260</v>
      </c>
      <c r="E30" s="1163" t="s">
        <v>261</v>
      </c>
      <c r="F30" s="1201">
        <v>506360.1</v>
      </c>
      <c r="G30" s="1163">
        <v>5043419.9000000004</v>
      </c>
      <c r="H30" s="1202">
        <v>62.7</v>
      </c>
      <c r="I30" s="1202">
        <v>15.5448</v>
      </c>
      <c r="J30" s="1202">
        <v>0.60960000000000003</v>
      </c>
      <c r="K30" s="1202">
        <v>3.5586495133856002</v>
      </c>
      <c r="L30" s="1202">
        <v>422.03888899999998</v>
      </c>
      <c r="M30" s="1206">
        <v>0.51457382953181274</v>
      </c>
      <c r="N30" s="1164">
        <v>6.4835273373349336E-2</v>
      </c>
      <c r="O30" s="1166">
        <v>0.67615001200480196</v>
      </c>
      <c r="P30" s="1164">
        <v>1.945083746633686E-2</v>
      </c>
      <c r="Q30" s="1204">
        <v>6.0233725490196075E-3</v>
      </c>
      <c r="R30" s="1164">
        <v>7.5893289443137253E-4</v>
      </c>
      <c r="S30" s="1166">
        <v>7.914711529411764E-3</v>
      </c>
      <c r="T30" s="1164">
        <v>2.2768285856428756E-4</v>
      </c>
      <c r="U30" s="1206">
        <v>7.2840784313725499E-3</v>
      </c>
      <c r="V30" s="1166">
        <v>9.1777931419607852E-4</v>
      </c>
      <c r="W30" s="1166">
        <v>9.5712790588235296E-3</v>
      </c>
      <c r="X30" s="1166">
        <v>2.7533741035681288E-4</v>
      </c>
      <c r="Y30" s="1206">
        <v>0.52222222222222225</v>
      </c>
      <c r="Z30" s="1166">
        <v>6.5798955555555552E-2</v>
      </c>
      <c r="AA30" s="1206">
        <v>3.6420392156862748E-2</v>
      </c>
      <c r="AB30" s="1166">
        <v>4.5888965709803926E-3</v>
      </c>
      <c r="AC30" s="1166">
        <v>4.7856395294117643E-2</v>
      </c>
      <c r="AD30" s="1207">
        <v>1.3766870517840642E-3</v>
      </c>
    </row>
    <row r="31" spans="2:30">
      <c r="B31" s="1200" t="s">
        <v>208</v>
      </c>
      <c r="C31" s="1163" t="s">
        <v>251</v>
      </c>
      <c r="D31" s="1163" t="s">
        <v>262</v>
      </c>
      <c r="E31" s="1163" t="s">
        <v>263</v>
      </c>
      <c r="F31" s="1201">
        <v>506334.9</v>
      </c>
      <c r="G31" s="1163">
        <v>5043505.4000000004</v>
      </c>
      <c r="H31" s="1202">
        <v>62.7</v>
      </c>
      <c r="I31" s="1202">
        <v>15.5448</v>
      </c>
      <c r="J31" s="1202">
        <v>0.60960000000000003</v>
      </c>
      <c r="K31" s="1202">
        <v>3.5586495133856002</v>
      </c>
      <c r="L31" s="1202">
        <v>422.03888899999998</v>
      </c>
      <c r="M31" s="1206">
        <v>0.31756062424969989</v>
      </c>
      <c r="N31" s="1164">
        <v>4.0012003534213685E-2</v>
      </c>
      <c r="O31" s="1166">
        <v>0.4172746602641057</v>
      </c>
      <c r="P31" s="1164">
        <v>1.2003758709628493E-2</v>
      </c>
      <c r="Q31" s="1204">
        <v>1.2390745098039216E-2</v>
      </c>
      <c r="R31" s="1164">
        <v>1.5612091008627451E-3</v>
      </c>
      <c r="S31" s="1166">
        <v>1.6281439058823528E-2</v>
      </c>
      <c r="T31" s="1164">
        <v>4.6836888150346721E-4</v>
      </c>
      <c r="U31" s="1206">
        <v>1.4984156862745098E-2</v>
      </c>
      <c r="V31" s="1166">
        <v>1.8879737963921569E-3</v>
      </c>
      <c r="W31" s="1166">
        <v>1.9689182117647055E-2</v>
      </c>
      <c r="X31" s="1166">
        <v>5.6639957763209979E-4</v>
      </c>
      <c r="Y31" s="1206">
        <v>1.0742690058479532</v>
      </c>
      <c r="Z31" s="1166">
        <v>0.1353557461988304</v>
      </c>
      <c r="AA31" s="1206">
        <v>7.4920784313725494E-2</v>
      </c>
      <c r="AB31" s="1166">
        <v>9.4398689819607841E-3</v>
      </c>
      <c r="AC31" s="1166">
        <v>9.8445910588235291E-2</v>
      </c>
      <c r="AD31" s="1207">
        <v>2.8319978881604997E-3</v>
      </c>
    </row>
    <row r="32" spans="2:30">
      <c r="B32" s="1200" t="s">
        <v>208</v>
      </c>
      <c r="C32" s="1163" t="s">
        <v>264</v>
      </c>
      <c r="D32" s="1163" t="s">
        <v>265</v>
      </c>
      <c r="E32" s="1163" t="s">
        <v>266</v>
      </c>
      <c r="F32" s="1201">
        <v>506762</v>
      </c>
      <c r="G32" s="1163">
        <v>5043315.33</v>
      </c>
      <c r="H32" s="1202">
        <v>62.7</v>
      </c>
      <c r="I32" s="1202">
        <v>12.801600000000001</v>
      </c>
      <c r="J32" s="1202">
        <v>0.50800000000000001</v>
      </c>
      <c r="K32" s="1202">
        <v>3.0349250012030766</v>
      </c>
      <c r="L32" s="1202">
        <v>418.705556</v>
      </c>
      <c r="M32" s="1206">
        <v>0.15016926770708283</v>
      </c>
      <c r="N32" s="1164">
        <v>1.8921027392557022E-2</v>
      </c>
      <c r="O32" s="1166">
        <v>0.19732241776710682</v>
      </c>
      <c r="P32" s="1164">
        <v>5.6763827675941209E-3</v>
      </c>
      <c r="Q32" s="1204">
        <v>5.8593823529411761E-3</v>
      </c>
      <c r="R32" s="1164">
        <v>7.3827045770588227E-4</v>
      </c>
      <c r="S32" s="1166">
        <v>7.6992284117647046E-3</v>
      </c>
      <c r="T32" s="1164">
        <v>2.2148404613557058E-4</v>
      </c>
      <c r="U32" s="1206">
        <v>7.085764705882353E-3</v>
      </c>
      <c r="V32" s="1166">
        <v>8.9279218141176473E-4</v>
      </c>
      <c r="W32" s="1166">
        <v>9.3106948235294109E-3</v>
      </c>
      <c r="X32" s="1166">
        <v>2.6784117207092256E-4</v>
      </c>
      <c r="Y32" s="1206">
        <v>0.50800438596491226</v>
      </c>
      <c r="Z32" s="1166">
        <v>6.4007536622807018E-2</v>
      </c>
      <c r="AA32" s="1206">
        <v>3.5428823529411763E-2</v>
      </c>
      <c r="AB32" s="1166">
        <v>4.4639609070588233E-3</v>
      </c>
      <c r="AC32" s="1166">
        <v>4.6553474117647056E-2</v>
      </c>
      <c r="AD32" s="1207">
        <v>1.3392058603546129E-3</v>
      </c>
    </row>
    <row r="33" spans="2:30">
      <c r="B33" s="1200" t="s">
        <v>208</v>
      </c>
      <c r="C33" s="1163" t="s">
        <v>264</v>
      </c>
      <c r="D33" s="1163" t="s">
        <v>267</v>
      </c>
      <c r="E33" s="1163" t="s">
        <v>268</v>
      </c>
      <c r="F33" s="1201">
        <v>506762</v>
      </c>
      <c r="G33" s="1163">
        <v>5043311.13</v>
      </c>
      <c r="H33" s="1202">
        <v>62.7</v>
      </c>
      <c r="I33" s="1202">
        <v>12.801600000000001</v>
      </c>
      <c r="J33" s="1202">
        <v>0.50800000000000001</v>
      </c>
      <c r="K33" s="1202">
        <v>3.0349250012030766</v>
      </c>
      <c r="L33" s="1202">
        <v>418.705556</v>
      </c>
      <c r="M33" s="1206">
        <v>0.13232052821128451</v>
      </c>
      <c r="N33" s="1164">
        <v>1.6672121913565426E-2</v>
      </c>
      <c r="O33" s="1166">
        <v>0.17386917406962785</v>
      </c>
      <c r="P33" s="1164">
        <v>5.0017022630926833E-3</v>
      </c>
      <c r="Q33" s="1204">
        <v>5.1629509803921567E-3</v>
      </c>
      <c r="R33" s="1164">
        <v>6.5052149762745101E-4</v>
      </c>
      <c r="S33" s="1166">
        <v>6.784117588235293E-3</v>
      </c>
      <c r="T33" s="1164">
        <v>1.951590123765978E-4</v>
      </c>
      <c r="U33" s="1206">
        <v>6.2435686274509806E-3</v>
      </c>
      <c r="V33" s="1166">
        <v>7.8667715992156867E-4</v>
      </c>
      <c r="W33" s="1166">
        <v>8.2040491764705879E-3</v>
      </c>
      <c r="X33" s="1166">
        <v>2.3600624752518807E-4</v>
      </c>
      <c r="Y33" s="1206">
        <v>0.4476242690058479</v>
      </c>
      <c r="Z33" s="1166">
        <v>5.6399762646198823E-2</v>
      </c>
      <c r="AA33" s="1206">
        <v>3.1217843137254904E-2</v>
      </c>
      <c r="AB33" s="1166">
        <v>3.9333857996078437E-3</v>
      </c>
      <c r="AC33" s="1166">
        <v>4.1020245882352944E-2</v>
      </c>
      <c r="AD33" s="1207">
        <v>1.1800312376259404E-3</v>
      </c>
    </row>
    <row r="34" spans="2:30">
      <c r="B34" s="1200" t="s">
        <v>208</v>
      </c>
      <c r="C34" s="1163" t="s">
        <v>264</v>
      </c>
      <c r="D34" s="1163" t="s">
        <v>269</v>
      </c>
      <c r="E34" s="1163" t="s">
        <v>270</v>
      </c>
      <c r="F34" s="1201">
        <v>506762</v>
      </c>
      <c r="G34" s="1163">
        <v>5043307.03</v>
      </c>
      <c r="H34" s="1202">
        <v>62.7</v>
      </c>
      <c r="I34" s="1202">
        <v>12.801600000000001</v>
      </c>
      <c r="J34" s="1202">
        <v>0.50800000000000001</v>
      </c>
      <c r="K34" s="1202">
        <v>3.0349250012030766</v>
      </c>
      <c r="L34" s="1202">
        <v>418.705556</v>
      </c>
      <c r="M34" s="1206">
        <v>0.13232052821128451</v>
      </c>
      <c r="N34" s="1164">
        <v>1.6672121913565426E-2</v>
      </c>
      <c r="O34" s="1166">
        <v>0.17386917406962785</v>
      </c>
      <c r="P34" s="1164">
        <v>5.0017022630926833E-3</v>
      </c>
      <c r="Q34" s="1204">
        <v>5.1629509803921567E-3</v>
      </c>
      <c r="R34" s="1164">
        <v>6.5052149762745101E-4</v>
      </c>
      <c r="S34" s="1166">
        <v>6.784117588235293E-3</v>
      </c>
      <c r="T34" s="1164">
        <v>1.951590123765978E-4</v>
      </c>
      <c r="U34" s="1206">
        <v>6.2435686274509806E-3</v>
      </c>
      <c r="V34" s="1166">
        <v>7.8667715992156867E-4</v>
      </c>
      <c r="W34" s="1166">
        <v>8.2040491764705879E-3</v>
      </c>
      <c r="X34" s="1166">
        <v>2.3600624752518807E-4</v>
      </c>
      <c r="Y34" s="1206">
        <v>0.4476242690058479</v>
      </c>
      <c r="Z34" s="1166">
        <v>5.6399762646198823E-2</v>
      </c>
      <c r="AA34" s="1206">
        <v>3.1217843137254904E-2</v>
      </c>
      <c r="AB34" s="1166">
        <v>3.9333857996078437E-3</v>
      </c>
      <c r="AC34" s="1166">
        <v>4.1020245882352944E-2</v>
      </c>
      <c r="AD34" s="1207">
        <v>1.1800312376259404E-3</v>
      </c>
    </row>
    <row r="35" spans="2:30">
      <c r="B35" s="1200" t="s">
        <v>208</v>
      </c>
      <c r="C35" s="1163" t="s">
        <v>264</v>
      </c>
      <c r="D35" s="1163" t="s">
        <v>271</v>
      </c>
      <c r="E35" s="1163" t="s">
        <v>272</v>
      </c>
      <c r="F35" s="1201">
        <v>506762</v>
      </c>
      <c r="G35" s="1163">
        <v>5043302.83</v>
      </c>
      <c r="H35" s="1202">
        <v>62.7</v>
      </c>
      <c r="I35" s="1202">
        <v>12.801600000000001</v>
      </c>
      <c r="J35" s="1202">
        <v>0.50800000000000001</v>
      </c>
      <c r="K35" s="1202">
        <v>1.0584756861838047</v>
      </c>
      <c r="L35" s="1202">
        <v>449.816667</v>
      </c>
      <c r="M35" s="1206">
        <v>0.12657262905162064</v>
      </c>
      <c r="N35" s="1164">
        <v>1.5947898115246099E-2</v>
      </c>
      <c r="O35" s="1166">
        <v>0.16631643457382952</v>
      </c>
      <c r="P35" s="1164">
        <v>4.7844322701176435E-3</v>
      </c>
      <c r="Q35" s="1204">
        <v>4.9386764705882354E-3</v>
      </c>
      <c r="R35" s="1164">
        <v>6.2226335794117644E-4</v>
      </c>
      <c r="S35" s="1166">
        <v>6.4894208823529408E-3</v>
      </c>
      <c r="T35" s="1164">
        <v>1.8668145913218286E-4</v>
      </c>
      <c r="U35" s="1206">
        <v>5.9723529411764712E-3</v>
      </c>
      <c r="V35" s="1166">
        <v>7.5250452588235305E-4</v>
      </c>
      <c r="W35" s="1166">
        <v>7.8476717647058825E-3</v>
      </c>
      <c r="X35" s="1166">
        <v>2.2575432267147696E-4</v>
      </c>
      <c r="Y35" s="1206">
        <v>0.42817982456140347</v>
      </c>
      <c r="Z35" s="1166">
        <v>5.3949801535087716E-2</v>
      </c>
      <c r="AA35" s="1206">
        <v>2.9861764705882355E-2</v>
      </c>
      <c r="AB35" s="1166">
        <v>3.7625226294117648E-3</v>
      </c>
      <c r="AC35" s="1166">
        <v>3.9238358823529419E-2</v>
      </c>
      <c r="AD35" s="1207">
        <v>1.128771613357385E-3</v>
      </c>
    </row>
    <row r="36" spans="2:30">
      <c r="B36" s="1200" t="s">
        <v>208</v>
      </c>
      <c r="C36" s="1163" t="s">
        <v>273</v>
      </c>
      <c r="D36" s="1163" t="s">
        <v>274</v>
      </c>
      <c r="E36" s="1163" t="s">
        <v>275</v>
      </c>
      <c r="F36" s="1201">
        <v>506418.13</v>
      </c>
      <c r="G36" s="1163">
        <v>5043522.01</v>
      </c>
      <c r="H36" s="1202">
        <v>62.7</v>
      </c>
      <c r="I36" s="1202">
        <v>26.365200000000002</v>
      </c>
      <c r="J36" s="1202">
        <v>0.50800000000000001</v>
      </c>
      <c r="K36" s="1202">
        <v>10.815884726867187</v>
      </c>
      <c r="L36" s="1202">
        <v>449.816667</v>
      </c>
      <c r="M36" s="1206">
        <v>0.15436134453781514</v>
      </c>
      <c r="N36" s="1164">
        <v>1.9449220689075633E-2</v>
      </c>
      <c r="O36" s="1166">
        <v>0.20283080672268908</v>
      </c>
      <c r="P36" s="1164">
        <v>5.8348428376586237E-3</v>
      </c>
      <c r="Q36" s="1204">
        <v>6.0229509803921572E-3</v>
      </c>
      <c r="R36" s="1164">
        <v>7.5887977762745099E-4</v>
      </c>
      <c r="S36" s="1166">
        <v>7.9141575882352936E-3</v>
      </c>
      <c r="T36" s="1164">
        <v>2.2766692331382813E-4</v>
      </c>
      <c r="U36" s="1206">
        <v>7.2835686274509816E-3</v>
      </c>
      <c r="V36" s="1166">
        <v>9.1771507992156876E-4</v>
      </c>
      <c r="W36" s="1166">
        <v>9.5706091764705889E-3</v>
      </c>
      <c r="X36" s="1166">
        <v>2.7531813982137359E-4</v>
      </c>
      <c r="Y36" s="1206">
        <v>0.52218567251461989</v>
      </c>
      <c r="Z36" s="1166">
        <v>6.5794350365497078E-2</v>
      </c>
      <c r="AA36" s="1206">
        <v>3.6417843137254907E-2</v>
      </c>
      <c r="AB36" s="1166">
        <v>4.5885753996078435E-3</v>
      </c>
      <c r="AC36" s="1166">
        <v>4.7853045882352944E-2</v>
      </c>
      <c r="AD36" s="1207">
        <v>1.3765906991068679E-3</v>
      </c>
    </row>
    <row r="37" spans="2:30">
      <c r="B37" s="1200" t="s">
        <v>208</v>
      </c>
      <c r="C37" s="1163" t="s">
        <v>273</v>
      </c>
      <c r="D37" s="1163" t="s">
        <v>276</v>
      </c>
      <c r="E37" s="1163" t="s">
        <v>277</v>
      </c>
      <c r="F37" s="1201">
        <v>506418.4</v>
      </c>
      <c r="G37" s="1163">
        <v>5043527.5999999996</v>
      </c>
      <c r="H37" s="1202">
        <v>62.7</v>
      </c>
      <c r="I37" s="1202">
        <v>26.365200000000002</v>
      </c>
      <c r="J37" s="1202">
        <v>0.60960000000000003</v>
      </c>
      <c r="K37" s="1202">
        <v>13.793131312070493</v>
      </c>
      <c r="L37" s="1202">
        <v>449.816667</v>
      </c>
      <c r="M37" s="1206">
        <v>0.33077430972388955</v>
      </c>
      <c r="N37" s="1164">
        <v>4.1676901476590637E-2</v>
      </c>
      <c r="O37" s="1166">
        <v>0.43463744297719087</v>
      </c>
      <c r="P37" s="1164">
        <v>1.2503234652125621E-2</v>
      </c>
      <c r="Q37" s="1204">
        <v>1.2906323529411763E-2</v>
      </c>
      <c r="R37" s="1164">
        <v>1.6261709520588234E-3</v>
      </c>
      <c r="S37" s="1166">
        <v>1.6958909117647056E-2</v>
      </c>
      <c r="T37" s="1164">
        <v>4.8785769281534596E-4</v>
      </c>
      <c r="U37" s="1206">
        <v>1.560764705882353E-2</v>
      </c>
      <c r="V37" s="1166">
        <v>1.9665323141176473E-3</v>
      </c>
      <c r="W37" s="1166">
        <v>2.0508448235294116E-2</v>
      </c>
      <c r="X37" s="1166">
        <v>5.8996744247437186E-4</v>
      </c>
      <c r="Y37" s="1206">
        <v>1.1189692982456139</v>
      </c>
      <c r="Z37" s="1166">
        <v>0.14098789364035086</v>
      </c>
      <c r="AA37" s="1206">
        <v>7.8038235294117644E-2</v>
      </c>
      <c r="AB37" s="1166">
        <v>9.8326615705882341E-3</v>
      </c>
      <c r="AC37" s="1166">
        <v>0.10254224117647058</v>
      </c>
      <c r="AD37" s="1207">
        <v>2.9498372123718595E-3</v>
      </c>
    </row>
    <row r="38" spans="2:30">
      <c r="B38" s="1200" t="s">
        <v>208</v>
      </c>
      <c r="C38" s="1163" t="s">
        <v>273</v>
      </c>
      <c r="D38" s="1163" t="s">
        <v>278</v>
      </c>
      <c r="E38" s="1163" t="s">
        <v>279</v>
      </c>
      <c r="F38" s="1201">
        <v>506429.87</v>
      </c>
      <c r="G38" s="1163">
        <v>5043517.05</v>
      </c>
      <c r="H38" s="1202">
        <v>62.7</v>
      </c>
      <c r="I38" s="1202">
        <v>26.365200000000002</v>
      </c>
      <c r="J38" s="1202">
        <v>0.60960000000000003</v>
      </c>
      <c r="K38" s="1202">
        <v>13.793131312070493</v>
      </c>
      <c r="L38" s="1202">
        <v>449.816667</v>
      </c>
      <c r="M38" s="1206">
        <v>0.33077430972388955</v>
      </c>
      <c r="N38" s="1164">
        <v>4.1676901476590637E-2</v>
      </c>
      <c r="O38" s="1166">
        <v>0.43463744297719087</v>
      </c>
      <c r="P38" s="1164">
        <v>1.2503234652125621E-2</v>
      </c>
      <c r="Q38" s="1204">
        <v>1.2906323529411763E-2</v>
      </c>
      <c r="R38" s="1164">
        <v>1.6261709520588234E-3</v>
      </c>
      <c r="S38" s="1166">
        <v>1.6958909117647056E-2</v>
      </c>
      <c r="T38" s="1164">
        <v>4.8785769281534596E-4</v>
      </c>
      <c r="U38" s="1206">
        <v>1.560764705882353E-2</v>
      </c>
      <c r="V38" s="1166">
        <v>1.9665323141176473E-3</v>
      </c>
      <c r="W38" s="1166">
        <v>2.0508448235294116E-2</v>
      </c>
      <c r="X38" s="1166">
        <v>5.8996744247437186E-4</v>
      </c>
      <c r="Y38" s="1206">
        <v>1.1189692982456139</v>
      </c>
      <c r="Z38" s="1166">
        <v>0.14098789364035086</v>
      </c>
      <c r="AA38" s="1206">
        <v>7.8038235294117644E-2</v>
      </c>
      <c r="AB38" s="1166">
        <v>9.8326615705882341E-3</v>
      </c>
      <c r="AC38" s="1166">
        <v>0.10254224117647058</v>
      </c>
      <c r="AD38" s="1207">
        <v>2.9498372123718595E-3</v>
      </c>
    </row>
    <row r="39" spans="2:30">
      <c r="B39" s="1200" t="s">
        <v>208</v>
      </c>
      <c r="C39" s="1163" t="s">
        <v>273</v>
      </c>
      <c r="D39" s="1163" t="s">
        <v>280</v>
      </c>
      <c r="E39" s="1163" t="s">
        <v>281</v>
      </c>
      <c r="F39" s="1201">
        <v>506429.87</v>
      </c>
      <c r="G39" s="1163">
        <v>5043522.43</v>
      </c>
      <c r="H39" s="1202">
        <v>62.7</v>
      </c>
      <c r="I39" s="1202">
        <v>26.365200000000002</v>
      </c>
      <c r="J39" s="1202">
        <v>0.60960000000000003</v>
      </c>
      <c r="K39" s="1202">
        <v>13.793131312070493</v>
      </c>
      <c r="L39" s="1202">
        <v>449.816667</v>
      </c>
      <c r="M39" s="1206">
        <v>0.33077430972388955</v>
      </c>
      <c r="N39" s="1164">
        <v>4.1676901476590637E-2</v>
      </c>
      <c r="O39" s="1166">
        <v>0.43463744297719087</v>
      </c>
      <c r="P39" s="1164">
        <v>1.2503234652125621E-2</v>
      </c>
      <c r="Q39" s="1204">
        <v>1.2906323529411763E-2</v>
      </c>
      <c r="R39" s="1164">
        <v>1.6261709520588234E-3</v>
      </c>
      <c r="S39" s="1166">
        <v>1.6958909117647056E-2</v>
      </c>
      <c r="T39" s="1164">
        <v>4.8785769281534596E-4</v>
      </c>
      <c r="U39" s="1206">
        <v>1.560764705882353E-2</v>
      </c>
      <c r="V39" s="1166">
        <v>1.9665323141176473E-3</v>
      </c>
      <c r="W39" s="1166">
        <v>2.0508448235294116E-2</v>
      </c>
      <c r="X39" s="1166">
        <v>5.8996744247437186E-4</v>
      </c>
      <c r="Y39" s="1206">
        <v>1.1189692982456139</v>
      </c>
      <c r="Z39" s="1166">
        <v>0.14098789364035086</v>
      </c>
      <c r="AA39" s="1206">
        <v>7.8038235294117644E-2</v>
      </c>
      <c r="AB39" s="1166">
        <v>9.8326615705882341E-3</v>
      </c>
      <c r="AC39" s="1166">
        <v>0.10254224117647058</v>
      </c>
      <c r="AD39" s="1207">
        <v>2.9498372123718595E-3</v>
      </c>
    </row>
    <row r="40" spans="2:30">
      <c r="B40" s="1200" t="s">
        <v>208</v>
      </c>
      <c r="C40" s="1163" t="s">
        <v>273</v>
      </c>
      <c r="D40" s="1163" t="s">
        <v>282</v>
      </c>
      <c r="E40" s="1163" t="s">
        <v>283</v>
      </c>
      <c r="F40" s="1201">
        <v>506429.87</v>
      </c>
      <c r="G40" s="1163">
        <v>5043527.82</v>
      </c>
      <c r="H40" s="1202">
        <v>62.7</v>
      </c>
      <c r="I40" s="1202">
        <v>26.365200000000002</v>
      </c>
      <c r="J40" s="1202">
        <v>0.60960000000000003</v>
      </c>
      <c r="K40" s="1202">
        <v>13.793131312070493</v>
      </c>
      <c r="L40" s="1202">
        <v>449.816667</v>
      </c>
      <c r="M40" s="1206">
        <v>0.31757142857142862</v>
      </c>
      <c r="N40" s="1164">
        <v>4.0013364857142859E-2</v>
      </c>
      <c r="O40" s="1166">
        <v>0.41728885714285713</v>
      </c>
      <c r="P40" s="1164">
        <v>1.2004167111870925E-2</v>
      </c>
      <c r="Q40" s="1204">
        <v>1.2391166666666667E-2</v>
      </c>
      <c r="R40" s="1164">
        <v>1.5612622176666667E-3</v>
      </c>
      <c r="S40" s="1166">
        <v>1.6281993000000002E-2</v>
      </c>
      <c r="T40" s="1164">
        <v>4.6838481675392672E-4</v>
      </c>
      <c r="U40" s="1206">
        <v>1.4984666666666667E-2</v>
      </c>
      <c r="V40" s="1166">
        <v>1.8880380306666668E-3</v>
      </c>
      <c r="W40" s="1166">
        <v>1.9689851999999997E-2</v>
      </c>
      <c r="X40" s="1166">
        <v>5.664188481675392E-4</v>
      </c>
      <c r="Y40" s="1206">
        <v>1.0743055555555556</v>
      </c>
      <c r="Z40" s="1166">
        <v>0.13536035138888888</v>
      </c>
      <c r="AA40" s="1206">
        <v>7.4923333333333342E-2</v>
      </c>
      <c r="AB40" s="1166">
        <v>9.440190153333335E-3</v>
      </c>
      <c r="AC40" s="1166">
        <v>9.8449260000000025E-2</v>
      </c>
      <c r="AD40" s="1207">
        <v>2.8320942408376969E-3</v>
      </c>
    </row>
    <row r="41" spans="2:30">
      <c r="B41" s="1200" t="s">
        <v>208</v>
      </c>
      <c r="C41" s="1163" t="s">
        <v>273</v>
      </c>
      <c r="D41" s="1163" t="s">
        <v>284</v>
      </c>
      <c r="E41" s="1163" t="s">
        <v>285</v>
      </c>
      <c r="F41" s="1201">
        <v>506417.91999999998</v>
      </c>
      <c r="G41" s="1163">
        <v>5043516.1399999997</v>
      </c>
      <c r="H41" s="1202">
        <v>62.7</v>
      </c>
      <c r="I41" s="1202">
        <v>26.365200000000002</v>
      </c>
      <c r="J41" s="1202">
        <v>0.60960000000000003</v>
      </c>
      <c r="K41" s="1202">
        <v>13.793131312070493</v>
      </c>
      <c r="L41" s="1202">
        <v>449.816667</v>
      </c>
      <c r="M41" s="1206">
        <v>0.31757142857142862</v>
      </c>
      <c r="N41" s="1164">
        <v>4.0013364857142859E-2</v>
      </c>
      <c r="O41" s="1166">
        <v>0.41728885714285713</v>
      </c>
      <c r="P41" s="1164">
        <v>1.2004167111870925E-2</v>
      </c>
      <c r="Q41" s="1204">
        <v>1.2391166666666667E-2</v>
      </c>
      <c r="R41" s="1164">
        <v>1.5612622176666667E-3</v>
      </c>
      <c r="S41" s="1166">
        <v>1.6281993000000002E-2</v>
      </c>
      <c r="T41" s="1164">
        <v>4.6838481675392672E-4</v>
      </c>
      <c r="U41" s="1206">
        <v>1.4984666666666667E-2</v>
      </c>
      <c r="V41" s="1166">
        <v>1.8880380306666668E-3</v>
      </c>
      <c r="W41" s="1166">
        <v>1.9689851999999997E-2</v>
      </c>
      <c r="X41" s="1166">
        <v>5.664188481675392E-4</v>
      </c>
      <c r="Y41" s="1206">
        <v>1.0743055555555556</v>
      </c>
      <c r="Z41" s="1166">
        <v>0.13536035138888888</v>
      </c>
      <c r="AA41" s="1206">
        <v>7.4923333333333342E-2</v>
      </c>
      <c r="AB41" s="1166">
        <v>9.440190153333335E-3</v>
      </c>
      <c r="AC41" s="1166">
        <v>9.8449260000000025E-2</v>
      </c>
      <c r="AD41" s="1207">
        <v>2.8320942408376969E-3</v>
      </c>
    </row>
    <row r="42" spans="2:30">
      <c r="B42" s="1200" t="s">
        <v>208</v>
      </c>
      <c r="C42" s="1163" t="s">
        <v>286</v>
      </c>
      <c r="D42" s="1163" t="s">
        <v>287</v>
      </c>
      <c r="E42" s="1163" t="s">
        <v>288</v>
      </c>
      <c r="F42" s="1201">
        <v>506437.44</v>
      </c>
      <c r="G42" s="1163">
        <v>5043483.57</v>
      </c>
      <c r="H42" s="1202">
        <v>62.7</v>
      </c>
      <c r="I42" s="1202">
        <v>26.365200000000002</v>
      </c>
      <c r="J42" s="1202">
        <v>0.60960000000000003</v>
      </c>
      <c r="K42" s="1202">
        <v>13.793131312070493</v>
      </c>
      <c r="L42" s="1202">
        <v>449.816667</v>
      </c>
      <c r="M42" s="1206">
        <v>0.31757142857142862</v>
      </c>
      <c r="N42" s="1164">
        <v>4.0013364857142859E-2</v>
      </c>
      <c r="O42" s="1166">
        <v>0.41728885714285713</v>
      </c>
      <c r="P42" s="1164">
        <v>1.2004167111870925E-2</v>
      </c>
      <c r="Q42" s="1204">
        <v>1.2391166666666667E-2</v>
      </c>
      <c r="R42" s="1164">
        <v>1.5612622176666667E-3</v>
      </c>
      <c r="S42" s="1166">
        <v>1.6281993000000002E-2</v>
      </c>
      <c r="T42" s="1164">
        <v>4.6838481675392672E-4</v>
      </c>
      <c r="U42" s="1206">
        <v>1.4984666666666667E-2</v>
      </c>
      <c r="V42" s="1166">
        <v>1.8880380306666668E-3</v>
      </c>
      <c r="W42" s="1166">
        <v>1.9689851999999997E-2</v>
      </c>
      <c r="X42" s="1166">
        <v>5.664188481675392E-4</v>
      </c>
      <c r="Y42" s="1206">
        <v>1.0743055555555556</v>
      </c>
      <c r="Z42" s="1166">
        <v>0.13536035138888888</v>
      </c>
      <c r="AA42" s="1206">
        <v>7.4923333333333342E-2</v>
      </c>
      <c r="AB42" s="1166">
        <v>9.440190153333335E-3</v>
      </c>
      <c r="AC42" s="1166">
        <v>9.8449260000000025E-2</v>
      </c>
      <c r="AD42" s="1207">
        <v>2.8320942408376969E-3</v>
      </c>
    </row>
    <row r="43" spans="2:30">
      <c r="B43" s="1200" t="s">
        <v>208</v>
      </c>
      <c r="C43" s="1163" t="s">
        <v>289</v>
      </c>
      <c r="D43" s="1163" t="s">
        <v>290</v>
      </c>
      <c r="E43" s="1163" t="s">
        <v>291</v>
      </c>
      <c r="F43" s="1201">
        <v>505876.9</v>
      </c>
      <c r="G43" s="1163">
        <v>5043551.4000000004</v>
      </c>
      <c r="H43" s="1202">
        <v>62.7</v>
      </c>
      <c r="I43" s="1202">
        <v>21.335999999999999</v>
      </c>
      <c r="J43" s="1202">
        <v>0.60960000000000003</v>
      </c>
      <c r="K43" s="1202">
        <v>13.793131312070493</v>
      </c>
      <c r="L43" s="1202">
        <v>449.816667</v>
      </c>
      <c r="M43" s="1206">
        <v>0.31753901560624254</v>
      </c>
      <c r="N43" s="1164">
        <v>4.0009280888355349E-2</v>
      </c>
      <c r="O43" s="1166">
        <v>0.41724626650660268</v>
      </c>
      <c r="P43" s="1164">
        <v>1.2002941905143625E-2</v>
      </c>
      <c r="Q43" s="1204">
        <v>1.2389901960784313E-2</v>
      </c>
      <c r="R43" s="1164">
        <v>1.561102867254902E-3</v>
      </c>
      <c r="S43" s="1166">
        <v>1.6280331176470587E-2</v>
      </c>
      <c r="T43" s="1164">
        <v>4.6833701100254836E-4</v>
      </c>
      <c r="U43" s="1206">
        <v>1.4983137254901961E-2</v>
      </c>
      <c r="V43" s="1166">
        <v>1.8878453278431374E-3</v>
      </c>
      <c r="W43" s="1166">
        <v>1.968784235294118E-2</v>
      </c>
      <c r="X43" s="1166">
        <v>5.6636103656122142E-4</v>
      </c>
      <c r="Y43" s="1206">
        <v>1.0741959064327484</v>
      </c>
      <c r="Z43" s="1166">
        <v>0.13534653581871345</v>
      </c>
      <c r="AA43" s="1206">
        <v>7.4915686274509813E-2</v>
      </c>
      <c r="AB43" s="1166">
        <v>9.4392266392156875E-3</v>
      </c>
      <c r="AC43" s="1166">
        <v>9.8439211764705895E-2</v>
      </c>
      <c r="AD43" s="1207">
        <v>2.8318051828061068E-3</v>
      </c>
    </row>
    <row r="44" spans="2:30">
      <c r="B44" s="1200" t="s">
        <v>208</v>
      </c>
      <c r="C44" s="1163" t="s">
        <v>289</v>
      </c>
      <c r="D44" s="1163" t="s">
        <v>292</v>
      </c>
      <c r="E44" s="1163" t="s">
        <v>293</v>
      </c>
      <c r="F44" s="1201">
        <v>505874.6</v>
      </c>
      <c r="G44" s="1163">
        <v>5043551.4000000004</v>
      </c>
      <c r="H44" s="1202">
        <v>62.7</v>
      </c>
      <c r="I44" s="1202">
        <v>21.335999999999999</v>
      </c>
      <c r="J44" s="1202">
        <v>0.60960000000000003</v>
      </c>
      <c r="K44" s="1202">
        <v>13.793131312070493</v>
      </c>
      <c r="L44" s="1202">
        <v>449.816667</v>
      </c>
      <c r="M44" s="1206">
        <v>0.31753901560624254</v>
      </c>
      <c r="N44" s="1164">
        <v>4.0009280888355349E-2</v>
      </c>
      <c r="O44" s="1166">
        <v>0.41724626650660268</v>
      </c>
      <c r="P44" s="1164">
        <v>1.2002941905143625E-2</v>
      </c>
      <c r="Q44" s="1204">
        <v>1.2389901960784313E-2</v>
      </c>
      <c r="R44" s="1164">
        <v>1.561102867254902E-3</v>
      </c>
      <c r="S44" s="1166">
        <v>1.6280331176470587E-2</v>
      </c>
      <c r="T44" s="1164">
        <v>4.6833701100254836E-4</v>
      </c>
      <c r="U44" s="1206">
        <v>1.4983137254901961E-2</v>
      </c>
      <c r="V44" s="1166">
        <v>1.8878453278431374E-3</v>
      </c>
      <c r="W44" s="1166">
        <v>1.968784235294118E-2</v>
      </c>
      <c r="X44" s="1166">
        <v>5.6636103656122142E-4</v>
      </c>
      <c r="Y44" s="1206">
        <v>1.0741959064327484</v>
      </c>
      <c r="Z44" s="1166">
        <v>0.13534653581871345</v>
      </c>
      <c r="AA44" s="1206">
        <v>7.4915686274509813E-2</v>
      </c>
      <c r="AB44" s="1166">
        <v>9.4392266392156875E-3</v>
      </c>
      <c r="AC44" s="1166">
        <v>9.8439211764705895E-2</v>
      </c>
      <c r="AD44" s="1207">
        <v>2.8318051828061068E-3</v>
      </c>
    </row>
    <row r="45" spans="2:30">
      <c r="B45" s="1200" t="s">
        <v>208</v>
      </c>
      <c r="C45" s="1163" t="s">
        <v>289</v>
      </c>
      <c r="D45" s="1163" t="s">
        <v>294</v>
      </c>
      <c r="E45" s="1163" t="s">
        <v>295</v>
      </c>
      <c r="F45" s="1201">
        <v>505872.1</v>
      </c>
      <c r="G45" s="1163">
        <v>5043551.4000000004</v>
      </c>
      <c r="H45" s="1202">
        <v>62.7</v>
      </c>
      <c r="I45" s="1202">
        <v>21.335999999999999</v>
      </c>
      <c r="J45" s="1202">
        <v>0.60960000000000003</v>
      </c>
      <c r="K45" s="1202">
        <v>13.793131312070493</v>
      </c>
      <c r="L45" s="1202">
        <v>449.816667</v>
      </c>
      <c r="M45" s="1206">
        <v>0.31753901560624254</v>
      </c>
      <c r="N45" s="1164">
        <v>4.0009280888355349E-2</v>
      </c>
      <c r="O45" s="1166">
        <v>0.41724626650660268</v>
      </c>
      <c r="P45" s="1164">
        <v>1.2002941905143625E-2</v>
      </c>
      <c r="Q45" s="1204">
        <v>1.2389901960784313E-2</v>
      </c>
      <c r="R45" s="1164">
        <v>1.561102867254902E-3</v>
      </c>
      <c r="S45" s="1166">
        <v>1.6280331176470587E-2</v>
      </c>
      <c r="T45" s="1164">
        <v>4.6833701100254836E-4</v>
      </c>
      <c r="U45" s="1206">
        <v>1.4983137254901961E-2</v>
      </c>
      <c r="V45" s="1166">
        <v>1.8878453278431374E-3</v>
      </c>
      <c r="W45" s="1166">
        <v>1.968784235294118E-2</v>
      </c>
      <c r="X45" s="1166">
        <v>5.6636103656122142E-4</v>
      </c>
      <c r="Y45" s="1206">
        <v>1.0741959064327484</v>
      </c>
      <c r="Z45" s="1166">
        <v>0.13534653581871345</v>
      </c>
      <c r="AA45" s="1206">
        <v>7.4915686274509813E-2</v>
      </c>
      <c r="AB45" s="1166">
        <v>9.4392266392156875E-3</v>
      </c>
      <c r="AC45" s="1166">
        <v>9.8439211764705895E-2</v>
      </c>
      <c r="AD45" s="1207">
        <v>2.8318051828061068E-3</v>
      </c>
    </row>
    <row r="46" spans="2:30">
      <c r="B46" s="1200" t="s">
        <v>208</v>
      </c>
      <c r="C46" s="1163" t="s">
        <v>289</v>
      </c>
      <c r="D46" s="1163" t="s">
        <v>296</v>
      </c>
      <c r="E46" s="1163" t="s">
        <v>297</v>
      </c>
      <c r="F46" s="1201">
        <v>505869.5</v>
      </c>
      <c r="G46" s="1163">
        <v>5043551.4000000004</v>
      </c>
      <c r="H46" s="1202">
        <v>62.7</v>
      </c>
      <c r="I46" s="1202">
        <v>21.335999999999999</v>
      </c>
      <c r="J46" s="1202">
        <v>0.60960000000000003</v>
      </c>
      <c r="K46" s="1202">
        <v>13.793131312070493</v>
      </c>
      <c r="L46" s="1202">
        <v>449.816667</v>
      </c>
      <c r="M46" s="1206">
        <v>0.31753901560624254</v>
      </c>
      <c r="N46" s="1164">
        <v>4.0009280888355349E-2</v>
      </c>
      <c r="O46" s="1166">
        <v>0.41724626650660268</v>
      </c>
      <c r="P46" s="1164">
        <v>1.2002941905143625E-2</v>
      </c>
      <c r="Q46" s="1204">
        <v>1.2389901960784313E-2</v>
      </c>
      <c r="R46" s="1164">
        <v>1.561102867254902E-3</v>
      </c>
      <c r="S46" s="1166">
        <v>1.6280331176470587E-2</v>
      </c>
      <c r="T46" s="1164">
        <v>4.6833701100254836E-4</v>
      </c>
      <c r="U46" s="1206">
        <v>1.4983137254901961E-2</v>
      </c>
      <c r="V46" s="1166">
        <v>1.8878453278431374E-3</v>
      </c>
      <c r="W46" s="1166">
        <v>1.968784235294118E-2</v>
      </c>
      <c r="X46" s="1166">
        <v>5.6636103656122142E-4</v>
      </c>
      <c r="Y46" s="1206">
        <v>1.0741959064327484</v>
      </c>
      <c r="Z46" s="1166">
        <v>0.13534653581871345</v>
      </c>
      <c r="AA46" s="1206">
        <v>7.4915686274509813E-2</v>
      </c>
      <c r="AB46" s="1166">
        <v>9.4392266392156875E-3</v>
      </c>
      <c r="AC46" s="1166">
        <v>9.8439211764705895E-2</v>
      </c>
      <c r="AD46" s="1207">
        <v>2.8318051828061068E-3</v>
      </c>
    </row>
    <row r="47" spans="2:30">
      <c r="B47" s="1200" t="s">
        <v>208</v>
      </c>
      <c r="C47" s="1163" t="s">
        <v>298</v>
      </c>
      <c r="D47" s="1163" t="s">
        <v>299</v>
      </c>
      <c r="E47" s="1163" t="s">
        <v>300</v>
      </c>
      <c r="F47" s="1201">
        <v>506833.31215173</v>
      </c>
      <c r="G47" s="1163">
        <v>5043555.1739445999</v>
      </c>
      <c r="H47" s="1202">
        <v>62.7</v>
      </c>
      <c r="I47" s="1202">
        <v>28.956</v>
      </c>
      <c r="J47" s="1202">
        <v>0.35560000000000003</v>
      </c>
      <c r="K47" s="1202">
        <v>1.0286449793817782</v>
      </c>
      <c r="L47" s="1202">
        <v>359.816667</v>
      </c>
      <c r="M47" s="1206">
        <v>4.5378151260504207E-2</v>
      </c>
      <c r="N47" s="1164">
        <v>5.7175563025210086E-3</v>
      </c>
      <c r="O47" s="1166">
        <v>5.9626890756302522E-2</v>
      </c>
      <c r="P47" s="1164">
        <v>1.7152894182239952E-3</v>
      </c>
      <c r="Q47" s="1204">
        <v>1.7705882352941175E-3</v>
      </c>
      <c r="R47" s="1164">
        <v>2.2309057647058823E-4</v>
      </c>
      <c r="S47" s="1166">
        <v>2.3265529411764705E-3</v>
      </c>
      <c r="T47" s="1164">
        <v>6.6928051929591805E-5</v>
      </c>
      <c r="U47" s="1206">
        <v>2.1411764705882353E-3</v>
      </c>
      <c r="V47" s="1166">
        <v>2.6978395294117649E-4</v>
      </c>
      <c r="W47" s="1166">
        <v>2.8135058823529411E-3</v>
      </c>
      <c r="X47" s="1166">
        <v>8.0936248845087764E-5</v>
      </c>
      <c r="Y47" s="1206">
        <v>0.15350877192982457</v>
      </c>
      <c r="Z47" s="1166">
        <v>1.9341798245614036E-2</v>
      </c>
      <c r="AA47" s="1206">
        <v>1.0705882352941178E-2</v>
      </c>
      <c r="AB47" s="1166">
        <v>1.3489197647058825E-3</v>
      </c>
      <c r="AC47" s="1166">
        <v>1.4067529411764708E-2</v>
      </c>
      <c r="AD47" s="1207">
        <v>4.0468124422543891E-4</v>
      </c>
    </row>
    <row r="48" spans="2:30">
      <c r="B48" s="1200" t="s">
        <v>208</v>
      </c>
      <c r="C48" s="1163" t="s">
        <v>298</v>
      </c>
      <c r="D48" s="1163" t="s">
        <v>301</v>
      </c>
      <c r="E48" s="1163" t="s">
        <v>302</v>
      </c>
      <c r="F48" s="1201">
        <v>506833.31215173</v>
      </c>
      <c r="G48" s="1163">
        <v>5043558.2508947998</v>
      </c>
      <c r="H48" s="1202">
        <v>62.7</v>
      </c>
      <c r="I48" s="1202">
        <v>28.956</v>
      </c>
      <c r="J48" s="1202">
        <v>0.35560000000000003</v>
      </c>
      <c r="K48" s="1202">
        <v>1.0286449793817782</v>
      </c>
      <c r="L48" s="1202">
        <v>359.816667</v>
      </c>
      <c r="M48" s="1206">
        <v>4.5378151260504207E-2</v>
      </c>
      <c r="N48" s="1164">
        <v>5.7175563025210086E-3</v>
      </c>
      <c r="O48" s="1166">
        <v>5.9626890756302522E-2</v>
      </c>
      <c r="P48" s="1164">
        <v>1.7152894182239952E-3</v>
      </c>
      <c r="Q48" s="1204">
        <v>1.7705882352941175E-3</v>
      </c>
      <c r="R48" s="1164">
        <v>2.2309057647058823E-4</v>
      </c>
      <c r="S48" s="1166">
        <v>2.3265529411764705E-3</v>
      </c>
      <c r="T48" s="1164">
        <v>6.6928051929591805E-5</v>
      </c>
      <c r="U48" s="1206">
        <v>2.1411764705882353E-3</v>
      </c>
      <c r="V48" s="1166">
        <v>2.6978395294117649E-4</v>
      </c>
      <c r="W48" s="1166">
        <v>2.8135058823529411E-3</v>
      </c>
      <c r="X48" s="1166">
        <v>8.0936248845087764E-5</v>
      </c>
      <c r="Y48" s="1206">
        <v>0.15350877192982457</v>
      </c>
      <c r="Z48" s="1166">
        <v>1.9341798245614036E-2</v>
      </c>
      <c r="AA48" s="1206">
        <v>1.0705882352941178E-2</v>
      </c>
      <c r="AB48" s="1166">
        <v>1.3489197647058825E-3</v>
      </c>
      <c r="AC48" s="1166">
        <v>1.4067529411764708E-2</v>
      </c>
      <c r="AD48" s="1207">
        <v>4.0468124422543891E-4</v>
      </c>
    </row>
    <row r="49" spans="2:30">
      <c r="B49" s="1200" t="s">
        <v>208</v>
      </c>
      <c r="C49" s="1163" t="s">
        <v>303</v>
      </c>
      <c r="D49" s="1163" t="s">
        <v>304</v>
      </c>
      <c r="E49" s="1163" t="s">
        <v>305</v>
      </c>
      <c r="F49" s="1201">
        <v>505917.6</v>
      </c>
      <c r="G49" s="1163">
        <v>5043854.5999999996</v>
      </c>
      <c r="H49" s="1202">
        <v>62.7</v>
      </c>
      <c r="I49" s="1202">
        <v>16.459199999999999</v>
      </c>
      <c r="J49" s="1202">
        <v>0.30480000000000002</v>
      </c>
      <c r="K49" s="1202">
        <v>11.460819421946383</v>
      </c>
      <c r="L49" s="1202">
        <v>449.816667</v>
      </c>
      <c r="M49" s="1206">
        <v>7.202881152460984E-2</v>
      </c>
      <c r="N49" s="1164">
        <v>9.0754861944777904E-3</v>
      </c>
      <c r="O49" s="1166">
        <v>9.4645858343337344E-2</v>
      </c>
      <c r="P49" s="1164">
        <v>2.7226816162285641E-3</v>
      </c>
      <c r="Q49" s="1204">
        <v>8.4313725490196075E-4</v>
      </c>
      <c r="R49" s="1164">
        <v>1.0623360784313724E-4</v>
      </c>
      <c r="S49" s="1166">
        <v>1.1078823529411764E-3</v>
      </c>
      <c r="T49" s="1164">
        <v>3.1870500918853243E-5</v>
      </c>
      <c r="U49" s="1206">
        <v>1.019607843137255E-3</v>
      </c>
      <c r="V49" s="1166">
        <v>1.2846854901960784E-4</v>
      </c>
      <c r="W49" s="1166">
        <v>1.3397647058823528E-3</v>
      </c>
      <c r="X49" s="1166">
        <v>3.8541070878613223E-5</v>
      </c>
      <c r="Y49" s="1206">
        <v>7.3099415204678359E-2</v>
      </c>
      <c r="Z49" s="1166">
        <v>9.2103801169590629E-3</v>
      </c>
      <c r="AA49" s="1206">
        <v>5.0980392156862748E-3</v>
      </c>
      <c r="AB49" s="1166">
        <v>6.4234274509803921E-4</v>
      </c>
      <c r="AC49" s="1166">
        <v>6.6988235294117657E-3</v>
      </c>
      <c r="AD49" s="1207">
        <v>1.9270535439306615E-4</v>
      </c>
    </row>
    <row r="50" spans="2:30">
      <c r="B50" s="1200" t="s">
        <v>208</v>
      </c>
      <c r="C50" s="1163" t="s">
        <v>303</v>
      </c>
      <c r="D50" s="1163" t="s">
        <v>306</v>
      </c>
      <c r="E50" s="1163" t="s">
        <v>307</v>
      </c>
      <c r="F50" s="1201">
        <v>505917.6</v>
      </c>
      <c r="G50" s="1163">
        <v>5043851.9000000004</v>
      </c>
      <c r="H50" s="1202">
        <v>62.7</v>
      </c>
      <c r="I50" s="1202">
        <v>16.459199999999999</v>
      </c>
      <c r="J50" s="1202">
        <v>0.30480000000000002</v>
      </c>
      <c r="K50" s="1202">
        <v>11.460819421946383</v>
      </c>
      <c r="L50" s="1202">
        <v>449.816667</v>
      </c>
      <c r="M50" s="1206">
        <v>7.202881152460984E-2</v>
      </c>
      <c r="N50" s="1164">
        <v>9.0754861944777904E-3</v>
      </c>
      <c r="O50" s="1166">
        <v>9.4645858343337344E-2</v>
      </c>
      <c r="P50" s="1164">
        <v>2.7226816162285641E-3</v>
      </c>
      <c r="Q50" s="1204">
        <v>8.4313725490196075E-4</v>
      </c>
      <c r="R50" s="1164">
        <v>1.0623360784313724E-4</v>
      </c>
      <c r="S50" s="1166">
        <v>1.1078823529411764E-3</v>
      </c>
      <c r="T50" s="1164">
        <v>3.1870500918853243E-5</v>
      </c>
      <c r="U50" s="1206">
        <v>1.019607843137255E-3</v>
      </c>
      <c r="V50" s="1166">
        <v>1.2846854901960784E-4</v>
      </c>
      <c r="W50" s="1166">
        <v>1.3397647058823528E-3</v>
      </c>
      <c r="X50" s="1166">
        <v>3.8541070878613223E-5</v>
      </c>
      <c r="Y50" s="1206">
        <v>7.3099415204678359E-2</v>
      </c>
      <c r="Z50" s="1166">
        <v>9.2103801169590629E-3</v>
      </c>
      <c r="AA50" s="1206">
        <v>5.0980392156862748E-3</v>
      </c>
      <c r="AB50" s="1166">
        <v>6.4234274509803921E-4</v>
      </c>
      <c r="AC50" s="1166">
        <v>6.6988235294117657E-3</v>
      </c>
      <c r="AD50" s="1207">
        <v>1.9270535439306615E-4</v>
      </c>
    </row>
    <row r="51" spans="2:30">
      <c r="B51" s="1200" t="s">
        <v>208</v>
      </c>
      <c r="C51" s="1163" t="s">
        <v>303</v>
      </c>
      <c r="D51" s="1163" t="s">
        <v>308</v>
      </c>
      <c r="E51" s="1163" t="s">
        <v>309</v>
      </c>
      <c r="F51" s="1201">
        <v>505917.6</v>
      </c>
      <c r="G51" s="1163">
        <v>5043849.4000000004</v>
      </c>
      <c r="H51" s="1202">
        <v>62.7</v>
      </c>
      <c r="I51" s="1202">
        <v>16.459199999999999</v>
      </c>
      <c r="J51" s="1202">
        <v>0.20319999999999999</v>
      </c>
      <c r="K51" s="1202">
        <v>3.9377815554459881</v>
      </c>
      <c r="L51" s="1202">
        <v>449.816667</v>
      </c>
      <c r="M51" s="1206">
        <v>1.800720288115246E-2</v>
      </c>
      <c r="N51" s="1164">
        <v>2.2688715486194476E-3</v>
      </c>
      <c r="O51" s="1166">
        <v>2.3661464585834336E-2</v>
      </c>
      <c r="P51" s="1164">
        <v>6.8067040405714102E-4</v>
      </c>
      <c r="Q51" s="1204">
        <v>2.1078431372549019E-4</v>
      </c>
      <c r="R51" s="1164">
        <v>2.6558401960784311E-5</v>
      </c>
      <c r="S51" s="1166">
        <v>2.7697058823529411E-4</v>
      </c>
      <c r="T51" s="1164">
        <v>7.9676252297133107E-6</v>
      </c>
      <c r="U51" s="1206">
        <v>2.5490196078431374E-4</v>
      </c>
      <c r="V51" s="1166">
        <v>3.2117137254901961E-5</v>
      </c>
      <c r="W51" s="1166">
        <v>3.349411764705882E-4</v>
      </c>
      <c r="X51" s="1166">
        <v>9.6352677196533057E-6</v>
      </c>
      <c r="Y51" s="1206">
        <v>1.827485380116959E-2</v>
      </c>
      <c r="Z51" s="1166">
        <v>2.3025950292397657E-3</v>
      </c>
      <c r="AA51" s="1206">
        <v>1.2745098039215687E-3</v>
      </c>
      <c r="AB51" s="1166">
        <v>1.605856862745098E-4</v>
      </c>
      <c r="AC51" s="1166">
        <v>1.6747058823529414E-3</v>
      </c>
      <c r="AD51" s="1207">
        <v>4.8176338598266539E-5</v>
      </c>
    </row>
    <row r="52" spans="2:30">
      <c r="B52" s="1200" t="s">
        <v>208</v>
      </c>
      <c r="C52" s="1163" t="s">
        <v>310</v>
      </c>
      <c r="D52" s="1163" t="s">
        <v>311</v>
      </c>
      <c r="E52" s="1163" t="s">
        <v>312</v>
      </c>
      <c r="F52" s="1201">
        <v>505906.8</v>
      </c>
      <c r="G52" s="1163">
        <v>5043587.5</v>
      </c>
      <c r="H52" s="1202">
        <v>62.7</v>
      </c>
      <c r="I52" s="1202">
        <v>16.459199999999999</v>
      </c>
      <c r="J52" s="1202">
        <v>0.30480000000000002</v>
      </c>
      <c r="K52" s="1202">
        <v>11.460819421946383</v>
      </c>
      <c r="L52" s="1202">
        <v>449.816667</v>
      </c>
      <c r="M52" s="1206">
        <v>7.202881152460984E-2</v>
      </c>
      <c r="N52" s="1164">
        <v>9.0754861944777904E-3</v>
      </c>
      <c r="O52" s="1166">
        <v>9.4645858343337344E-2</v>
      </c>
      <c r="P52" s="1164">
        <v>2.7226816162285641E-3</v>
      </c>
      <c r="Q52" s="1204">
        <v>8.4313725490196075E-4</v>
      </c>
      <c r="R52" s="1164">
        <v>1.0623360784313724E-4</v>
      </c>
      <c r="S52" s="1166">
        <v>1.1078823529411764E-3</v>
      </c>
      <c r="T52" s="1164">
        <v>3.1870500918853243E-5</v>
      </c>
      <c r="U52" s="1206">
        <v>1.019607843137255E-3</v>
      </c>
      <c r="V52" s="1166">
        <v>1.2846854901960784E-4</v>
      </c>
      <c r="W52" s="1166">
        <v>1.3397647058823528E-3</v>
      </c>
      <c r="X52" s="1166">
        <v>3.8541070878613223E-5</v>
      </c>
      <c r="Y52" s="1206">
        <v>7.3099415204678359E-2</v>
      </c>
      <c r="Z52" s="1166">
        <v>9.2103801169590629E-3</v>
      </c>
      <c r="AA52" s="1206">
        <v>5.0980392156862748E-3</v>
      </c>
      <c r="AB52" s="1166">
        <v>6.4234274509803921E-4</v>
      </c>
      <c r="AC52" s="1166">
        <v>6.6988235294117657E-3</v>
      </c>
      <c r="AD52" s="1207">
        <v>1.9270535439306615E-4</v>
      </c>
    </row>
    <row r="53" spans="2:30">
      <c r="B53" s="1200" t="s">
        <v>208</v>
      </c>
      <c r="C53" s="1163" t="s">
        <v>310</v>
      </c>
      <c r="D53" s="1163" t="s">
        <v>313</v>
      </c>
      <c r="E53" s="1163" t="s">
        <v>314</v>
      </c>
      <c r="F53" s="1201">
        <v>505906.8</v>
      </c>
      <c r="G53" s="1163">
        <v>5043586.0999999996</v>
      </c>
      <c r="H53" s="1202">
        <v>62.7</v>
      </c>
      <c r="I53" s="1202">
        <v>16.459199999999999</v>
      </c>
      <c r="J53" s="1202">
        <v>0.30480000000000002</v>
      </c>
      <c r="K53" s="1202">
        <v>11.460819421946383</v>
      </c>
      <c r="L53" s="1202">
        <v>449.816667</v>
      </c>
      <c r="M53" s="1206">
        <v>7.202881152460984E-2</v>
      </c>
      <c r="N53" s="1164">
        <v>9.0754861944777904E-3</v>
      </c>
      <c r="O53" s="1166">
        <v>9.4645858343337344E-2</v>
      </c>
      <c r="P53" s="1164">
        <v>2.7226816162285641E-3</v>
      </c>
      <c r="Q53" s="1204">
        <v>8.4313725490196075E-4</v>
      </c>
      <c r="R53" s="1164">
        <v>1.0623360784313724E-4</v>
      </c>
      <c r="S53" s="1166">
        <v>1.1078823529411764E-3</v>
      </c>
      <c r="T53" s="1164">
        <v>3.1870500918853243E-5</v>
      </c>
      <c r="U53" s="1206">
        <v>1.019607843137255E-3</v>
      </c>
      <c r="V53" s="1166">
        <v>1.2846854901960784E-4</v>
      </c>
      <c r="W53" s="1166">
        <v>1.3397647058823528E-3</v>
      </c>
      <c r="X53" s="1166">
        <v>3.8541070878613223E-5</v>
      </c>
      <c r="Y53" s="1206">
        <v>7.3099415204678359E-2</v>
      </c>
      <c r="Z53" s="1166">
        <v>9.2103801169590629E-3</v>
      </c>
      <c r="AA53" s="1206">
        <v>5.0980392156862748E-3</v>
      </c>
      <c r="AB53" s="1166">
        <v>6.4234274509803921E-4</v>
      </c>
      <c r="AC53" s="1166">
        <v>6.6988235294117657E-3</v>
      </c>
      <c r="AD53" s="1207">
        <v>1.9270535439306615E-4</v>
      </c>
    </row>
    <row r="54" spans="2:30">
      <c r="B54" s="1200" t="s">
        <v>208</v>
      </c>
      <c r="C54" s="1163" t="s">
        <v>310</v>
      </c>
      <c r="D54" s="1163" t="s">
        <v>315</v>
      </c>
      <c r="E54" s="1163" t="s">
        <v>316</v>
      </c>
      <c r="F54" s="1201">
        <v>505906.8</v>
      </c>
      <c r="G54" s="1163">
        <v>5043584.7</v>
      </c>
      <c r="H54" s="1202">
        <v>62.7</v>
      </c>
      <c r="I54" s="1202">
        <v>16.459199999999999</v>
      </c>
      <c r="J54" s="1202">
        <v>0.20319999999999999</v>
      </c>
      <c r="K54" s="1202">
        <v>3.9377815554459881</v>
      </c>
      <c r="L54" s="1202">
        <v>449.816667</v>
      </c>
      <c r="M54" s="1206">
        <v>1.800720288115246E-2</v>
      </c>
      <c r="N54" s="1164">
        <v>2.2688715486194476E-3</v>
      </c>
      <c r="O54" s="1166">
        <v>2.3661464585834336E-2</v>
      </c>
      <c r="P54" s="1164">
        <v>6.8067040405714102E-4</v>
      </c>
      <c r="Q54" s="1204">
        <v>2.1078431372549019E-4</v>
      </c>
      <c r="R54" s="1164">
        <v>2.6558401960784311E-5</v>
      </c>
      <c r="S54" s="1166">
        <v>2.7697058823529411E-4</v>
      </c>
      <c r="T54" s="1164">
        <v>7.9676252297133107E-6</v>
      </c>
      <c r="U54" s="1206">
        <v>2.5490196078431374E-4</v>
      </c>
      <c r="V54" s="1166">
        <v>3.2117137254901961E-5</v>
      </c>
      <c r="W54" s="1166">
        <v>3.349411764705882E-4</v>
      </c>
      <c r="X54" s="1166">
        <v>9.6352677196533057E-6</v>
      </c>
      <c r="Y54" s="1206">
        <v>1.827485380116959E-2</v>
      </c>
      <c r="Z54" s="1166">
        <v>2.3025950292397657E-3</v>
      </c>
      <c r="AA54" s="1206">
        <v>1.2745098039215687E-3</v>
      </c>
      <c r="AB54" s="1166">
        <v>1.605856862745098E-4</v>
      </c>
      <c r="AC54" s="1166">
        <v>1.6747058823529414E-3</v>
      </c>
      <c r="AD54" s="1207">
        <v>4.8176338598266539E-5</v>
      </c>
    </row>
    <row r="55" spans="2:30">
      <c r="B55" s="1200" t="s">
        <v>208</v>
      </c>
      <c r="C55" s="1163" t="s">
        <v>318</v>
      </c>
      <c r="D55" s="1163" t="s">
        <v>319</v>
      </c>
      <c r="E55" s="1163" t="s">
        <v>320</v>
      </c>
      <c r="F55" s="1201">
        <v>508932.88</v>
      </c>
      <c r="G55" s="1163">
        <v>5037867.75</v>
      </c>
      <c r="H55" s="1202">
        <v>69.400000000000006</v>
      </c>
      <c r="I55" s="1202">
        <v>20.116800000000001</v>
      </c>
      <c r="J55" s="1202">
        <v>0.76200000000000001</v>
      </c>
      <c r="K55" s="1202">
        <v>4.9203715643367012</v>
      </c>
      <c r="L55" s="1202">
        <v>324.26111100000003</v>
      </c>
      <c r="M55" s="1206">
        <v>0.22604801920768311</v>
      </c>
      <c r="N55" s="1164">
        <v>2.8481598324129657E-2</v>
      </c>
      <c r="O55" s="1166">
        <v>0.29702709723889559</v>
      </c>
      <c r="P55" s="1164">
        <v>8.5445917162101023E-3</v>
      </c>
      <c r="Q55" s="1204">
        <v>8.8200588235294117E-3</v>
      </c>
      <c r="R55" s="1164">
        <v>1.1113097716470587E-3</v>
      </c>
      <c r="S55" s="1166">
        <v>1.1589557294117646E-2</v>
      </c>
      <c r="T55" s="1164">
        <v>3.3339731011212373E-4</v>
      </c>
      <c r="U55" s="1206">
        <v>1.0666117647058824E-2</v>
      </c>
      <c r="V55" s="1166">
        <v>1.3439094912941177E-3</v>
      </c>
      <c r="W55" s="1166">
        <v>1.4015278588235295E-2</v>
      </c>
      <c r="X55" s="1166">
        <v>4.0317814246117298E-4</v>
      </c>
      <c r="Y55" s="1206">
        <v>0.76469298245614037</v>
      </c>
      <c r="Z55" s="1166">
        <v>9.6349786403508775E-2</v>
      </c>
      <c r="AA55" s="1206">
        <v>5.3330588235294123E-2</v>
      </c>
      <c r="AB55" s="1166">
        <v>6.719547456470589E-3</v>
      </c>
      <c r="AC55" s="1166">
        <v>7.0076392941176471E-2</v>
      </c>
      <c r="AD55" s="1207">
        <v>2.0158907123058647E-3</v>
      </c>
    </row>
    <row r="56" spans="2:30">
      <c r="B56" s="1200" t="s">
        <v>208</v>
      </c>
      <c r="C56" s="1163" t="s">
        <v>318</v>
      </c>
      <c r="D56" s="1163" t="s">
        <v>321</v>
      </c>
      <c r="E56" s="1163" t="s">
        <v>322</v>
      </c>
      <c r="F56" s="1201">
        <v>508934.61</v>
      </c>
      <c r="G56" s="1163">
        <v>5037866.72</v>
      </c>
      <c r="H56" s="1202">
        <v>69.400000000000006</v>
      </c>
      <c r="I56" s="1202">
        <v>20.116800000000001</v>
      </c>
      <c r="J56" s="1202">
        <v>0.76200000000000001</v>
      </c>
      <c r="K56" s="1202">
        <v>4.9203715643367012</v>
      </c>
      <c r="L56" s="1202">
        <v>324.26111100000003</v>
      </c>
      <c r="M56" s="1206">
        <v>0.22604801920768311</v>
      </c>
      <c r="N56" s="1164">
        <v>2.8481598324129657E-2</v>
      </c>
      <c r="O56" s="1166">
        <v>0.29702709723889559</v>
      </c>
      <c r="P56" s="1164">
        <v>8.5445917162101023E-3</v>
      </c>
      <c r="Q56" s="1204">
        <v>8.8200588235294117E-3</v>
      </c>
      <c r="R56" s="1164">
        <v>1.1113097716470587E-3</v>
      </c>
      <c r="S56" s="1166">
        <v>1.1589557294117646E-2</v>
      </c>
      <c r="T56" s="1164">
        <v>3.3339731011212373E-4</v>
      </c>
      <c r="U56" s="1206">
        <v>1.0666117647058824E-2</v>
      </c>
      <c r="V56" s="1166">
        <v>1.3439094912941177E-3</v>
      </c>
      <c r="W56" s="1166">
        <v>1.4015278588235295E-2</v>
      </c>
      <c r="X56" s="1166">
        <v>4.0317814246117298E-4</v>
      </c>
      <c r="Y56" s="1206">
        <v>0.76469298245614037</v>
      </c>
      <c r="Z56" s="1166">
        <v>9.6349786403508775E-2</v>
      </c>
      <c r="AA56" s="1206">
        <v>5.3330588235294123E-2</v>
      </c>
      <c r="AB56" s="1166">
        <v>6.719547456470589E-3</v>
      </c>
      <c r="AC56" s="1166">
        <v>7.0076392941176471E-2</v>
      </c>
      <c r="AD56" s="1207">
        <v>2.0158907123058647E-3</v>
      </c>
    </row>
    <row r="57" spans="2:30">
      <c r="B57" s="1200" t="s">
        <v>208</v>
      </c>
      <c r="C57" s="1163" t="s">
        <v>318</v>
      </c>
      <c r="D57" s="1163" t="s">
        <v>323</v>
      </c>
      <c r="E57" s="1163" t="s">
        <v>324</v>
      </c>
      <c r="F57" s="1201">
        <v>508933.22</v>
      </c>
      <c r="G57" s="1163">
        <v>5037866.3</v>
      </c>
      <c r="H57" s="1202">
        <v>69.400000000000006</v>
      </c>
      <c r="I57" s="1202">
        <v>14.3256</v>
      </c>
      <c r="J57" s="1202">
        <v>0.76200000000000001</v>
      </c>
      <c r="K57" s="1202">
        <v>4.9203715643367012</v>
      </c>
      <c r="L57" s="1202">
        <v>324.26111100000003</v>
      </c>
      <c r="M57" s="1206">
        <v>0.22604801920768311</v>
      </c>
      <c r="N57" s="1164">
        <v>2.8481598324129657E-2</v>
      </c>
      <c r="O57" s="1166">
        <v>0.29702709723889559</v>
      </c>
      <c r="P57" s="1164">
        <v>8.5445917162101023E-3</v>
      </c>
      <c r="Q57" s="1204">
        <v>8.8200588235294117E-3</v>
      </c>
      <c r="R57" s="1164">
        <v>1.1113097716470587E-3</v>
      </c>
      <c r="S57" s="1166">
        <v>1.1589557294117646E-2</v>
      </c>
      <c r="T57" s="1164">
        <v>3.3339731011212373E-4</v>
      </c>
      <c r="U57" s="1206">
        <v>1.0666117647058824E-2</v>
      </c>
      <c r="V57" s="1166">
        <v>1.3439094912941177E-3</v>
      </c>
      <c r="W57" s="1166">
        <v>1.4015278588235295E-2</v>
      </c>
      <c r="X57" s="1166">
        <v>4.0317814246117298E-4</v>
      </c>
      <c r="Y57" s="1206">
        <v>0.76469298245614037</v>
      </c>
      <c r="Z57" s="1166">
        <v>9.6349786403508775E-2</v>
      </c>
      <c r="AA57" s="1206">
        <v>5.3330588235294123E-2</v>
      </c>
      <c r="AB57" s="1166">
        <v>6.719547456470589E-3</v>
      </c>
      <c r="AC57" s="1166">
        <v>7.0076392941176471E-2</v>
      </c>
      <c r="AD57" s="1207">
        <v>2.0158907123058647E-3</v>
      </c>
    </row>
    <row r="58" spans="2:30">
      <c r="B58" s="1200" t="s">
        <v>208</v>
      </c>
      <c r="C58" s="1163" t="s">
        <v>318</v>
      </c>
      <c r="D58" s="1163" t="s">
        <v>325</v>
      </c>
      <c r="E58" s="1163" t="s">
        <v>326</v>
      </c>
      <c r="F58" s="1201">
        <v>509007.07966972003</v>
      </c>
      <c r="G58" s="1163">
        <v>5037758.4351896998</v>
      </c>
      <c r="H58" s="1202">
        <v>69.400000000000006</v>
      </c>
      <c r="I58" s="1202">
        <v>23.021540000000002</v>
      </c>
      <c r="J58" s="1202">
        <v>0.15240000000000001</v>
      </c>
      <c r="K58" s="1202">
        <v>5.04727446843442</v>
      </c>
      <c r="L58" s="1202">
        <v>324.26111100000003</v>
      </c>
      <c r="M58" s="1206">
        <v>5.8823529411764705E-2</v>
      </c>
      <c r="N58" s="1164">
        <v>7.4116470588235289E-3</v>
      </c>
      <c r="O58" s="1166">
        <v>7.7294117647058819E-2</v>
      </c>
      <c r="P58" s="1164">
        <v>2.2235233199199935E-3</v>
      </c>
      <c r="Q58" s="1204">
        <v>2.5294117647058821E-4</v>
      </c>
      <c r="R58" s="1164">
        <v>3.1870082352941176E-5</v>
      </c>
      <c r="S58" s="1166">
        <v>3.3236470588235293E-4</v>
      </c>
      <c r="T58" s="1164">
        <v>9.5611502756559721E-6</v>
      </c>
      <c r="U58" s="1206">
        <v>3.058823529411765E-4</v>
      </c>
      <c r="V58" s="1166">
        <v>3.8540564705882357E-5</v>
      </c>
      <c r="W58" s="1166">
        <v>4.0192941176470592E-4</v>
      </c>
      <c r="X58" s="1166">
        <v>1.1562321263583968E-5</v>
      </c>
      <c r="Y58" s="1206">
        <v>4.9411764705882349E-2</v>
      </c>
      <c r="Z58" s="1166">
        <v>6.2257835294117639E-3</v>
      </c>
      <c r="AA58" s="1206">
        <v>1.5294117647058824E-3</v>
      </c>
      <c r="AB58" s="1166">
        <v>1.9270282352941176E-4</v>
      </c>
      <c r="AC58" s="1166">
        <v>2.0096470588235292E-3</v>
      </c>
      <c r="AD58" s="1207">
        <v>5.7811606317919827E-5</v>
      </c>
    </row>
    <row r="59" spans="2:30">
      <c r="B59" s="1200" t="s">
        <v>208</v>
      </c>
      <c r="C59" s="1163" t="s">
        <v>318</v>
      </c>
      <c r="D59" s="1163" t="s">
        <v>327</v>
      </c>
      <c r="E59" s="1163" t="s">
        <v>328</v>
      </c>
      <c r="F59" s="1201">
        <v>508958.08063629997</v>
      </c>
      <c r="G59" s="1163">
        <v>5037797.2094922001</v>
      </c>
      <c r="H59" s="1202">
        <v>69.400000000000006</v>
      </c>
      <c r="I59" s="1202">
        <v>23.0124</v>
      </c>
      <c r="J59" s="1202">
        <v>0.15240000000000001</v>
      </c>
      <c r="K59" s="1202">
        <v>4.0476675808190858</v>
      </c>
      <c r="L59" s="1202">
        <v>338.705556</v>
      </c>
      <c r="M59" s="1206">
        <v>5.8823529411764705E-2</v>
      </c>
      <c r="N59" s="1164">
        <v>7.4116470588235289E-3</v>
      </c>
      <c r="O59" s="1166">
        <v>7.7294117647058819E-2</v>
      </c>
      <c r="P59" s="1164">
        <v>2.2235233199199935E-3</v>
      </c>
      <c r="Q59" s="1204">
        <v>2.5294117647058821E-4</v>
      </c>
      <c r="R59" s="1164">
        <v>3.1870082352941176E-5</v>
      </c>
      <c r="S59" s="1166">
        <v>3.3236470588235293E-4</v>
      </c>
      <c r="T59" s="1164">
        <v>9.5611502756559721E-6</v>
      </c>
      <c r="U59" s="1206">
        <v>3.058823529411765E-4</v>
      </c>
      <c r="V59" s="1166">
        <v>3.8540564705882357E-5</v>
      </c>
      <c r="W59" s="1166">
        <v>4.0192941176470592E-4</v>
      </c>
      <c r="X59" s="1166">
        <v>1.1562321263583968E-5</v>
      </c>
      <c r="Y59" s="1206">
        <v>4.9411764705882349E-2</v>
      </c>
      <c r="Z59" s="1166">
        <v>6.2257835294117639E-3</v>
      </c>
      <c r="AA59" s="1206">
        <v>1.5294117647058824E-3</v>
      </c>
      <c r="AB59" s="1166">
        <v>1.9270282352941176E-4</v>
      </c>
      <c r="AC59" s="1166">
        <v>2.0096470588235292E-3</v>
      </c>
      <c r="AD59" s="1207">
        <v>5.7811606317919827E-5</v>
      </c>
    </row>
    <row r="60" spans="2:30">
      <c r="B60" s="1200" t="s">
        <v>208</v>
      </c>
      <c r="C60" s="1163" t="s">
        <v>289</v>
      </c>
      <c r="D60" s="1163" t="s">
        <v>329</v>
      </c>
      <c r="E60" s="1163" t="s">
        <v>330</v>
      </c>
      <c r="F60" s="1201">
        <v>505857.7</v>
      </c>
      <c r="G60" s="1163">
        <v>5043551.4000000004</v>
      </c>
      <c r="H60" s="1202">
        <v>62.7</v>
      </c>
      <c r="I60" s="1202">
        <v>21.335999999999999</v>
      </c>
      <c r="J60" s="1202">
        <v>0.60960000000000003</v>
      </c>
      <c r="K60" s="1202">
        <v>10.66326247966717</v>
      </c>
      <c r="L60" s="1202">
        <v>449.816667</v>
      </c>
      <c r="M60" s="1206">
        <v>0.31753901560624254</v>
      </c>
      <c r="N60" s="1164">
        <v>4.0009280888355349E-2</v>
      </c>
      <c r="O60" s="1166">
        <v>0.41724626650660268</v>
      </c>
      <c r="P60" s="1164">
        <v>1.2002941905143625E-2</v>
      </c>
      <c r="Q60" s="1204">
        <v>1.2389901960784313E-2</v>
      </c>
      <c r="R60" s="1164">
        <v>1.561102867254902E-3</v>
      </c>
      <c r="S60" s="1166">
        <v>1.6280331176470587E-2</v>
      </c>
      <c r="T60" s="1164">
        <v>4.6833701100254836E-4</v>
      </c>
      <c r="U60" s="1206">
        <v>1.4983137254901961E-2</v>
      </c>
      <c r="V60" s="1166">
        <v>1.8878453278431374E-3</v>
      </c>
      <c r="W60" s="1166">
        <v>1.968784235294118E-2</v>
      </c>
      <c r="X60" s="1166">
        <v>5.6636103656122142E-4</v>
      </c>
      <c r="Y60" s="1206">
        <v>1.0741959064327484</v>
      </c>
      <c r="Z60" s="1166">
        <v>0.13534653581871345</v>
      </c>
      <c r="AA60" s="1206">
        <v>7.4915686274509813E-2</v>
      </c>
      <c r="AB60" s="1166">
        <v>9.4392266392156875E-3</v>
      </c>
      <c r="AC60" s="1166">
        <v>9.8439211764705895E-2</v>
      </c>
      <c r="AD60" s="1207">
        <v>2.8318051828061068E-3</v>
      </c>
    </row>
    <row r="61" spans="2:30">
      <c r="B61" s="1200" t="s">
        <v>208</v>
      </c>
      <c r="C61" s="1163" t="s">
        <v>289</v>
      </c>
      <c r="D61" s="1163" t="s">
        <v>331</v>
      </c>
      <c r="E61" s="1163" t="s">
        <v>332</v>
      </c>
      <c r="F61" s="1201">
        <v>505855.4</v>
      </c>
      <c r="G61" s="1163">
        <v>5043551.4000000004</v>
      </c>
      <c r="H61" s="1202">
        <v>62.7</v>
      </c>
      <c r="I61" s="1202">
        <v>21.335999999999999</v>
      </c>
      <c r="J61" s="1202">
        <v>0.60960000000000003</v>
      </c>
      <c r="K61" s="1202">
        <v>10.66326247966717</v>
      </c>
      <c r="L61" s="1202">
        <v>449.816667</v>
      </c>
      <c r="M61" s="1206">
        <v>0.31753901560624254</v>
      </c>
      <c r="N61" s="1164">
        <v>4.0009280888355349E-2</v>
      </c>
      <c r="O61" s="1166">
        <v>0.41724626650660268</v>
      </c>
      <c r="P61" s="1164">
        <v>1.2002941905143625E-2</v>
      </c>
      <c r="Q61" s="1204">
        <v>1.2389901960784313E-2</v>
      </c>
      <c r="R61" s="1164">
        <v>1.561102867254902E-3</v>
      </c>
      <c r="S61" s="1166">
        <v>1.6280331176470587E-2</v>
      </c>
      <c r="T61" s="1164">
        <v>4.6833701100254836E-4</v>
      </c>
      <c r="U61" s="1206">
        <v>1.4983137254901961E-2</v>
      </c>
      <c r="V61" s="1166">
        <v>1.8878453278431374E-3</v>
      </c>
      <c r="W61" s="1166">
        <v>1.968784235294118E-2</v>
      </c>
      <c r="X61" s="1166">
        <v>5.6636103656122142E-4</v>
      </c>
      <c r="Y61" s="1206">
        <v>1.0741959064327484</v>
      </c>
      <c r="Z61" s="1166">
        <v>0.13534653581871345</v>
      </c>
      <c r="AA61" s="1206">
        <v>7.4915686274509813E-2</v>
      </c>
      <c r="AB61" s="1166">
        <v>9.4392266392156875E-3</v>
      </c>
      <c r="AC61" s="1166">
        <v>9.8439211764705895E-2</v>
      </c>
      <c r="AD61" s="1207">
        <v>2.8318051828061068E-3</v>
      </c>
    </row>
    <row r="62" spans="2:30">
      <c r="B62" s="1200" t="s">
        <v>208</v>
      </c>
      <c r="C62" s="1163" t="s">
        <v>289</v>
      </c>
      <c r="D62" s="1163" t="s">
        <v>333</v>
      </c>
      <c r="E62" s="1163" t="s">
        <v>334</v>
      </c>
      <c r="F62" s="1201">
        <v>505853.3</v>
      </c>
      <c r="G62" s="1163">
        <v>5043551.4000000004</v>
      </c>
      <c r="H62" s="1202">
        <v>62.7</v>
      </c>
      <c r="I62" s="1202">
        <v>21.335999999999999</v>
      </c>
      <c r="J62" s="1202">
        <v>0.60960000000000003</v>
      </c>
      <c r="K62" s="1202">
        <v>10.66326247966717</v>
      </c>
      <c r="L62" s="1202">
        <v>449.816667</v>
      </c>
      <c r="M62" s="1206">
        <v>0.31753901560624254</v>
      </c>
      <c r="N62" s="1164">
        <v>4.0009280888355349E-2</v>
      </c>
      <c r="O62" s="1166">
        <v>0.41724626650660268</v>
      </c>
      <c r="P62" s="1164">
        <v>1.2002941905143625E-2</v>
      </c>
      <c r="Q62" s="1204">
        <v>1.2389901960784313E-2</v>
      </c>
      <c r="R62" s="1164">
        <v>1.561102867254902E-3</v>
      </c>
      <c r="S62" s="1166">
        <v>1.6280331176470587E-2</v>
      </c>
      <c r="T62" s="1164">
        <v>4.6833701100254836E-4</v>
      </c>
      <c r="U62" s="1206">
        <v>1.4983137254901961E-2</v>
      </c>
      <c r="V62" s="1166">
        <v>1.8878453278431374E-3</v>
      </c>
      <c r="W62" s="1166">
        <v>1.968784235294118E-2</v>
      </c>
      <c r="X62" s="1166">
        <v>5.6636103656122142E-4</v>
      </c>
      <c r="Y62" s="1206">
        <v>1.0741959064327484</v>
      </c>
      <c r="Z62" s="1166">
        <v>0.13534653581871345</v>
      </c>
      <c r="AA62" s="1206">
        <v>7.4915686274509813E-2</v>
      </c>
      <c r="AB62" s="1166">
        <v>9.4392266392156875E-3</v>
      </c>
      <c r="AC62" s="1166">
        <v>9.8439211764705895E-2</v>
      </c>
      <c r="AD62" s="1207">
        <v>2.8318051828061068E-3</v>
      </c>
    </row>
    <row r="63" spans="2:30">
      <c r="B63" s="1200" t="s">
        <v>208</v>
      </c>
      <c r="C63" s="1163" t="s">
        <v>289</v>
      </c>
      <c r="D63" s="1163" t="s">
        <v>335</v>
      </c>
      <c r="E63" s="1163" t="s">
        <v>336</v>
      </c>
      <c r="F63" s="1201">
        <v>505851.5</v>
      </c>
      <c r="G63" s="1163">
        <v>5043551.4000000004</v>
      </c>
      <c r="H63" s="1202">
        <v>62.7</v>
      </c>
      <c r="I63" s="1202">
        <v>21.335999999999999</v>
      </c>
      <c r="J63" s="1202">
        <v>0.60960000000000003</v>
      </c>
      <c r="K63" s="1202">
        <v>10.66326247966717</v>
      </c>
      <c r="L63" s="1202">
        <v>449.816667</v>
      </c>
      <c r="M63" s="1206">
        <v>0.31753901560624254</v>
      </c>
      <c r="N63" s="1164">
        <v>4.0009280888355349E-2</v>
      </c>
      <c r="O63" s="1166">
        <v>0.41724626650660268</v>
      </c>
      <c r="P63" s="1164">
        <v>1.2002941905143625E-2</v>
      </c>
      <c r="Q63" s="1204">
        <v>1.2389901960784313E-2</v>
      </c>
      <c r="R63" s="1164">
        <v>1.561102867254902E-3</v>
      </c>
      <c r="S63" s="1166">
        <v>1.6280331176470587E-2</v>
      </c>
      <c r="T63" s="1164">
        <v>4.6833701100254836E-4</v>
      </c>
      <c r="U63" s="1206">
        <v>1.4983137254901961E-2</v>
      </c>
      <c r="V63" s="1166">
        <v>1.8878453278431374E-3</v>
      </c>
      <c r="W63" s="1166">
        <v>1.968784235294118E-2</v>
      </c>
      <c r="X63" s="1166">
        <v>5.6636103656122142E-4</v>
      </c>
      <c r="Y63" s="1206">
        <v>1.0741959064327484</v>
      </c>
      <c r="Z63" s="1166">
        <v>0.13534653581871345</v>
      </c>
      <c r="AA63" s="1206">
        <v>7.4915686274509813E-2</v>
      </c>
      <c r="AB63" s="1166">
        <v>9.4392266392156875E-3</v>
      </c>
      <c r="AC63" s="1166">
        <v>9.8439211764705895E-2</v>
      </c>
      <c r="AD63" s="1207">
        <v>2.8318051828061068E-3</v>
      </c>
    </row>
    <row r="64" spans="2:30">
      <c r="B64" s="1200" t="s">
        <v>208</v>
      </c>
      <c r="C64" s="1163" t="s">
        <v>337</v>
      </c>
      <c r="D64" s="1163" t="s">
        <v>338</v>
      </c>
      <c r="E64" s="1163" t="s">
        <v>339</v>
      </c>
      <c r="F64" s="1201">
        <v>506247.36473976</v>
      </c>
      <c r="G64" s="1163">
        <v>5043924.3547903001</v>
      </c>
      <c r="H64" s="1202">
        <v>62.7</v>
      </c>
      <c r="I64" s="1202">
        <v>7.0103999999999997</v>
      </c>
      <c r="J64" s="1202">
        <v>0.7</v>
      </c>
      <c r="K64" s="1202">
        <v>3.1668932096688289</v>
      </c>
      <c r="L64" s="1202">
        <v>422.03890000000001</v>
      </c>
      <c r="M64" s="1206">
        <v>0.4926770708283314</v>
      </c>
      <c r="N64" s="1164">
        <v>6.2076325570228096E-2</v>
      </c>
      <c r="O64" s="1166">
        <v>0.64737767106842747</v>
      </c>
      <c r="P64" s="1164">
        <v>1.8623142255003378E-2</v>
      </c>
      <c r="Q64" s="1204">
        <v>1.9223529411764705E-2</v>
      </c>
      <c r="R64" s="1164">
        <v>2.4221262588235292E-3</v>
      </c>
      <c r="S64" s="1166">
        <v>2.5259717647058824E-2</v>
      </c>
      <c r="T64" s="1164">
        <v>7.2664742094985394E-4</v>
      </c>
      <c r="U64" s="1206">
        <v>2.3247058823529412E-2</v>
      </c>
      <c r="V64" s="1166">
        <v>2.929082917647059E-3</v>
      </c>
      <c r="W64" s="1166">
        <v>3.0546635294117646E-2</v>
      </c>
      <c r="X64" s="1166">
        <v>8.7873641603238148E-4</v>
      </c>
      <c r="Y64" s="1206">
        <v>1.6666666666666665</v>
      </c>
      <c r="Z64" s="1166">
        <v>0.20999666666666664</v>
      </c>
      <c r="AA64" s="1206">
        <v>0.11623529411764708</v>
      </c>
      <c r="AB64" s="1166">
        <v>1.4645414588235296E-2</v>
      </c>
      <c r="AC64" s="1166">
        <v>0.15273317647058826</v>
      </c>
      <c r="AD64" s="1207">
        <v>4.3936820801619087E-3</v>
      </c>
    </row>
    <row r="65" spans="2:30">
      <c r="B65" s="1200" t="s">
        <v>208</v>
      </c>
      <c r="C65" s="1163" t="s">
        <v>337</v>
      </c>
      <c r="D65" s="1163" t="s">
        <v>340</v>
      </c>
      <c r="E65" s="1163" t="s">
        <v>341</v>
      </c>
      <c r="F65" s="1201">
        <v>506247.36473976</v>
      </c>
      <c r="G65" s="1163">
        <v>5043924.3547903001</v>
      </c>
      <c r="H65" s="1202">
        <v>62.7</v>
      </c>
      <c r="I65" s="1202">
        <v>7.0103999999999997</v>
      </c>
      <c r="J65" s="1202">
        <v>0.7</v>
      </c>
      <c r="K65" s="1202">
        <v>3.1668932096688289</v>
      </c>
      <c r="L65" s="1202">
        <v>422.03890000000001</v>
      </c>
      <c r="M65" s="1206">
        <v>0.4926770708283314</v>
      </c>
      <c r="N65" s="1164">
        <v>6.2076325570228096E-2</v>
      </c>
      <c r="O65" s="1166">
        <v>0.64737767106842747</v>
      </c>
      <c r="P65" s="1164">
        <v>1.8623142255003378E-2</v>
      </c>
      <c r="Q65" s="1204">
        <v>1.9223529411764705E-2</v>
      </c>
      <c r="R65" s="1164">
        <v>2.4221262588235292E-3</v>
      </c>
      <c r="S65" s="1166">
        <v>2.5259717647058824E-2</v>
      </c>
      <c r="T65" s="1164">
        <v>7.2664742094985394E-4</v>
      </c>
      <c r="U65" s="1206">
        <v>2.3247058823529412E-2</v>
      </c>
      <c r="V65" s="1166">
        <v>2.929082917647059E-3</v>
      </c>
      <c r="W65" s="1166">
        <v>3.0546635294117646E-2</v>
      </c>
      <c r="X65" s="1166">
        <v>8.7873641603238148E-4</v>
      </c>
      <c r="Y65" s="1206">
        <v>1.6666666666666665</v>
      </c>
      <c r="Z65" s="1166">
        <v>0.20999666666666664</v>
      </c>
      <c r="AA65" s="1206">
        <v>0.11623529411764708</v>
      </c>
      <c r="AB65" s="1166">
        <v>1.4645414588235296E-2</v>
      </c>
      <c r="AC65" s="1166">
        <v>0.15273317647058826</v>
      </c>
      <c r="AD65" s="1207">
        <v>4.3936820801619087E-3</v>
      </c>
    </row>
    <row r="66" spans="2:30">
      <c r="B66" s="1200" t="s">
        <v>830</v>
      </c>
      <c r="C66" s="1163" t="s">
        <v>678</v>
      </c>
      <c r="D66" s="1163" t="s">
        <v>2131</v>
      </c>
      <c r="E66" s="1163" t="s">
        <v>1972</v>
      </c>
      <c r="F66" s="1201">
        <v>506639.1592928</v>
      </c>
      <c r="G66" s="1163">
        <v>5043778.0916675003</v>
      </c>
      <c r="H66" s="1202">
        <v>62.7</v>
      </c>
      <c r="I66" s="1202">
        <v>24.384</v>
      </c>
      <c r="J66" s="1202">
        <v>0.91439999999999999</v>
      </c>
      <c r="K66" s="1202">
        <v>11.588601922997874</v>
      </c>
      <c r="L66" s="1202">
        <v>616.48329999999999</v>
      </c>
      <c r="M66" s="1206">
        <v>2.1568627450980391</v>
      </c>
      <c r="N66" s="1164">
        <v>0.27176039215686271</v>
      </c>
      <c r="O66" s="1166">
        <v>9.447058823529412</v>
      </c>
      <c r="P66" s="1164">
        <v>0.27176396132355479</v>
      </c>
      <c r="Q66" s="1204">
        <v>0.64350159966210618</v>
      </c>
      <c r="R66" s="1164">
        <v>8.1079914554226057E-2</v>
      </c>
      <c r="S66" s="1166">
        <v>2.3881435838647271</v>
      </c>
      <c r="T66" s="1164">
        <v>6.8699832686977935E-2</v>
      </c>
      <c r="U66" s="1206">
        <v>0.64350159966210618</v>
      </c>
      <c r="V66" s="1166">
        <v>8.1079914554226057E-2</v>
      </c>
      <c r="W66" s="1166">
        <v>2.3881435838647271</v>
      </c>
      <c r="X66" s="1166">
        <v>6.8699832686977935E-2</v>
      </c>
      <c r="Y66" s="1206">
        <v>1.4882352941176471</v>
      </c>
      <c r="Z66" s="1166">
        <v>0.18751467058823529</v>
      </c>
      <c r="AA66" s="1206">
        <v>5.6078431372549024E-2</v>
      </c>
      <c r="AB66" s="1166">
        <v>7.065770196078432E-3</v>
      </c>
      <c r="AC66" s="1166">
        <v>0.24562352941176474</v>
      </c>
      <c r="AD66" s="1207">
        <v>7.0658629944124257E-3</v>
      </c>
    </row>
    <row r="67" spans="2:30">
      <c r="B67" s="1200" t="s">
        <v>830</v>
      </c>
      <c r="C67" s="1163" t="s">
        <v>552</v>
      </c>
      <c r="D67" s="1163" t="s">
        <v>841</v>
      </c>
      <c r="E67" s="1163" t="s">
        <v>842</v>
      </c>
      <c r="F67" s="1201">
        <v>506742.79</v>
      </c>
      <c r="G67" s="1163">
        <v>5043430.54</v>
      </c>
      <c r="H67" s="1202">
        <v>62.7</v>
      </c>
      <c r="I67" s="1202">
        <v>36.576000000000001</v>
      </c>
      <c r="J67" s="1202">
        <v>0.30480000000000002</v>
      </c>
      <c r="K67" s="1202">
        <v>21.991393416665733</v>
      </c>
      <c r="L67" s="1202">
        <v>616.48329999999999</v>
      </c>
      <c r="M67" s="1206">
        <v>0.19607843137254902</v>
      </c>
      <c r="N67" s="1164">
        <v>2.4705490196078431E-2</v>
      </c>
      <c r="O67" s="1166">
        <v>0.85882352941176465</v>
      </c>
      <c r="P67" s="1164">
        <v>2.4705814665777707E-2</v>
      </c>
      <c r="Q67" s="1204">
        <v>5.4033630037201658E-2</v>
      </c>
      <c r="R67" s="1164">
        <v>6.808129317427334E-3</v>
      </c>
      <c r="S67" s="1166">
        <v>0.20080118100833511</v>
      </c>
      <c r="T67" s="1164">
        <v>5.7764565044685313E-3</v>
      </c>
      <c r="U67" s="1206">
        <v>5.4033630037201658E-2</v>
      </c>
      <c r="V67" s="1166">
        <v>6.808129317427334E-3</v>
      </c>
      <c r="W67" s="1166">
        <v>0.20080118100833511</v>
      </c>
      <c r="X67" s="1166">
        <v>5.7764565044685313E-3</v>
      </c>
      <c r="Y67" s="1206">
        <v>1.5149019607843137</v>
      </c>
      <c r="Z67" s="1166">
        <v>0.19087461725490196</v>
      </c>
      <c r="AA67" s="1206">
        <v>5.0980392156862748E-3</v>
      </c>
      <c r="AB67" s="1166">
        <v>6.4234274509803921E-4</v>
      </c>
      <c r="AC67" s="1166">
        <v>2.2329411764705886E-2</v>
      </c>
      <c r="AD67" s="1207">
        <v>6.4235118131022052E-4</v>
      </c>
    </row>
    <row r="68" spans="2:30">
      <c r="B68" s="1200" t="s">
        <v>830</v>
      </c>
      <c r="C68" s="1163" t="s">
        <v>552</v>
      </c>
      <c r="D68" s="1163" t="s">
        <v>843</v>
      </c>
      <c r="E68" s="1163" t="s">
        <v>844</v>
      </c>
      <c r="F68" s="1201">
        <v>506742.68</v>
      </c>
      <c r="G68" s="1163">
        <v>5043432.18</v>
      </c>
      <c r="H68" s="1202">
        <v>62.7</v>
      </c>
      <c r="I68" s="1202">
        <v>36.576000000000001</v>
      </c>
      <c r="J68" s="1202">
        <v>0.30480000000000002</v>
      </c>
      <c r="K68" s="1202">
        <v>21.991393416665733</v>
      </c>
      <c r="L68" s="1202">
        <v>616.48329999999999</v>
      </c>
      <c r="M68" s="1206">
        <v>0.19607843137254902</v>
      </c>
      <c r="N68" s="1164">
        <v>2.4705490196078431E-2</v>
      </c>
      <c r="O68" s="1166">
        <v>0.85882352941176465</v>
      </c>
      <c r="P68" s="1164">
        <v>2.4705814665777707E-2</v>
      </c>
      <c r="Q68" s="1204">
        <v>5.4033630037201658E-2</v>
      </c>
      <c r="R68" s="1164">
        <v>6.808129317427334E-3</v>
      </c>
      <c r="S68" s="1166">
        <v>0.20080118100833511</v>
      </c>
      <c r="T68" s="1164">
        <v>5.7764565044685313E-3</v>
      </c>
      <c r="U68" s="1206">
        <v>5.4033630037201658E-2</v>
      </c>
      <c r="V68" s="1166">
        <v>6.808129317427334E-3</v>
      </c>
      <c r="W68" s="1166">
        <v>0.20080118100833511</v>
      </c>
      <c r="X68" s="1166">
        <v>5.7764565044685313E-3</v>
      </c>
      <c r="Y68" s="1206">
        <v>1.5149019607843137</v>
      </c>
      <c r="Z68" s="1166">
        <v>0.19087461725490196</v>
      </c>
      <c r="AA68" s="1206">
        <v>5.0980392156862748E-3</v>
      </c>
      <c r="AB68" s="1166">
        <v>6.4234274509803921E-4</v>
      </c>
      <c r="AC68" s="1166">
        <v>2.2329411764705886E-2</v>
      </c>
      <c r="AD68" s="1207">
        <v>6.4235118131022052E-4</v>
      </c>
    </row>
    <row r="69" spans="2:30">
      <c r="B69" s="1200" t="s">
        <v>830</v>
      </c>
      <c r="C69" s="1163" t="s">
        <v>552</v>
      </c>
      <c r="D69" s="1163" t="s">
        <v>845</v>
      </c>
      <c r="E69" s="1163" t="s">
        <v>846</v>
      </c>
      <c r="F69" s="1201">
        <v>506744.57</v>
      </c>
      <c r="G69" s="1163">
        <v>5043432.25</v>
      </c>
      <c r="H69" s="1202">
        <v>62.7</v>
      </c>
      <c r="I69" s="1202">
        <v>36.576000000000001</v>
      </c>
      <c r="J69" s="1202">
        <v>0.30480000000000002</v>
      </c>
      <c r="K69" s="1202">
        <v>21.991393416665733</v>
      </c>
      <c r="L69" s="1202">
        <v>616.48329999999999</v>
      </c>
      <c r="M69" s="1206">
        <v>0.19607843137254902</v>
      </c>
      <c r="N69" s="1164">
        <v>2.4705490196078431E-2</v>
      </c>
      <c r="O69" s="1166">
        <v>0.85882352941176465</v>
      </c>
      <c r="P69" s="1164">
        <v>2.4705814665777707E-2</v>
      </c>
      <c r="Q69" s="1204">
        <v>5.4033630037201658E-2</v>
      </c>
      <c r="R69" s="1164">
        <v>6.808129317427334E-3</v>
      </c>
      <c r="S69" s="1166">
        <v>0.20080118100833511</v>
      </c>
      <c r="T69" s="1164">
        <v>5.7764565044685313E-3</v>
      </c>
      <c r="U69" s="1206">
        <v>5.4033630037201658E-2</v>
      </c>
      <c r="V69" s="1166">
        <v>6.808129317427334E-3</v>
      </c>
      <c r="W69" s="1166">
        <v>0.20080118100833511</v>
      </c>
      <c r="X69" s="1166">
        <v>5.7764565044685313E-3</v>
      </c>
      <c r="Y69" s="1206">
        <v>1.5149019607843137</v>
      </c>
      <c r="Z69" s="1166">
        <v>0.19087461725490196</v>
      </c>
      <c r="AA69" s="1206">
        <v>5.0980392156862748E-3</v>
      </c>
      <c r="AB69" s="1166">
        <v>6.4234274509803921E-4</v>
      </c>
      <c r="AC69" s="1166">
        <v>2.2329411764705886E-2</v>
      </c>
      <c r="AD69" s="1207">
        <v>6.4235118131022052E-4</v>
      </c>
    </row>
    <row r="70" spans="2:30">
      <c r="B70" s="1200" t="s">
        <v>830</v>
      </c>
      <c r="C70" s="1163" t="s">
        <v>795</v>
      </c>
      <c r="D70" s="1163" t="s">
        <v>847</v>
      </c>
      <c r="E70" s="1163" t="s">
        <v>848</v>
      </c>
      <c r="F70" s="1201">
        <v>506467.03</v>
      </c>
      <c r="G70" s="1163">
        <v>5043403.88</v>
      </c>
      <c r="H70" s="1202">
        <v>62.7</v>
      </c>
      <c r="I70" s="1202">
        <v>27.127199999999998</v>
      </c>
      <c r="J70" s="1202">
        <v>0.4572</v>
      </c>
      <c r="K70" s="1202">
        <v>9.7739526296292141</v>
      </c>
      <c r="L70" s="1202">
        <v>616.48329999999999</v>
      </c>
      <c r="M70" s="1206">
        <v>0.19607843137254902</v>
      </c>
      <c r="N70" s="1164">
        <v>2.4705490196078431E-2</v>
      </c>
      <c r="O70" s="1166">
        <v>0.85882352941176465</v>
      </c>
      <c r="P70" s="1164">
        <v>2.4705814665777707E-2</v>
      </c>
      <c r="Q70" s="1204">
        <v>0.14594260598627071</v>
      </c>
      <c r="R70" s="1164">
        <v>1.8388476469058137E-2</v>
      </c>
      <c r="S70" s="1166">
        <v>0.53626894322243712</v>
      </c>
      <c r="T70" s="1164">
        <v>1.5426872539624794E-2</v>
      </c>
      <c r="U70" s="1206">
        <v>0.14594260598627071</v>
      </c>
      <c r="V70" s="1166">
        <v>1.8388476469058137E-2</v>
      </c>
      <c r="W70" s="1166">
        <v>0.53626894322243712</v>
      </c>
      <c r="X70" s="1166">
        <v>1.5426872539624794E-2</v>
      </c>
      <c r="Y70" s="1206">
        <v>1.1229411764705883</v>
      </c>
      <c r="Z70" s="1166">
        <v>0.14148834235294119</v>
      </c>
      <c r="AA70" s="1206">
        <v>5.0980392156862748E-3</v>
      </c>
      <c r="AB70" s="1166">
        <v>6.4234274509803921E-4</v>
      </c>
      <c r="AC70" s="1166">
        <v>2.2329411764705886E-2</v>
      </c>
      <c r="AD70" s="1207">
        <v>6.4235118131022052E-4</v>
      </c>
    </row>
    <row r="71" spans="2:30">
      <c r="B71" s="1200" t="s">
        <v>830</v>
      </c>
      <c r="C71" s="1163" t="s">
        <v>795</v>
      </c>
      <c r="D71" s="1163" t="s">
        <v>849</v>
      </c>
      <c r="E71" s="1163" t="s">
        <v>850</v>
      </c>
      <c r="F71" s="1201">
        <v>506467.03</v>
      </c>
      <c r="G71" s="1163">
        <v>5043403.88</v>
      </c>
      <c r="H71" s="1202">
        <v>62.7</v>
      </c>
      <c r="I71" s="1202">
        <v>27.127199999999998</v>
      </c>
      <c r="J71" s="1202">
        <v>0.4572</v>
      </c>
      <c r="K71" s="1202">
        <v>9.7739526296292141</v>
      </c>
      <c r="L71" s="1202">
        <v>616.48333300000002</v>
      </c>
      <c r="M71" s="1206">
        <v>0.19607843137254902</v>
      </c>
      <c r="N71" s="1164">
        <v>2.4705490196078431E-2</v>
      </c>
      <c r="O71" s="1166">
        <v>0.85882352941176465</v>
      </c>
      <c r="P71" s="1164">
        <v>2.4705814665777707E-2</v>
      </c>
      <c r="Q71" s="1204">
        <v>0.14594260598627071</v>
      </c>
      <c r="R71" s="1164">
        <v>1.8388476469058137E-2</v>
      </c>
      <c r="S71" s="1166">
        <v>0.53626894322243712</v>
      </c>
      <c r="T71" s="1164">
        <v>1.5426872539624794E-2</v>
      </c>
      <c r="U71" s="1206">
        <v>0.14594260598627071</v>
      </c>
      <c r="V71" s="1166">
        <v>1.8388476469058137E-2</v>
      </c>
      <c r="W71" s="1166">
        <v>0.53626894322243712</v>
      </c>
      <c r="X71" s="1166">
        <v>1.5426872539624794E-2</v>
      </c>
      <c r="Y71" s="1206">
        <v>1.1229411764705883</v>
      </c>
      <c r="Z71" s="1166">
        <v>0.14148834235294119</v>
      </c>
      <c r="AA71" s="1206">
        <v>5.0980392156862748E-3</v>
      </c>
      <c r="AB71" s="1166">
        <v>6.4234274509803921E-4</v>
      </c>
      <c r="AC71" s="1166">
        <v>2.2329411764705886E-2</v>
      </c>
      <c r="AD71" s="1207">
        <v>6.4235118131022052E-4</v>
      </c>
    </row>
    <row r="72" spans="2:30">
      <c r="B72" s="1200" t="s">
        <v>830</v>
      </c>
      <c r="C72" s="1163" t="s">
        <v>795</v>
      </c>
      <c r="D72" s="1163" t="s">
        <v>851</v>
      </c>
      <c r="E72" s="1163" t="s">
        <v>852</v>
      </c>
      <c r="F72" s="1201">
        <v>506467.03</v>
      </c>
      <c r="G72" s="1163">
        <v>5043403.88</v>
      </c>
      <c r="H72" s="1202">
        <v>62.7</v>
      </c>
      <c r="I72" s="1202">
        <v>27.127199999999998</v>
      </c>
      <c r="J72" s="1202">
        <v>0.4572</v>
      </c>
      <c r="K72" s="1202">
        <v>9.7739526296292141</v>
      </c>
      <c r="L72" s="1202">
        <v>616.48333300000002</v>
      </c>
      <c r="M72" s="1206">
        <v>0.19607843137254902</v>
      </c>
      <c r="N72" s="1164">
        <v>2.4705490196078431E-2</v>
      </c>
      <c r="O72" s="1166">
        <v>0.85882352941176465</v>
      </c>
      <c r="P72" s="1164">
        <v>2.4705814665777707E-2</v>
      </c>
      <c r="Q72" s="1204">
        <v>0.14594260598627071</v>
      </c>
      <c r="R72" s="1164">
        <v>1.8388476469058137E-2</v>
      </c>
      <c r="S72" s="1166">
        <v>0.53626894322243712</v>
      </c>
      <c r="T72" s="1164">
        <v>1.5426872539624794E-2</v>
      </c>
      <c r="U72" s="1206">
        <v>0.14594260598627071</v>
      </c>
      <c r="V72" s="1166">
        <v>1.8388476469058137E-2</v>
      </c>
      <c r="W72" s="1166">
        <v>0.53626894322243712</v>
      </c>
      <c r="X72" s="1166">
        <v>1.5426872539624794E-2</v>
      </c>
      <c r="Y72" s="1206">
        <v>1.1229411764705883</v>
      </c>
      <c r="Z72" s="1166">
        <v>0.14148834235294119</v>
      </c>
      <c r="AA72" s="1206">
        <v>5.0980392156862748E-3</v>
      </c>
      <c r="AB72" s="1166">
        <v>6.4234274509803921E-4</v>
      </c>
      <c r="AC72" s="1166">
        <v>2.2329411764705886E-2</v>
      </c>
      <c r="AD72" s="1207">
        <v>6.4235118131022052E-4</v>
      </c>
    </row>
    <row r="73" spans="2:30">
      <c r="B73" s="1200" t="s">
        <v>830</v>
      </c>
      <c r="C73" s="1163" t="s">
        <v>795</v>
      </c>
      <c r="D73" s="1163" t="s">
        <v>853</v>
      </c>
      <c r="E73" s="1163" t="s">
        <v>854</v>
      </c>
      <c r="F73" s="1201">
        <v>506467.03</v>
      </c>
      <c r="G73" s="1163">
        <v>5043403.88</v>
      </c>
      <c r="H73" s="1202">
        <v>62.7</v>
      </c>
      <c r="I73" s="1202">
        <v>27.127199999999998</v>
      </c>
      <c r="J73" s="1202">
        <v>0.4572</v>
      </c>
      <c r="K73" s="1202">
        <v>9.7739526296292141</v>
      </c>
      <c r="L73" s="1202">
        <v>616.48333300000002</v>
      </c>
      <c r="M73" s="1206">
        <v>0.19607843137254902</v>
      </c>
      <c r="N73" s="1164">
        <v>2.4705490196078431E-2</v>
      </c>
      <c r="O73" s="1166">
        <v>0.85882352941176465</v>
      </c>
      <c r="P73" s="1164">
        <v>2.4705814665777707E-2</v>
      </c>
      <c r="Q73" s="1204">
        <v>0.14594260598627071</v>
      </c>
      <c r="R73" s="1164">
        <v>1.8388476469058137E-2</v>
      </c>
      <c r="S73" s="1166">
        <v>0.53626894322243712</v>
      </c>
      <c r="T73" s="1164">
        <v>1.5426872539624794E-2</v>
      </c>
      <c r="U73" s="1206">
        <v>0.14594260598627071</v>
      </c>
      <c r="V73" s="1166">
        <v>1.8388476469058137E-2</v>
      </c>
      <c r="W73" s="1166">
        <v>0.53626894322243712</v>
      </c>
      <c r="X73" s="1166">
        <v>1.5426872539624794E-2</v>
      </c>
      <c r="Y73" s="1206">
        <v>1.1229411764705883</v>
      </c>
      <c r="Z73" s="1166">
        <v>0.14148834235294119</v>
      </c>
      <c r="AA73" s="1206">
        <v>5.0980392156862748E-3</v>
      </c>
      <c r="AB73" s="1166">
        <v>6.4234274509803921E-4</v>
      </c>
      <c r="AC73" s="1166">
        <v>2.2329411764705886E-2</v>
      </c>
      <c r="AD73" s="1207">
        <v>6.4235118131022052E-4</v>
      </c>
    </row>
    <row r="74" spans="2:30">
      <c r="B74" s="1200" t="s">
        <v>830</v>
      </c>
      <c r="C74" s="1163" t="s">
        <v>795</v>
      </c>
      <c r="D74" s="1163" t="s">
        <v>855</v>
      </c>
      <c r="E74" s="1163" t="s">
        <v>856</v>
      </c>
      <c r="F74" s="1201">
        <v>506467.03</v>
      </c>
      <c r="G74" s="1163">
        <v>5043403.88</v>
      </c>
      <c r="H74" s="1202">
        <v>62.7</v>
      </c>
      <c r="I74" s="1202">
        <v>27.127199999999998</v>
      </c>
      <c r="J74" s="1202">
        <v>0.91439999999999999</v>
      </c>
      <c r="K74" s="1202">
        <v>11.588601922997874</v>
      </c>
      <c r="L74" s="1202">
        <v>616.48333300000002</v>
      </c>
      <c r="M74" s="1206">
        <v>0.78431372549019607</v>
      </c>
      <c r="N74" s="1164">
        <v>9.8821960784313725E-2</v>
      </c>
      <c r="O74" s="1166">
        <v>3.4352941176470586</v>
      </c>
      <c r="P74" s="1164">
        <v>9.8823258663110827E-2</v>
      </c>
      <c r="Q74" s="1204">
        <v>0.16064848833921186</v>
      </c>
      <c r="R74" s="1164">
        <v>2.0241388233764014E-2</v>
      </c>
      <c r="S74" s="1166">
        <v>0.6006807079283194</v>
      </c>
      <c r="T74" s="1164">
        <v>1.7279808639558119E-2</v>
      </c>
      <c r="U74" s="1206">
        <v>0.16064848833921186</v>
      </c>
      <c r="V74" s="1166">
        <v>2.0241388233764014E-2</v>
      </c>
      <c r="W74" s="1166">
        <v>0.6006807079283194</v>
      </c>
      <c r="X74" s="1166">
        <v>1.7279808639558119E-2</v>
      </c>
      <c r="Y74" s="1206">
        <v>0.54117647058823526</v>
      </c>
      <c r="Z74" s="1166">
        <v>6.8187152941176471E-2</v>
      </c>
      <c r="AA74" s="1206">
        <v>2.0392156862745099E-2</v>
      </c>
      <c r="AB74" s="1166">
        <v>2.5693709803921569E-3</v>
      </c>
      <c r="AC74" s="1166">
        <v>8.9317647058823543E-2</v>
      </c>
      <c r="AD74" s="1207">
        <v>2.5694047252408821E-3</v>
      </c>
    </row>
    <row r="75" spans="2:30">
      <c r="B75" s="1200" t="s">
        <v>830</v>
      </c>
      <c r="C75" s="1163" t="s">
        <v>795</v>
      </c>
      <c r="D75" s="1163" t="s">
        <v>857</v>
      </c>
      <c r="E75" s="1163" t="s">
        <v>858</v>
      </c>
      <c r="F75" s="1201">
        <v>506467.03</v>
      </c>
      <c r="G75" s="1163">
        <v>5043403.88</v>
      </c>
      <c r="H75" s="1202">
        <v>62.7</v>
      </c>
      <c r="I75" s="1202">
        <v>27.127199999999998</v>
      </c>
      <c r="J75" s="1202">
        <v>0.91439999999999999</v>
      </c>
      <c r="K75" s="1202">
        <v>11.588601922997874</v>
      </c>
      <c r="L75" s="1202">
        <v>616.48333300000002</v>
      </c>
      <c r="M75" s="1206">
        <v>0.78431372549019607</v>
      </c>
      <c r="N75" s="1164">
        <v>9.8821960784313725E-2</v>
      </c>
      <c r="O75" s="1166">
        <v>3.4352941176470586</v>
      </c>
      <c r="P75" s="1164">
        <v>9.8823258663110827E-2</v>
      </c>
      <c r="Q75" s="1204">
        <v>0.16064848833921186</v>
      </c>
      <c r="R75" s="1164">
        <v>2.0241388233764014E-2</v>
      </c>
      <c r="S75" s="1166">
        <v>0.6006807079283194</v>
      </c>
      <c r="T75" s="1164">
        <v>1.7279808639558119E-2</v>
      </c>
      <c r="U75" s="1206">
        <v>0.16064848833921186</v>
      </c>
      <c r="V75" s="1166">
        <v>2.0241388233764014E-2</v>
      </c>
      <c r="W75" s="1166">
        <v>0.6006807079283194</v>
      </c>
      <c r="X75" s="1166">
        <v>1.7279808639558119E-2</v>
      </c>
      <c r="Y75" s="1206">
        <v>0.54117647058823526</v>
      </c>
      <c r="Z75" s="1166">
        <v>6.8187152941176471E-2</v>
      </c>
      <c r="AA75" s="1206">
        <v>2.0392156862745099E-2</v>
      </c>
      <c r="AB75" s="1166">
        <v>2.5693709803921569E-3</v>
      </c>
      <c r="AC75" s="1166">
        <v>8.9317647058823543E-2</v>
      </c>
      <c r="AD75" s="1207">
        <v>2.5694047252408821E-3</v>
      </c>
    </row>
    <row r="76" spans="2:30">
      <c r="B76" s="1200" t="s">
        <v>830</v>
      </c>
      <c r="C76" s="1163" t="s">
        <v>796</v>
      </c>
      <c r="D76" s="1163" t="s">
        <v>859</v>
      </c>
      <c r="E76" s="1163" t="s">
        <v>860</v>
      </c>
      <c r="F76" s="1201">
        <v>506337.39</v>
      </c>
      <c r="G76" s="1163">
        <v>5043349.82</v>
      </c>
      <c r="H76" s="1202">
        <v>62.7</v>
      </c>
      <c r="I76" s="1202">
        <v>36.576000000000001</v>
      </c>
      <c r="J76" s="1202">
        <v>0.60960000000000003</v>
      </c>
      <c r="K76" s="1202">
        <v>10.348891019607404</v>
      </c>
      <c r="L76" s="1202">
        <v>616.48333300000002</v>
      </c>
      <c r="M76" s="1206">
        <v>0.34313725490196079</v>
      </c>
      <c r="N76" s="1164">
        <v>4.3234607843137256E-2</v>
      </c>
      <c r="O76" s="1166">
        <v>1.5029411764705882</v>
      </c>
      <c r="P76" s="1164">
        <v>4.3235175665110988E-2</v>
      </c>
      <c r="Q76" s="1204">
        <v>2.7468619669458863E-2</v>
      </c>
      <c r="R76" s="1164">
        <v>3.4609911411124777E-3</v>
      </c>
      <c r="S76" s="1166">
        <v>0.10652271669548563</v>
      </c>
      <c r="T76" s="1164">
        <v>3.0643437286544395E-3</v>
      </c>
      <c r="U76" s="1206">
        <v>2.7468619669458863E-2</v>
      </c>
      <c r="V76" s="1166">
        <v>3.4609911411124777E-3</v>
      </c>
      <c r="W76" s="1166">
        <v>0.10652271669548563</v>
      </c>
      <c r="X76" s="1166">
        <v>3.0643437286544395E-3</v>
      </c>
      <c r="Y76" s="1206">
        <v>0.23676470588235293</v>
      </c>
      <c r="Z76" s="1166">
        <v>2.9831879411764704E-2</v>
      </c>
      <c r="AA76" s="1206">
        <v>8.9215686274509796E-3</v>
      </c>
      <c r="AB76" s="1166">
        <v>1.1240998039215686E-3</v>
      </c>
      <c r="AC76" s="1166">
        <v>3.9076470588235289E-2</v>
      </c>
      <c r="AD76" s="1207">
        <v>1.1241145672928855E-3</v>
      </c>
    </row>
    <row r="77" spans="2:30">
      <c r="B77" s="1200" t="s">
        <v>830</v>
      </c>
      <c r="C77" s="1163" t="s">
        <v>796</v>
      </c>
      <c r="D77" s="1163" t="s">
        <v>861</v>
      </c>
      <c r="E77" s="1163" t="s">
        <v>862</v>
      </c>
      <c r="F77" s="1201">
        <v>506330.48</v>
      </c>
      <c r="G77" s="1163">
        <v>5043347.1399999997</v>
      </c>
      <c r="H77" s="1202">
        <v>62.7</v>
      </c>
      <c r="I77" s="1202">
        <v>36.576000000000001</v>
      </c>
      <c r="J77" s="1202">
        <v>0.60960000000000003</v>
      </c>
      <c r="K77" s="1202">
        <v>10.348891019607404</v>
      </c>
      <c r="L77" s="1202">
        <v>616.48333300000002</v>
      </c>
      <c r="M77" s="1206">
        <v>0.34313725490196079</v>
      </c>
      <c r="N77" s="1164">
        <v>4.3234607843137256E-2</v>
      </c>
      <c r="O77" s="1166">
        <v>1.5029411764705882</v>
      </c>
      <c r="P77" s="1164">
        <v>4.3235175665110988E-2</v>
      </c>
      <c r="Q77" s="1204">
        <v>2.7468619669458863E-2</v>
      </c>
      <c r="R77" s="1164">
        <v>3.4609911411124777E-3</v>
      </c>
      <c r="S77" s="1166">
        <v>0.10652271669548563</v>
      </c>
      <c r="T77" s="1164">
        <v>3.0643437286544395E-3</v>
      </c>
      <c r="U77" s="1206">
        <v>2.7468619669458863E-2</v>
      </c>
      <c r="V77" s="1166">
        <v>3.4609911411124777E-3</v>
      </c>
      <c r="W77" s="1166">
        <v>0.10652271669548563</v>
      </c>
      <c r="X77" s="1166">
        <v>3.0643437286544395E-3</v>
      </c>
      <c r="Y77" s="1206">
        <v>0.23676470588235293</v>
      </c>
      <c r="Z77" s="1166">
        <v>2.9831879411764704E-2</v>
      </c>
      <c r="AA77" s="1206">
        <v>8.9215686274509796E-3</v>
      </c>
      <c r="AB77" s="1166">
        <v>1.1240998039215686E-3</v>
      </c>
      <c r="AC77" s="1166">
        <v>3.9076470588235289E-2</v>
      </c>
      <c r="AD77" s="1207">
        <v>1.1241145672928855E-3</v>
      </c>
    </row>
    <row r="78" spans="2:30">
      <c r="B78" s="1200" t="s">
        <v>830</v>
      </c>
      <c r="C78" s="1163" t="s">
        <v>796</v>
      </c>
      <c r="D78" s="1163" t="s">
        <v>863</v>
      </c>
      <c r="E78" s="1163" t="s">
        <v>864</v>
      </c>
      <c r="F78" s="1201">
        <v>506323.67</v>
      </c>
      <c r="G78" s="1163">
        <v>5043344.12</v>
      </c>
      <c r="H78" s="1202">
        <v>62.7</v>
      </c>
      <c r="I78" s="1202">
        <v>36.576000000000001</v>
      </c>
      <c r="J78" s="1202">
        <v>0.60960000000000003</v>
      </c>
      <c r="K78" s="1202">
        <v>10.348891019607404</v>
      </c>
      <c r="L78" s="1202">
        <v>616.48333300000002</v>
      </c>
      <c r="M78" s="1206">
        <v>0.34313725490196079</v>
      </c>
      <c r="N78" s="1164">
        <v>4.3234607843137256E-2</v>
      </c>
      <c r="O78" s="1166">
        <v>1.5029411764705882</v>
      </c>
      <c r="P78" s="1164">
        <v>4.3235175665110988E-2</v>
      </c>
      <c r="Q78" s="1204">
        <v>2.7468619669458863E-2</v>
      </c>
      <c r="R78" s="1164">
        <v>3.4609911411124777E-3</v>
      </c>
      <c r="S78" s="1166">
        <v>0.10652271669548563</v>
      </c>
      <c r="T78" s="1164">
        <v>3.0643437286544395E-3</v>
      </c>
      <c r="U78" s="1206">
        <v>2.7468619669458863E-2</v>
      </c>
      <c r="V78" s="1166">
        <v>3.4609911411124777E-3</v>
      </c>
      <c r="W78" s="1166">
        <v>0.10652271669548563</v>
      </c>
      <c r="X78" s="1166">
        <v>3.0643437286544395E-3</v>
      </c>
      <c r="Y78" s="1206">
        <v>0.23676470588235293</v>
      </c>
      <c r="Z78" s="1166">
        <v>2.9831879411764704E-2</v>
      </c>
      <c r="AA78" s="1206">
        <v>8.9215686274509796E-3</v>
      </c>
      <c r="AB78" s="1166">
        <v>1.1240998039215686E-3</v>
      </c>
      <c r="AC78" s="1166">
        <v>3.9076470588235289E-2</v>
      </c>
      <c r="AD78" s="1207">
        <v>1.1241145672928855E-3</v>
      </c>
    </row>
    <row r="79" spans="2:30">
      <c r="B79" s="1200" t="s">
        <v>830</v>
      </c>
      <c r="C79" s="1163" t="s">
        <v>796</v>
      </c>
      <c r="D79" s="1163" t="s">
        <v>865</v>
      </c>
      <c r="E79" s="1163" t="s">
        <v>866</v>
      </c>
      <c r="F79" s="1201">
        <v>506317.28</v>
      </c>
      <c r="G79" s="1163">
        <v>5043340.8499999996</v>
      </c>
      <c r="H79" s="1202">
        <v>62.7</v>
      </c>
      <c r="I79" s="1202">
        <v>36.576000000000001</v>
      </c>
      <c r="J79" s="1202">
        <v>0.60960000000000003</v>
      </c>
      <c r="K79" s="1202">
        <v>10.348891019607404</v>
      </c>
      <c r="L79" s="1202">
        <v>616.48329999999999</v>
      </c>
      <c r="M79" s="1206">
        <v>0.34313725490196079</v>
      </c>
      <c r="N79" s="1164">
        <v>4.3234607843137256E-2</v>
      </c>
      <c r="O79" s="1166">
        <v>1.5029411764705882</v>
      </c>
      <c r="P79" s="1164">
        <v>4.3235175665110988E-2</v>
      </c>
      <c r="Q79" s="1204">
        <v>2.7468619669458863E-2</v>
      </c>
      <c r="R79" s="1164">
        <v>3.4609911411124777E-3</v>
      </c>
      <c r="S79" s="1166">
        <v>0.10652271669548563</v>
      </c>
      <c r="T79" s="1164">
        <v>3.0643437286544395E-3</v>
      </c>
      <c r="U79" s="1206">
        <v>2.7468619669458863E-2</v>
      </c>
      <c r="V79" s="1166">
        <v>3.4609911411124777E-3</v>
      </c>
      <c r="W79" s="1166">
        <v>0.10652271669548563</v>
      </c>
      <c r="X79" s="1166">
        <v>3.0643437286544395E-3</v>
      </c>
      <c r="Y79" s="1206">
        <v>0.23676470588235293</v>
      </c>
      <c r="Z79" s="1166">
        <v>2.9831879411764704E-2</v>
      </c>
      <c r="AA79" s="1206">
        <v>8.9215686274509796E-3</v>
      </c>
      <c r="AB79" s="1166">
        <v>1.1240998039215686E-3</v>
      </c>
      <c r="AC79" s="1166">
        <v>3.9076470588235289E-2</v>
      </c>
      <c r="AD79" s="1207">
        <v>1.1241145672928855E-3</v>
      </c>
    </row>
    <row r="80" spans="2:30">
      <c r="B80" s="1200" t="s">
        <v>830</v>
      </c>
      <c r="C80" s="1163" t="s">
        <v>796</v>
      </c>
      <c r="D80" s="1163" t="s">
        <v>1973</v>
      </c>
      <c r="E80" s="1163" t="s">
        <v>868</v>
      </c>
      <c r="F80" s="1201">
        <v>506247.98</v>
      </c>
      <c r="G80" s="1163">
        <v>5043260.5599999996</v>
      </c>
      <c r="H80" s="1202">
        <v>62.7</v>
      </c>
      <c r="I80" s="1202">
        <v>36.576000000000001</v>
      </c>
      <c r="J80" s="1202">
        <v>0.91439999999999999</v>
      </c>
      <c r="K80" s="1202">
        <v>9.7559858049423944</v>
      </c>
      <c r="L80" s="1202">
        <v>616.48333300000002</v>
      </c>
      <c r="M80" s="1206">
        <v>0.78431372549019607</v>
      </c>
      <c r="N80" s="1164">
        <v>9.8821960784313725E-2</v>
      </c>
      <c r="O80" s="1166">
        <v>3.4352941176470586</v>
      </c>
      <c r="P80" s="1164">
        <v>9.8823258663110827E-2</v>
      </c>
      <c r="Q80" s="1204">
        <v>0.1606226139773935</v>
      </c>
      <c r="R80" s="1164">
        <v>2.0238128115923626E-2</v>
      </c>
      <c r="S80" s="1166">
        <v>0.59165986944885895</v>
      </c>
      <c r="T80" s="1164">
        <v>1.7020305777828058E-2</v>
      </c>
      <c r="U80" s="1206">
        <v>0.1606226139773935</v>
      </c>
      <c r="V80" s="1166">
        <v>2.0238128115923626E-2</v>
      </c>
      <c r="W80" s="1166">
        <v>0.59165986944885895</v>
      </c>
      <c r="X80" s="1166">
        <v>1.7020305777828058E-2</v>
      </c>
      <c r="Y80" s="1206">
        <v>0.54117647058823526</v>
      </c>
      <c r="Z80" s="1166">
        <v>6.8187152941176471E-2</v>
      </c>
      <c r="AA80" s="1206">
        <v>2.0392156862745099E-2</v>
      </c>
      <c r="AB80" s="1166">
        <v>2.5693709803921569E-3</v>
      </c>
      <c r="AC80" s="1166">
        <v>8.9317647058823543E-2</v>
      </c>
      <c r="AD80" s="1207">
        <v>2.5694047252408821E-3</v>
      </c>
    </row>
    <row r="81" spans="2:30">
      <c r="B81" s="1200" t="s">
        <v>830</v>
      </c>
      <c r="C81" s="1163" t="s">
        <v>796</v>
      </c>
      <c r="D81" s="1163" t="s">
        <v>1974</v>
      </c>
      <c r="E81" s="1163" t="s">
        <v>870</v>
      </c>
      <c r="F81" s="1201">
        <v>506255.54</v>
      </c>
      <c r="G81" s="1163">
        <v>5043261.91</v>
      </c>
      <c r="H81" s="1202">
        <v>62.7</v>
      </c>
      <c r="I81" s="1202">
        <v>36.576000000000001</v>
      </c>
      <c r="J81" s="1202">
        <v>0.91439999999999999</v>
      </c>
      <c r="K81" s="1202">
        <v>9.7559858049423944</v>
      </c>
      <c r="L81" s="1202">
        <v>616.48333300000002</v>
      </c>
      <c r="M81" s="1206">
        <v>0.78431372549019607</v>
      </c>
      <c r="N81" s="1164">
        <v>9.8821960784313725E-2</v>
      </c>
      <c r="O81" s="1166">
        <v>3.4352941176470586</v>
      </c>
      <c r="P81" s="1164">
        <v>9.8823258663110827E-2</v>
      </c>
      <c r="Q81" s="1204">
        <v>0.4267621759611917</v>
      </c>
      <c r="R81" s="1164">
        <v>5.3771180646758232E-2</v>
      </c>
      <c r="S81" s="1166">
        <v>1.5719956677485458</v>
      </c>
      <c r="T81" s="1164">
        <v>4.5221669286823134E-2</v>
      </c>
      <c r="U81" s="1206">
        <v>0.4267621759611917</v>
      </c>
      <c r="V81" s="1166">
        <v>5.3771180646758232E-2</v>
      </c>
      <c r="W81" s="1166">
        <v>1.5719956677485458</v>
      </c>
      <c r="X81" s="1166">
        <v>4.5221669286823134E-2</v>
      </c>
      <c r="Y81" s="1206">
        <v>0.54117647058823526</v>
      </c>
      <c r="Z81" s="1166">
        <v>6.8187152941176471E-2</v>
      </c>
      <c r="AA81" s="1206">
        <v>2.0392156862745099E-2</v>
      </c>
      <c r="AB81" s="1166">
        <v>2.5693709803921569E-3</v>
      </c>
      <c r="AC81" s="1166">
        <v>8.9317647058823543E-2</v>
      </c>
      <c r="AD81" s="1207">
        <v>2.5694047252408821E-3</v>
      </c>
    </row>
    <row r="82" spans="2:30">
      <c r="B82" s="1200" t="s">
        <v>830</v>
      </c>
      <c r="C82" s="1163" t="s">
        <v>796</v>
      </c>
      <c r="D82" s="1163" t="s">
        <v>1975</v>
      </c>
      <c r="E82" s="1163" t="s">
        <v>872</v>
      </c>
      <c r="F82" s="1201">
        <v>506262.23</v>
      </c>
      <c r="G82" s="1163">
        <v>5043264.66</v>
      </c>
      <c r="H82" s="1202">
        <v>62.7</v>
      </c>
      <c r="I82" s="1202">
        <v>36.576000000000001</v>
      </c>
      <c r="J82" s="1202">
        <v>0.91439999999999999</v>
      </c>
      <c r="K82" s="1202">
        <v>9.7559858049423944</v>
      </c>
      <c r="L82" s="1202">
        <v>616.48333300000002</v>
      </c>
      <c r="M82" s="1206">
        <v>0.78431372549019607</v>
      </c>
      <c r="N82" s="1164">
        <v>9.8821960784313725E-2</v>
      </c>
      <c r="O82" s="1166">
        <v>3.4352941176470586</v>
      </c>
      <c r="P82" s="1164">
        <v>9.8823258663110827E-2</v>
      </c>
      <c r="Q82" s="1204">
        <v>0.4267621759611917</v>
      </c>
      <c r="R82" s="1164">
        <v>5.3771180646758232E-2</v>
      </c>
      <c r="S82" s="1166">
        <v>1.5719956677485458</v>
      </c>
      <c r="T82" s="1164">
        <v>4.5221669286823134E-2</v>
      </c>
      <c r="U82" s="1206">
        <v>0.4267621759611917</v>
      </c>
      <c r="V82" s="1166">
        <v>5.3771180646758232E-2</v>
      </c>
      <c r="W82" s="1166">
        <v>1.5719956677485458</v>
      </c>
      <c r="X82" s="1166">
        <v>4.5221669286823134E-2</v>
      </c>
      <c r="Y82" s="1206">
        <v>0.54117647058823526</v>
      </c>
      <c r="Z82" s="1166">
        <v>6.8187152941176471E-2</v>
      </c>
      <c r="AA82" s="1206">
        <v>2.0392156862745099E-2</v>
      </c>
      <c r="AB82" s="1166">
        <v>2.5693709803921569E-3</v>
      </c>
      <c r="AC82" s="1166">
        <v>8.9317647058823543E-2</v>
      </c>
      <c r="AD82" s="1207">
        <v>2.5694047252408821E-3</v>
      </c>
    </row>
    <row r="83" spans="2:30">
      <c r="B83" s="1200" t="s">
        <v>830</v>
      </c>
      <c r="C83" s="1163" t="s">
        <v>796</v>
      </c>
      <c r="D83" s="1163" t="s">
        <v>1976</v>
      </c>
      <c r="E83" s="1163" t="s">
        <v>874</v>
      </c>
      <c r="F83" s="1201">
        <v>506261.15</v>
      </c>
      <c r="G83" s="1163">
        <v>5043267.79</v>
      </c>
      <c r="H83" s="1202">
        <v>62.7</v>
      </c>
      <c r="I83" s="1202">
        <v>36.576000000000001</v>
      </c>
      <c r="J83" s="1202">
        <v>0.91439999999999999</v>
      </c>
      <c r="K83" s="1202">
        <v>9.7559858049423944</v>
      </c>
      <c r="L83" s="1202">
        <v>616.48333300000002</v>
      </c>
      <c r="M83" s="1206">
        <v>0.78431372549019607</v>
      </c>
      <c r="N83" s="1164">
        <v>9.8821960784313725E-2</v>
      </c>
      <c r="O83" s="1166">
        <v>3.4352941176470586</v>
      </c>
      <c r="P83" s="1164">
        <v>9.8823258663110827E-2</v>
      </c>
      <c r="Q83" s="1204">
        <v>0.1606226139773935</v>
      </c>
      <c r="R83" s="1164">
        <v>2.0238128115923626E-2</v>
      </c>
      <c r="S83" s="1166">
        <v>0.59165986944885895</v>
      </c>
      <c r="T83" s="1164">
        <v>1.7020305777828058E-2</v>
      </c>
      <c r="U83" s="1206">
        <v>0.1606226139773935</v>
      </c>
      <c r="V83" s="1166">
        <v>2.0238128115923626E-2</v>
      </c>
      <c r="W83" s="1166">
        <v>0.59165986944885895</v>
      </c>
      <c r="X83" s="1166">
        <v>1.7020305777828058E-2</v>
      </c>
      <c r="Y83" s="1206">
        <v>0.54117647058823526</v>
      </c>
      <c r="Z83" s="1166">
        <v>6.8187152941176471E-2</v>
      </c>
      <c r="AA83" s="1206">
        <v>2.0392156862745099E-2</v>
      </c>
      <c r="AB83" s="1166">
        <v>2.5693709803921569E-3</v>
      </c>
      <c r="AC83" s="1166">
        <v>8.9317647058823543E-2</v>
      </c>
      <c r="AD83" s="1207">
        <v>2.5694047252408821E-3</v>
      </c>
    </row>
    <row r="84" spans="2:30">
      <c r="B84" s="1200" t="s">
        <v>830</v>
      </c>
      <c r="C84" s="1163" t="s">
        <v>798</v>
      </c>
      <c r="D84" s="1163" t="s">
        <v>1977</v>
      </c>
      <c r="E84" s="1163" t="s">
        <v>876</v>
      </c>
      <c r="F84" s="1201">
        <v>506166.50034209999</v>
      </c>
      <c r="G84" s="1163">
        <v>5043257.9523611004</v>
      </c>
      <c r="H84" s="1202">
        <v>62.7</v>
      </c>
      <c r="I84" s="1202">
        <v>36.576000000000001</v>
      </c>
      <c r="J84" s="1202">
        <v>0.91439999999999999</v>
      </c>
      <c r="K84" s="1202">
        <v>9.7559858049423944</v>
      </c>
      <c r="L84" s="1202">
        <v>616.48333300000002</v>
      </c>
      <c r="M84" s="1206">
        <v>0</v>
      </c>
      <c r="N84" s="1164">
        <v>0</v>
      </c>
      <c r="O84" s="1166">
        <v>0</v>
      </c>
      <c r="P84" s="1164">
        <v>0</v>
      </c>
      <c r="Q84" s="1204">
        <v>0</v>
      </c>
      <c r="R84" s="1164">
        <v>0</v>
      </c>
      <c r="S84" s="1166">
        <v>0</v>
      </c>
      <c r="T84" s="1164">
        <v>0</v>
      </c>
      <c r="U84" s="1206">
        <v>0</v>
      </c>
      <c r="V84" s="1166">
        <v>0</v>
      </c>
      <c r="W84" s="1166">
        <v>0</v>
      </c>
      <c r="X84" s="1166">
        <v>0</v>
      </c>
      <c r="Y84" s="1206">
        <v>0</v>
      </c>
      <c r="Z84" s="1166">
        <v>0</v>
      </c>
      <c r="AA84" s="1206">
        <v>0</v>
      </c>
      <c r="AB84" s="1166">
        <v>0</v>
      </c>
      <c r="AC84" s="1166">
        <v>0</v>
      </c>
      <c r="AD84" s="1207">
        <v>0</v>
      </c>
    </row>
    <row r="85" spans="2:30">
      <c r="B85" s="1200" t="s">
        <v>830</v>
      </c>
      <c r="C85" s="1163" t="s">
        <v>798</v>
      </c>
      <c r="D85" s="1163" t="s">
        <v>1978</v>
      </c>
      <c r="E85" s="1163" t="s">
        <v>878</v>
      </c>
      <c r="F85" s="1201">
        <v>506173.36697042</v>
      </c>
      <c r="G85" s="1163">
        <v>5043260.8757771999</v>
      </c>
      <c r="H85" s="1202">
        <v>62.7</v>
      </c>
      <c r="I85" s="1202">
        <v>36.576000000000001</v>
      </c>
      <c r="J85" s="1202">
        <v>0.91439999999999999</v>
      </c>
      <c r="K85" s="1202">
        <v>9.7559858049423944</v>
      </c>
      <c r="L85" s="1202">
        <v>616.48329999999999</v>
      </c>
      <c r="M85" s="1206">
        <v>0</v>
      </c>
      <c r="N85" s="1164">
        <v>0</v>
      </c>
      <c r="O85" s="1166">
        <v>0</v>
      </c>
      <c r="P85" s="1164">
        <v>0</v>
      </c>
      <c r="Q85" s="1204">
        <v>0</v>
      </c>
      <c r="R85" s="1164">
        <v>0</v>
      </c>
      <c r="S85" s="1166">
        <v>0</v>
      </c>
      <c r="T85" s="1164">
        <v>0</v>
      </c>
      <c r="U85" s="1206">
        <v>0</v>
      </c>
      <c r="V85" s="1166">
        <v>0</v>
      </c>
      <c r="W85" s="1166">
        <v>0</v>
      </c>
      <c r="X85" s="1166">
        <v>0</v>
      </c>
      <c r="Y85" s="1206">
        <v>0</v>
      </c>
      <c r="Z85" s="1166">
        <v>0</v>
      </c>
      <c r="AA85" s="1206">
        <v>0</v>
      </c>
      <c r="AB85" s="1166">
        <v>0</v>
      </c>
      <c r="AC85" s="1166">
        <v>0</v>
      </c>
      <c r="AD85" s="1207">
        <v>0</v>
      </c>
    </row>
    <row r="86" spans="2:30">
      <c r="B86" s="1200" t="s">
        <v>830</v>
      </c>
      <c r="C86" s="1163" t="s">
        <v>798</v>
      </c>
      <c r="D86" s="1163" t="s">
        <v>1979</v>
      </c>
      <c r="E86" s="1163" t="s">
        <v>880</v>
      </c>
      <c r="F86" s="1201">
        <v>506180.16561232001</v>
      </c>
      <c r="G86" s="1163">
        <v>5043264.1391252996</v>
      </c>
      <c r="H86" s="1202">
        <v>62.7</v>
      </c>
      <c r="I86" s="1202">
        <v>36.576000000000001</v>
      </c>
      <c r="J86" s="1202">
        <v>0.91439999999999999</v>
      </c>
      <c r="K86" s="1202">
        <v>9.7559858049423944</v>
      </c>
      <c r="L86" s="1202">
        <v>616.48329999999999</v>
      </c>
      <c r="M86" s="1206">
        <v>0</v>
      </c>
      <c r="N86" s="1164">
        <v>0</v>
      </c>
      <c r="O86" s="1166">
        <v>0</v>
      </c>
      <c r="P86" s="1164">
        <v>0</v>
      </c>
      <c r="Q86" s="1204">
        <v>0.45082431044731425</v>
      </c>
      <c r="R86" s="1164">
        <v>5.6802961467740699E-2</v>
      </c>
      <c r="S86" s="1166">
        <v>1.6598224586228931</v>
      </c>
      <c r="T86" s="1164">
        <v>4.7748186485901074E-2</v>
      </c>
      <c r="U86" s="1206">
        <v>0.45082431044731425</v>
      </c>
      <c r="V86" s="1166">
        <v>5.6802961467740699E-2</v>
      </c>
      <c r="W86" s="1166">
        <v>1.6598224586228931</v>
      </c>
      <c r="X86" s="1166">
        <v>4.7748186485901074E-2</v>
      </c>
      <c r="Y86" s="1206">
        <v>0</v>
      </c>
      <c r="Z86" s="1166">
        <v>0</v>
      </c>
      <c r="AA86" s="1206">
        <v>0</v>
      </c>
      <c r="AB86" s="1166">
        <v>0</v>
      </c>
      <c r="AC86" s="1166">
        <v>0</v>
      </c>
      <c r="AD86" s="1207">
        <v>0</v>
      </c>
    </row>
    <row r="87" spans="2:30">
      <c r="B87" s="1200" t="s">
        <v>830</v>
      </c>
      <c r="C87" s="1163" t="s">
        <v>798</v>
      </c>
      <c r="D87" s="1163" t="s">
        <v>1980</v>
      </c>
      <c r="E87" s="1163" t="s">
        <v>882</v>
      </c>
      <c r="F87" s="1201">
        <v>506186.76029497001</v>
      </c>
      <c r="G87" s="1163">
        <v>5043266.9945548996</v>
      </c>
      <c r="H87" s="1202">
        <v>62.7</v>
      </c>
      <c r="I87" s="1202">
        <v>36.576000000000001</v>
      </c>
      <c r="J87" s="1202">
        <v>0.91439999999999999</v>
      </c>
      <c r="K87" s="1202">
        <v>9.7559858049423944</v>
      </c>
      <c r="L87" s="1202">
        <v>616.48333300000002</v>
      </c>
      <c r="M87" s="1206">
        <v>0</v>
      </c>
      <c r="N87" s="1164">
        <v>0</v>
      </c>
      <c r="O87" s="1166">
        <v>0</v>
      </c>
      <c r="P87" s="1164">
        <v>0</v>
      </c>
      <c r="Q87" s="1204">
        <v>0</v>
      </c>
      <c r="R87" s="1164">
        <v>0</v>
      </c>
      <c r="S87" s="1166">
        <v>0</v>
      </c>
      <c r="T87" s="1164">
        <v>0</v>
      </c>
      <c r="U87" s="1206">
        <v>0</v>
      </c>
      <c r="V87" s="1166">
        <v>0</v>
      </c>
      <c r="W87" s="1166">
        <v>0</v>
      </c>
      <c r="X87" s="1166">
        <v>0</v>
      </c>
      <c r="Y87" s="1206">
        <v>0</v>
      </c>
      <c r="Z87" s="1166">
        <v>0</v>
      </c>
      <c r="AA87" s="1206">
        <v>0</v>
      </c>
      <c r="AB87" s="1166">
        <v>0</v>
      </c>
      <c r="AC87" s="1166">
        <v>0</v>
      </c>
      <c r="AD87" s="1207">
        <v>0</v>
      </c>
    </row>
    <row r="88" spans="2:30">
      <c r="B88" s="1200" t="s">
        <v>830</v>
      </c>
      <c r="C88" s="1163" t="s">
        <v>798</v>
      </c>
      <c r="D88" s="1163" t="s">
        <v>1981</v>
      </c>
      <c r="E88" s="1163" t="s">
        <v>884</v>
      </c>
      <c r="F88" s="1201">
        <v>506160.51753722999</v>
      </c>
      <c r="G88" s="1163">
        <v>5043255.1649179999</v>
      </c>
      <c r="H88" s="1202">
        <v>62.7</v>
      </c>
      <c r="I88" s="1202">
        <v>36.576000000000001</v>
      </c>
      <c r="J88" s="1202">
        <v>0.91439999999999999</v>
      </c>
      <c r="K88" s="1202">
        <v>9.7559858049423944</v>
      </c>
      <c r="L88" s="1202">
        <v>616.48329999999999</v>
      </c>
      <c r="M88" s="1206">
        <v>0</v>
      </c>
      <c r="N88" s="1164">
        <v>0</v>
      </c>
      <c r="O88" s="1166">
        <v>0</v>
      </c>
      <c r="P88" s="1164">
        <v>0</v>
      </c>
      <c r="Q88" s="1204">
        <v>0</v>
      </c>
      <c r="R88" s="1164">
        <v>0</v>
      </c>
      <c r="S88" s="1166">
        <v>0</v>
      </c>
      <c r="T88" s="1164">
        <v>0</v>
      </c>
      <c r="U88" s="1206">
        <v>0</v>
      </c>
      <c r="V88" s="1166">
        <v>0</v>
      </c>
      <c r="W88" s="1166">
        <v>0</v>
      </c>
      <c r="X88" s="1166">
        <v>0</v>
      </c>
      <c r="Y88" s="1206">
        <v>0</v>
      </c>
      <c r="Z88" s="1166">
        <v>0</v>
      </c>
      <c r="AA88" s="1206">
        <v>0</v>
      </c>
      <c r="AB88" s="1166">
        <v>0</v>
      </c>
      <c r="AC88" s="1166">
        <v>0</v>
      </c>
      <c r="AD88" s="1207">
        <v>0</v>
      </c>
    </row>
    <row r="89" spans="2:30">
      <c r="B89" s="1200" t="s">
        <v>830</v>
      </c>
      <c r="C89" s="1163" t="s">
        <v>799</v>
      </c>
      <c r="D89" s="1163" t="s">
        <v>885</v>
      </c>
      <c r="E89" s="1163" t="s">
        <v>886</v>
      </c>
      <c r="F89" s="1201">
        <v>506014.27</v>
      </c>
      <c r="G89" s="1163">
        <v>5043196.09</v>
      </c>
      <c r="H89" s="1202">
        <v>62.7</v>
      </c>
      <c r="I89" s="1202">
        <v>36.576000000000001</v>
      </c>
      <c r="J89" s="1202">
        <v>0.91439999999999999</v>
      </c>
      <c r="K89" s="1202">
        <v>9.7559858049423944</v>
      </c>
      <c r="L89" s="1202">
        <v>616.48329999999999</v>
      </c>
      <c r="M89" s="1206">
        <v>0</v>
      </c>
      <c r="N89" s="1164">
        <v>0</v>
      </c>
      <c r="O89" s="1166">
        <v>0</v>
      </c>
      <c r="P89" s="1164">
        <v>0</v>
      </c>
      <c r="Q89" s="1204">
        <v>0.45082431044731425</v>
      </c>
      <c r="R89" s="1164">
        <v>5.6802961467740699E-2</v>
      </c>
      <c r="S89" s="1166">
        <v>1.6598224586228931</v>
      </c>
      <c r="T89" s="1164">
        <v>4.7748186485901074E-2</v>
      </c>
      <c r="U89" s="1206">
        <v>0.45082431044731425</v>
      </c>
      <c r="V89" s="1166">
        <v>5.6802961467740699E-2</v>
      </c>
      <c r="W89" s="1166">
        <v>1.6598224586228931</v>
      </c>
      <c r="X89" s="1166">
        <v>4.7748186485901074E-2</v>
      </c>
      <c r="Y89" s="1206">
        <v>0</v>
      </c>
      <c r="Z89" s="1166">
        <v>0</v>
      </c>
      <c r="AA89" s="1206">
        <v>0</v>
      </c>
      <c r="AB89" s="1166">
        <v>0</v>
      </c>
      <c r="AC89" s="1166">
        <v>0</v>
      </c>
      <c r="AD89" s="1207">
        <v>0</v>
      </c>
    </row>
    <row r="90" spans="2:30">
      <c r="B90" s="1200" t="s">
        <v>830</v>
      </c>
      <c r="C90" s="1163" t="s">
        <v>799</v>
      </c>
      <c r="D90" s="1163" t="s">
        <v>887</v>
      </c>
      <c r="E90" s="1163" t="s">
        <v>888</v>
      </c>
      <c r="F90" s="1201">
        <v>506018.88</v>
      </c>
      <c r="G90" s="1163">
        <v>5043198.04</v>
      </c>
      <c r="H90" s="1202">
        <v>62.7</v>
      </c>
      <c r="I90" s="1202">
        <v>36.576000000000001</v>
      </c>
      <c r="J90" s="1202">
        <v>0.91439999999999999</v>
      </c>
      <c r="K90" s="1202">
        <v>9.7559858049423944</v>
      </c>
      <c r="L90" s="1202">
        <v>616.48329999999999</v>
      </c>
      <c r="M90" s="1206">
        <v>0</v>
      </c>
      <c r="N90" s="1164">
        <v>0</v>
      </c>
      <c r="O90" s="1166">
        <v>0</v>
      </c>
      <c r="P90" s="1164">
        <v>0</v>
      </c>
      <c r="Q90" s="1204">
        <v>0</v>
      </c>
      <c r="R90" s="1164">
        <v>0</v>
      </c>
      <c r="S90" s="1166">
        <v>0</v>
      </c>
      <c r="T90" s="1164">
        <v>0</v>
      </c>
      <c r="U90" s="1206">
        <v>0</v>
      </c>
      <c r="V90" s="1166">
        <v>0</v>
      </c>
      <c r="W90" s="1166">
        <v>0</v>
      </c>
      <c r="X90" s="1166">
        <v>0</v>
      </c>
      <c r="Y90" s="1206">
        <v>0</v>
      </c>
      <c r="Z90" s="1166">
        <v>0</v>
      </c>
      <c r="AA90" s="1206">
        <v>0</v>
      </c>
      <c r="AB90" s="1166">
        <v>0</v>
      </c>
      <c r="AC90" s="1166">
        <v>0</v>
      </c>
      <c r="AD90" s="1207">
        <v>0</v>
      </c>
    </row>
    <row r="91" spans="2:30">
      <c r="B91" s="1200" t="s">
        <v>830</v>
      </c>
      <c r="C91" s="1163" t="s">
        <v>799</v>
      </c>
      <c r="D91" s="1163" t="s">
        <v>889</v>
      </c>
      <c r="E91" s="1163" t="s">
        <v>890</v>
      </c>
      <c r="F91" s="1201">
        <v>506023.5</v>
      </c>
      <c r="G91" s="1163">
        <v>5043199.95</v>
      </c>
      <c r="H91" s="1202">
        <v>62.7</v>
      </c>
      <c r="I91" s="1202">
        <v>36.576000000000001</v>
      </c>
      <c r="J91" s="1202">
        <v>0.91439999999999999</v>
      </c>
      <c r="K91" s="1202">
        <v>9.7559858049423944</v>
      </c>
      <c r="L91" s="1202">
        <v>616.48329999999999</v>
      </c>
      <c r="M91" s="1206">
        <v>0</v>
      </c>
      <c r="N91" s="1164">
        <v>0</v>
      </c>
      <c r="O91" s="1166">
        <v>0</v>
      </c>
      <c r="P91" s="1164">
        <v>0</v>
      </c>
      <c r="Q91" s="1204">
        <v>0</v>
      </c>
      <c r="R91" s="1164">
        <v>0</v>
      </c>
      <c r="S91" s="1166">
        <v>0</v>
      </c>
      <c r="T91" s="1164">
        <v>0</v>
      </c>
      <c r="U91" s="1206">
        <v>0</v>
      </c>
      <c r="V91" s="1166">
        <v>0</v>
      </c>
      <c r="W91" s="1166">
        <v>0</v>
      </c>
      <c r="X91" s="1166">
        <v>0</v>
      </c>
      <c r="Y91" s="1206">
        <v>0</v>
      </c>
      <c r="Z91" s="1166">
        <v>0</v>
      </c>
      <c r="AA91" s="1206">
        <v>0</v>
      </c>
      <c r="AB91" s="1166">
        <v>0</v>
      </c>
      <c r="AC91" s="1166">
        <v>0</v>
      </c>
      <c r="AD91" s="1207">
        <v>0</v>
      </c>
    </row>
    <row r="92" spans="2:30">
      <c r="B92" s="1200" t="s">
        <v>830</v>
      </c>
      <c r="C92" s="1163" t="s">
        <v>799</v>
      </c>
      <c r="D92" s="1163" t="s">
        <v>891</v>
      </c>
      <c r="E92" s="1163" t="s">
        <v>892</v>
      </c>
      <c r="F92" s="1201">
        <v>506028.11</v>
      </c>
      <c r="G92" s="1163">
        <v>5043201.88</v>
      </c>
      <c r="H92" s="1202">
        <v>62.7</v>
      </c>
      <c r="I92" s="1202">
        <v>36.576000000000001</v>
      </c>
      <c r="J92" s="1202">
        <v>0.91439999999999999</v>
      </c>
      <c r="K92" s="1202">
        <v>9.7559858049423944</v>
      </c>
      <c r="L92" s="1202">
        <v>616.48329999999999</v>
      </c>
      <c r="M92" s="1206">
        <v>0</v>
      </c>
      <c r="N92" s="1164">
        <v>0</v>
      </c>
      <c r="O92" s="1166">
        <v>0</v>
      </c>
      <c r="P92" s="1164">
        <v>0</v>
      </c>
      <c r="Q92" s="1204">
        <v>0</v>
      </c>
      <c r="R92" s="1164">
        <v>0</v>
      </c>
      <c r="S92" s="1166">
        <v>0</v>
      </c>
      <c r="T92" s="1164">
        <v>0</v>
      </c>
      <c r="U92" s="1206">
        <v>0</v>
      </c>
      <c r="V92" s="1166">
        <v>0</v>
      </c>
      <c r="W92" s="1166">
        <v>0</v>
      </c>
      <c r="X92" s="1166">
        <v>0</v>
      </c>
      <c r="Y92" s="1206">
        <v>0</v>
      </c>
      <c r="Z92" s="1166">
        <v>0</v>
      </c>
      <c r="AA92" s="1206">
        <v>0</v>
      </c>
      <c r="AB92" s="1166">
        <v>0</v>
      </c>
      <c r="AC92" s="1166">
        <v>0</v>
      </c>
      <c r="AD92" s="1207">
        <v>0</v>
      </c>
    </row>
    <row r="93" spans="2:30">
      <c r="B93" s="1200" t="s">
        <v>830</v>
      </c>
      <c r="C93" s="1163" t="s">
        <v>799</v>
      </c>
      <c r="D93" s="1163" t="s">
        <v>893</v>
      </c>
      <c r="E93" s="1163" t="s">
        <v>894</v>
      </c>
      <c r="F93" s="1201">
        <v>506032.72</v>
      </c>
      <c r="G93" s="1163">
        <v>5043203.8099999996</v>
      </c>
      <c r="H93" s="1202">
        <v>62.7</v>
      </c>
      <c r="I93" s="1202">
        <v>36.576000000000001</v>
      </c>
      <c r="J93" s="1202">
        <v>0.91439999999999999</v>
      </c>
      <c r="K93" s="1202">
        <v>9.7559858049423944</v>
      </c>
      <c r="L93" s="1202">
        <v>616.48329999999999</v>
      </c>
      <c r="M93" s="1206">
        <v>0</v>
      </c>
      <c r="N93" s="1164">
        <v>0</v>
      </c>
      <c r="O93" s="1166">
        <v>0</v>
      </c>
      <c r="P93" s="1164">
        <v>0</v>
      </c>
      <c r="Q93" s="1204">
        <v>0</v>
      </c>
      <c r="R93" s="1164">
        <v>0</v>
      </c>
      <c r="S93" s="1166">
        <v>0</v>
      </c>
      <c r="T93" s="1164">
        <v>0</v>
      </c>
      <c r="U93" s="1206">
        <v>0</v>
      </c>
      <c r="V93" s="1166">
        <v>0</v>
      </c>
      <c r="W93" s="1166">
        <v>0</v>
      </c>
      <c r="X93" s="1166">
        <v>0</v>
      </c>
      <c r="Y93" s="1206">
        <v>0</v>
      </c>
      <c r="Z93" s="1166">
        <v>0</v>
      </c>
      <c r="AA93" s="1206">
        <v>0</v>
      </c>
      <c r="AB93" s="1166">
        <v>0</v>
      </c>
      <c r="AC93" s="1166">
        <v>0</v>
      </c>
      <c r="AD93" s="1207">
        <v>0</v>
      </c>
    </row>
    <row r="94" spans="2:30">
      <c r="B94" s="1200" t="s">
        <v>830</v>
      </c>
      <c r="C94" s="1163" t="s">
        <v>318</v>
      </c>
      <c r="D94" s="1163" t="s">
        <v>895</v>
      </c>
      <c r="E94" s="1163" t="s">
        <v>896</v>
      </c>
      <c r="F94" s="1201">
        <v>508892.79</v>
      </c>
      <c r="G94" s="1163">
        <v>5037747.4400000004</v>
      </c>
      <c r="H94" s="1202">
        <v>69.400000000000006</v>
      </c>
      <c r="I94" s="1202">
        <v>20.726400000000002</v>
      </c>
      <c r="J94" s="1202">
        <v>0.38100000000000001</v>
      </c>
      <c r="K94" s="1202">
        <v>14.074491786666069</v>
      </c>
      <c r="L94" s="1202">
        <v>616.48329999999999</v>
      </c>
      <c r="M94" s="1206">
        <v>0.19607843137254902</v>
      </c>
      <c r="N94" s="1164">
        <v>2.4705490196078431E-2</v>
      </c>
      <c r="O94" s="1166">
        <v>0.85882352941176465</v>
      </c>
      <c r="P94" s="1164">
        <v>2.4705814665777707E-2</v>
      </c>
      <c r="Q94" s="1204">
        <v>1.6855598023170527E-2</v>
      </c>
      <c r="R94" s="1164">
        <v>2.12377163972344E-3</v>
      </c>
      <c r="S94" s="1166">
        <v>6.510136415712145E-2</v>
      </c>
      <c r="T94" s="1164">
        <v>1.8727738380162663E-3</v>
      </c>
      <c r="U94" s="1206">
        <v>1.6855598023170527E-2</v>
      </c>
      <c r="V94" s="1166">
        <v>2.12377163972344E-3</v>
      </c>
      <c r="W94" s="1166">
        <v>6.510136415712145E-2</v>
      </c>
      <c r="X94" s="1166">
        <v>1.8727738380162663E-3</v>
      </c>
      <c r="Y94" s="1206">
        <v>1.8637254901960785</v>
      </c>
      <c r="Z94" s="1166">
        <v>0.2348256843137255</v>
      </c>
      <c r="AA94" s="1206">
        <v>5.0980392156862748E-3</v>
      </c>
      <c r="AB94" s="1166">
        <v>6.4234274509803921E-4</v>
      </c>
      <c r="AC94" s="1166">
        <v>2.2329411764705886E-2</v>
      </c>
      <c r="AD94" s="1207">
        <v>6.4235118131022052E-4</v>
      </c>
    </row>
    <row r="95" spans="2:30">
      <c r="B95" s="1200" t="s">
        <v>830</v>
      </c>
      <c r="C95" s="1163" t="s">
        <v>318</v>
      </c>
      <c r="D95" s="1163" t="s">
        <v>1982</v>
      </c>
      <c r="E95" s="1163" t="s">
        <v>898</v>
      </c>
      <c r="F95" s="1201">
        <v>508886.63</v>
      </c>
      <c r="G95" s="1163">
        <v>5037752.37</v>
      </c>
      <c r="H95" s="1202">
        <v>69.400000000000006</v>
      </c>
      <c r="I95" s="1202">
        <v>20.726400000000002</v>
      </c>
      <c r="J95" s="1202">
        <v>0.41899999999999998</v>
      </c>
      <c r="K95" s="1202">
        <v>11.637364233766228</v>
      </c>
      <c r="L95" s="1202">
        <v>616.48329999999999</v>
      </c>
      <c r="M95" s="1206">
        <v>0.19607843137254902</v>
      </c>
      <c r="N95" s="1164">
        <v>2.4705490196078431E-2</v>
      </c>
      <c r="O95" s="1166">
        <v>0.85882352941176465</v>
      </c>
      <c r="P95" s="1164">
        <v>2.4705814665777707E-2</v>
      </c>
      <c r="Q95" s="1204">
        <v>1.6855598023170527E-2</v>
      </c>
      <c r="R95" s="1164">
        <v>2.12377163972344E-3</v>
      </c>
      <c r="S95" s="1166">
        <v>6.510136415712145E-2</v>
      </c>
      <c r="T95" s="1164">
        <v>1.8727738380162663E-3</v>
      </c>
      <c r="U95" s="1206">
        <v>1.6855598023170527E-2</v>
      </c>
      <c r="V95" s="1166">
        <v>2.12377163972344E-3</v>
      </c>
      <c r="W95" s="1166">
        <v>6.510136415712145E-2</v>
      </c>
      <c r="X95" s="1166">
        <v>1.8727738380162663E-3</v>
      </c>
      <c r="Y95" s="1206">
        <v>0.13529411764705881</v>
      </c>
      <c r="Z95" s="1166">
        <v>1.7046788235294118E-2</v>
      </c>
      <c r="AA95" s="1206">
        <v>5.0980392156862748E-3</v>
      </c>
      <c r="AB95" s="1166">
        <v>6.4234274509803921E-4</v>
      </c>
      <c r="AC95" s="1166">
        <v>2.2329411764705886E-2</v>
      </c>
      <c r="AD95" s="1207">
        <v>6.4235118131022052E-4</v>
      </c>
    </row>
    <row r="96" spans="2:30">
      <c r="B96" s="1200" t="s">
        <v>830</v>
      </c>
      <c r="C96" s="1163" t="s">
        <v>899</v>
      </c>
      <c r="D96" s="1163" t="s">
        <v>1983</v>
      </c>
      <c r="E96" s="1163" t="s">
        <v>901</v>
      </c>
      <c r="F96" s="1201">
        <v>508883.20000000001</v>
      </c>
      <c r="G96" s="1163">
        <v>5037731.59</v>
      </c>
      <c r="H96" s="1202">
        <v>69.400000000000006</v>
      </c>
      <c r="I96" s="1202">
        <v>20.726400000000002</v>
      </c>
      <c r="J96" s="1202">
        <v>0.4572</v>
      </c>
      <c r="K96" s="1202">
        <v>9.7739526296292141</v>
      </c>
      <c r="L96" s="1202">
        <v>616.48329999999999</v>
      </c>
      <c r="M96" s="1206">
        <v>0.19607843137254902</v>
      </c>
      <c r="N96" s="1164">
        <v>2.4705490196078431E-2</v>
      </c>
      <c r="O96" s="1166">
        <v>0.85882352941176465</v>
      </c>
      <c r="P96" s="1164">
        <v>2.4705814665777707E-2</v>
      </c>
      <c r="Q96" s="1204">
        <v>1.6855598023170527E-2</v>
      </c>
      <c r="R96" s="1164">
        <v>2.12377163972344E-3</v>
      </c>
      <c r="S96" s="1166">
        <v>6.510136415712145E-2</v>
      </c>
      <c r="T96" s="1164">
        <v>1.8727738380162663E-3</v>
      </c>
      <c r="U96" s="1206">
        <v>1.6855598023170527E-2</v>
      </c>
      <c r="V96" s="1166">
        <v>2.12377163972344E-3</v>
      </c>
      <c r="W96" s="1166">
        <v>6.510136415712145E-2</v>
      </c>
      <c r="X96" s="1166">
        <v>1.8727738380162663E-3</v>
      </c>
      <c r="Y96" s="1206">
        <v>0.13529411764705881</v>
      </c>
      <c r="Z96" s="1166">
        <v>1.7046788235294118E-2</v>
      </c>
      <c r="AA96" s="1206">
        <v>5.0980392156862748E-3</v>
      </c>
      <c r="AB96" s="1166">
        <v>6.4234274509803921E-4</v>
      </c>
      <c r="AC96" s="1166">
        <v>2.2329411764705886E-2</v>
      </c>
      <c r="AD96" s="1207">
        <v>6.4235118131022052E-4</v>
      </c>
    </row>
    <row r="97" spans="2:30">
      <c r="B97" s="1200" t="s">
        <v>830</v>
      </c>
      <c r="C97" s="1163" t="s">
        <v>318</v>
      </c>
      <c r="D97" s="1163" t="s">
        <v>1984</v>
      </c>
      <c r="E97" s="1163" t="s">
        <v>903</v>
      </c>
      <c r="F97" s="1201">
        <v>508898.87</v>
      </c>
      <c r="G97" s="1163">
        <v>5037746.67</v>
      </c>
      <c r="H97" s="1202">
        <v>69.400000000000006</v>
      </c>
      <c r="I97" s="1202">
        <v>20.726400000000002</v>
      </c>
      <c r="J97" s="1202">
        <v>0.35599999999999998</v>
      </c>
      <c r="K97" s="1202">
        <v>16.120654764583335</v>
      </c>
      <c r="L97" s="1202">
        <v>616.48333300000002</v>
      </c>
      <c r="M97" s="1206">
        <v>0.19607843137254902</v>
      </c>
      <c r="N97" s="1164">
        <v>2.4705490196078431E-2</v>
      </c>
      <c r="O97" s="1166">
        <v>0.85882352941176465</v>
      </c>
      <c r="P97" s="1164">
        <v>2.4705814665777707E-2</v>
      </c>
      <c r="Q97" s="1204">
        <v>1.6855598023170527E-2</v>
      </c>
      <c r="R97" s="1164">
        <v>2.12377163972344E-3</v>
      </c>
      <c r="S97" s="1166">
        <v>6.510136415712145E-2</v>
      </c>
      <c r="T97" s="1164">
        <v>1.8727738380162663E-3</v>
      </c>
      <c r="U97" s="1206">
        <v>1.6855598023170527E-2</v>
      </c>
      <c r="V97" s="1166">
        <v>2.12377163972344E-3</v>
      </c>
      <c r="W97" s="1166">
        <v>6.510136415712145E-2</v>
      </c>
      <c r="X97" s="1166">
        <v>1.8727738380162663E-3</v>
      </c>
      <c r="Y97" s="1206">
        <v>1.8637254901960785</v>
      </c>
      <c r="Z97" s="1166">
        <v>0.2348256843137255</v>
      </c>
      <c r="AA97" s="1206">
        <v>5.0980392156862748E-3</v>
      </c>
      <c r="AB97" s="1166">
        <v>6.4234274509803921E-4</v>
      </c>
      <c r="AC97" s="1166">
        <v>2.2329411764705886E-2</v>
      </c>
      <c r="AD97" s="1207">
        <v>6.4235118131022052E-4</v>
      </c>
    </row>
    <row r="98" spans="2:30">
      <c r="B98" s="1200" t="s">
        <v>830</v>
      </c>
      <c r="C98" s="1163" t="s">
        <v>318</v>
      </c>
      <c r="D98" s="1163" t="s">
        <v>1985</v>
      </c>
      <c r="E98" s="1163" t="s">
        <v>905</v>
      </c>
      <c r="F98" s="1201">
        <v>508968.04</v>
      </c>
      <c r="G98" s="1163">
        <v>5037707.5199999996</v>
      </c>
      <c r="H98" s="1202">
        <v>69.400000000000006</v>
      </c>
      <c r="I98" s="1202">
        <v>20.726400000000002</v>
      </c>
      <c r="J98" s="1202">
        <v>0.4572</v>
      </c>
      <c r="K98" s="1202">
        <v>9.7739526296292141</v>
      </c>
      <c r="L98" s="1202">
        <v>616.48333300000002</v>
      </c>
      <c r="M98" s="1206">
        <v>0.19607843137254902</v>
      </c>
      <c r="N98" s="1164">
        <v>2.4705490196078431E-2</v>
      </c>
      <c r="O98" s="1166">
        <v>0.85882352941176465</v>
      </c>
      <c r="P98" s="1164">
        <v>2.4705814665777707E-2</v>
      </c>
      <c r="Q98" s="1204">
        <v>1.6855598023170527E-2</v>
      </c>
      <c r="R98" s="1164">
        <v>2.12377163972344E-3</v>
      </c>
      <c r="S98" s="1166">
        <v>6.510136415712145E-2</v>
      </c>
      <c r="T98" s="1164">
        <v>1.8727738380162663E-3</v>
      </c>
      <c r="U98" s="1206">
        <v>1.6855598023170527E-2</v>
      </c>
      <c r="V98" s="1166">
        <v>2.12377163972344E-3</v>
      </c>
      <c r="W98" s="1166">
        <v>6.510136415712145E-2</v>
      </c>
      <c r="X98" s="1166">
        <v>1.8727738380162663E-3</v>
      </c>
      <c r="Y98" s="1206">
        <v>0.13529411764705881</v>
      </c>
      <c r="Z98" s="1166">
        <v>1.7046788235294118E-2</v>
      </c>
      <c r="AA98" s="1206">
        <v>5.0980392156862748E-3</v>
      </c>
      <c r="AB98" s="1166">
        <v>6.4234274509803921E-4</v>
      </c>
      <c r="AC98" s="1166">
        <v>2.2329411764705886E-2</v>
      </c>
      <c r="AD98" s="1207">
        <v>6.4235118131022052E-4</v>
      </c>
    </row>
    <row r="99" spans="2:30">
      <c r="B99" s="1200" t="s">
        <v>50</v>
      </c>
      <c r="C99" s="1163" t="s">
        <v>678</v>
      </c>
      <c r="D99" s="1163" t="s">
        <v>1102</v>
      </c>
      <c r="E99" s="1163" t="s">
        <v>1103</v>
      </c>
      <c r="F99" s="1201">
        <v>506735.04</v>
      </c>
      <c r="G99" s="1163">
        <v>5043689.25</v>
      </c>
      <c r="H99" s="1202">
        <v>62.7</v>
      </c>
      <c r="I99" s="1202">
        <v>29.2608</v>
      </c>
      <c r="J99" s="1202">
        <v>1.0668</v>
      </c>
      <c r="K99" s="1202">
        <v>18.876166017906364</v>
      </c>
      <c r="L99" s="1202">
        <v>291.48</v>
      </c>
      <c r="M99" s="1206">
        <v>1.2917432638416748</v>
      </c>
      <c r="N99" s="1164">
        <v>0.16275706775752335</v>
      </c>
      <c r="O99" s="1166">
        <v>4.7148629130221131</v>
      </c>
      <c r="P99" s="1164">
        <v>0.13563267110701666</v>
      </c>
      <c r="Q99" s="1204">
        <v>0.24590793181252954</v>
      </c>
      <c r="R99" s="1164">
        <v>3.0983907592515098E-2</v>
      </c>
      <c r="S99" s="1166">
        <v>0.89757697744299147</v>
      </c>
      <c r="T99" s="1164">
        <v>2.5820636828807073E-2</v>
      </c>
      <c r="U99" s="1206">
        <v>0.25131446896493365</v>
      </c>
      <c r="V99" s="1166">
        <v>3.1665120460643709E-2</v>
      </c>
      <c r="W99" s="1166">
        <v>0.92125761017052132</v>
      </c>
      <c r="X99" s="1166">
        <v>2.6501858643648849E-2</v>
      </c>
      <c r="Y99" s="1206">
        <v>2.4233366072764486</v>
      </c>
      <c r="Z99" s="1166">
        <v>0.30533556584361798</v>
      </c>
      <c r="AA99" s="1206">
        <v>0.10940925313856817</v>
      </c>
      <c r="AB99" s="1166">
        <v>1.3785347076953312E-2</v>
      </c>
      <c r="AC99" s="1166">
        <v>0.39934377395577381</v>
      </c>
      <c r="AD99" s="1207">
        <v>1.1487940105741149E-2</v>
      </c>
    </row>
    <row r="100" spans="2:30">
      <c r="B100" s="1200" t="s">
        <v>50</v>
      </c>
      <c r="C100" s="1163" t="s">
        <v>678</v>
      </c>
      <c r="D100" s="1163" t="s">
        <v>1104</v>
      </c>
      <c r="E100" s="1163" t="s">
        <v>1105</v>
      </c>
      <c r="F100" s="1201">
        <v>506737.08</v>
      </c>
      <c r="G100" s="1163">
        <v>5043678.5999999996</v>
      </c>
      <c r="H100" s="1202">
        <v>62.7</v>
      </c>
      <c r="I100" s="1202">
        <v>29.2608</v>
      </c>
      <c r="J100" s="1202">
        <v>1.0668</v>
      </c>
      <c r="K100" s="1202">
        <v>18.876166017906364</v>
      </c>
      <c r="L100" s="1202">
        <v>291.48</v>
      </c>
      <c r="M100" s="1206">
        <v>1.2917432638416748</v>
      </c>
      <c r="N100" s="1164">
        <v>0.16275706775752335</v>
      </c>
      <c r="O100" s="1166">
        <v>4.7148629130221131</v>
      </c>
      <c r="P100" s="1164">
        <v>0.13563267110701666</v>
      </c>
      <c r="Q100" s="1204">
        <v>0.24590793181252954</v>
      </c>
      <c r="R100" s="1164">
        <v>3.0983907592515098E-2</v>
      </c>
      <c r="S100" s="1166">
        <v>0.89757697744299147</v>
      </c>
      <c r="T100" s="1164">
        <v>2.5820636828807073E-2</v>
      </c>
      <c r="U100" s="1206">
        <v>0.25131446896493365</v>
      </c>
      <c r="V100" s="1166">
        <v>3.1665120460643709E-2</v>
      </c>
      <c r="W100" s="1166">
        <v>0.92125761017052132</v>
      </c>
      <c r="X100" s="1166">
        <v>2.6501858643648849E-2</v>
      </c>
      <c r="Y100" s="1206">
        <v>2.4233366072764486</v>
      </c>
      <c r="Z100" s="1166">
        <v>0.30533556584361798</v>
      </c>
      <c r="AA100" s="1206">
        <v>0.10940925313856817</v>
      </c>
      <c r="AB100" s="1166">
        <v>1.3785347076953312E-2</v>
      </c>
      <c r="AC100" s="1166">
        <v>0.39934377395577381</v>
      </c>
      <c r="AD100" s="1207">
        <v>1.1487940105741149E-2</v>
      </c>
    </row>
    <row r="101" spans="2:30">
      <c r="B101" s="1200" t="s">
        <v>50</v>
      </c>
      <c r="C101" s="1163" t="s">
        <v>678</v>
      </c>
      <c r="D101" s="1163" t="s">
        <v>1106</v>
      </c>
      <c r="E101" s="1163" t="s">
        <v>1107</v>
      </c>
      <c r="F101" s="1201">
        <v>506729.16</v>
      </c>
      <c r="G101" s="1163">
        <v>5043706.82</v>
      </c>
      <c r="H101" s="1202">
        <v>62.7</v>
      </c>
      <c r="I101" s="1202">
        <v>29.2608</v>
      </c>
      <c r="J101" s="1202">
        <v>1.0668</v>
      </c>
      <c r="K101" s="1202">
        <v>18.876166017906364</v>
      </c>
      <c r="L101" s="1202">
        <v>291.48</v>
      </c>
      <c r="M101" s="1206">
        <v>1.2917432638416748</v>
      </c>
      <c r="N101" s="1164">
        <v>0.16275706775752335</v>
      </c>
      <c r="O101" s="1166">
        <v>4.7148629130221131</v>
      </c>
      <c r="P101" s="1164">
        <v>0.13563267110701666</v>
      </c>
      <c r="Q101" s="1204">
        <v>0.24590793181252954</v>
      </c>
      <c r="R101" s="1164">
        <v>3.0983907592515098E-2</v>
      </c>
      <c r="S101" s="1166">
        <v>0.89757697744299147</v>
      </c>
      <c r="T101" s="1164">
        <v>2.5820636828807073E-2</v>
      </c>
      <c r="U101" s="1206">
        <v>0.25131446896493365</v>
      </c>
      <c r="V101" s="1166">
        <v>3.1665120460643709E-2</v>
      </c>
      <c r="W101" s="1166">
        <v>0.92125761017052132</v>
      </c>
      <c r="X101" s="1166">
        <v>2.6501858643648849E-2</v>
      </c>
      <c r="Y101" s="1206">
        <v>2.4233366072764486</v>
      </c>
      <c r="Z101" s="1166">
        <v>0.30533556584361798</v>
      </c>
      <c r="AA101" s="1206">
        <v>0.10940925313856817</v>
      </c>
      <c r="AB101" s="1166">
        <v>1.3785347076953312E-2</v>
      </c>
      <c r="AC101" s="1166">
        <v>0.39934377395577381</v>
      </c>
      <c r="AD101" s="1207">
        <v>1.1487940105741149E-2</v>
      </c>
    </row>
    <row r="102" spans="2:30">
      <c r="B102" s="1200" t="s">
        <v>50</v>
      </c>
      <c r="C102" s="1163" t="s">
        <v>726</v>
      </c>
      <c r="D102" s="1163" t="s">
        <v>2132</v>
      </c>
      <c r="E102" s="1163" t="s">
        <v>1109</v>
      </c>
      <c r="F102" s="1201">
        <v>506882.28274796001</v>
      </c>
      <c r="G102" s="1163">
        <v>5043833.2545170998</v>
      </c>
      <c r="H102" s="1202">
        <v>62.7</v>
      </c>
      <c r="I102" s="1202">
        <v>29.2608</v>
      </c>
      <c r="J102" s="1202">
        <v>1.0668</v>
      </c>
      <c r="K102" s="1202">
        <v>8.7120766236490912</v>
      </c>
      <c r="L102" s="1202">
        <v>291.48</v>
      </c>
      <c r="M102" s="1206">
        <v>0.86116217589444988</v>
      </c>
      <c r="N102" s="1164">
        <v>0.10850471183834889</v>
      </c>
      <c r="O102" s="1166">
        <v>3.1432419420147419</v>
      </c>
      <c r="P102" s="1164">
        <v>9.0421780738011104E-2</v>
      </c>
      <c r="Q102" s="1204">
        <v>0.16393862120835304</v>
      </c>
      <c r="R102" s="1164">
        <v>2.0655938395010065E-2</v>
      </c>
      <c r="S102" s="1166">
        <v>0.59838465162866095</v>
      </c>
      <c r="T102" s="1164">
        <v>1.7213757885871379E-2</v>
      </c>
      <c r="U102" s="1206">
        <v>0.16754297930995576</v>
      </c>
      <c r="V102" s="1166">
        <v>2.1110080307095807E-2</v>
      </c>
      <c r="W102" s="1166">
        <v>0.61417174011368092</v>
      </c>
      <c r="X102" s="1166">
        <v>1.7667905762432566E-2</v>
      </c>
      <c r="Y102" s="1206">
        <v>1.6155577381842992</v>
      </c>
      <c r="Z102" s="1166">
        <v>0.20355704389574533</v>
      </c>
      <c r="AA102" s="1206">
        <v>7.2939502092378775E-2</v>
      </c>
      <c r="AB102" s="1166">
        <v>9.1902313846355405E-3</v>
      </c>
      <c r="AC102" s="1166">
        <v>0.26622918263718254</v>
      </c>
      <c r="AD102" s="1207">
        <v>7.6586267371607656E-3</v>
      </c>
    </row>
    <row r="103" spans="2:30">
      <c r="B103" s="1200" t="s">
        <v>50</v>
      </c>
      <c r="C103" s="1163" t="s">
        <v>726</v>
      </c>
      <c r="D103" s="1163" t="s">
        <v>2132</v>
      </c>
      <c r="E103" s="1163" t="s">
        <v>1111</v>
      </c>
      <c r="F103" s="1201">
        <v>506882.28274796001</v>
      </c>
      <c r="G103" s="1163">
        <v>5043821.6980358995</v>
      </c>
      <c r="H103" s="1202">
        <v>62.7</v>
      </c>
      <c r="I103" s="1202">
        <v>29.2608</v>
      </c>
      <c r="J103" s="1202">
        <v>1.0668</v>
      </c>
      <c r="K103" s="1202">
        <v>8.7120766236490912</v>
      </c>
      <c r="L103" s="1202">
        <v>291.48</v>
      </c>
      <c r="M103" s="1206">
        <v>0.86116217589444988</v>
      </c>
      <c r="N103" s="1164">
        <v>0.10850471183834889</v>
      </c>
      <c r="O103" s="1166">
        <v>3.1432419420147419</v>
      </c>
      <c r="P103" s="1164">
        <v>9.0421780738011104E-2</v>
      </c>
      <c r="Q103" s="1204">
        <v>0.16393862120835304</v>
      </c>
      <c r="R103" s="1164">
        <v>2.0655938395010065E-2</v>
      </c>
      <c r="S103" s="1166">
        <v>0.59838465162866095</v>
      </c>
      <c r="T103" s="1164">
        <v>1.7213757885871379E-2</v>
      </c>
      <c r="U103" s="1206">
        <v>0.16754297930995576</v>
      </c>
      <c r="V103" s="1166">
        <v>2.1110080307095807E-2</v>
      </c>
      <c r="W103" s="1166">
        <v>0.61417174011368092</v>
      </c>
      <c r="X103" s="1166">
        <v>1.7667905762432566E-2</v>
      </c>
      <c r="Y103" s="1206">
        <v>1.6155577381842992</v>
      </c>
      <c r="Z103" s="1166">
        <v>0.20355704389574533</v>
      </c>
      <c r="AA103" s="1206">
        <v>7.2939502092378775E-2</v>
      </c>
      <c r="AB103" s="1166">
        <v>9.1902313846355405E-3</v>
      </c>
      <c r="AC103" s="1166">
        <v>0.26622918263718254</v>
      </c>
      <c r="AD103" s="1207">
        <v>7.6586267371607656E-3</v>
      </c>
    </row>
    <row r="104" spans="2:30">
      <c r="B104" s="1200" t="s">
        <v>50</v>
      </c>
      <c r="C104" s="1163" t="s">
        <v>726</v>
      </c>
      <c r="D104" s="1163" t="s">
        <v>2132</v>
      </c>
      <c r="E104" s="1163" t="s">
        <v>1986</v>
      </c>
      <c r="F104" s="1201">
        <v>506882.36</v>
      </c>
      <c r="G104" s="1163">
        <v>5043843.2</v>
      </c>
      <c r="H104" s="1202">
        <v>62.7</v>
      </c>
      <c r="I104" s="1202">
        <v>29.2608</v>
      </c>
      <c r="J104" s="1202">
        <v>1.0668</v>
      </c>
      <c r="K104" s="1202">
        <v>8.7120766236490912</v>
      </c>
      <c r="L104" s="1202">
        <v>291.48</v>
      </c>
      <c r="M104" s="1206">
        <v>0.86116217589444988</v>
      </c>
      <c r="N104" s="1164">
        <v>0.10850471183834889</v>
      </c>
      <c r="O104" s="1166">
        <v>3.1432419420147419</v>
      </c>
      <c r="P104" s="1164">
        <v>9.0421780738011104E-2</v>
      </c>
      <c r="Q104" s="1204">
        <v>0.16393862120835304</v>
      </c>
      <c r="R104" s="1164">
        <v>2.0655938395010065E-2</v>
      </c>
      <c r="S104" s="1166">
        <v>0.59838465162866095</v>
      </c>
      <c r="T104" s="1164">
        <v>1.7213757885871379E-2</v>
      </c>
      <c r="U104" s="1206">
        <v>0.16754297930995576</v>
      </c>
      <c r="V104" s="1166">
        <v>2.1110080307095807E-2</v>
      </c>
      <c r="W104" s="1166">
        <v>0.61417174011368092</v>
      </c>
      <c r="X104" s="1166">
        <v>1.7667905762432566E-2</v>
      </c>
      <c r="Y104" s="1206">
        <v>1.6155577381842992</v>
      </c>
      <c r="Z104" s="1166">
        <v>0.20355704389574533</v>
      </c>
      <c r="AA104" s="1206">
        <v>7.2939502092378775E-2</v>
      </c>
      <c r="AB104" s="1166">
        <v>9.1902313846355405E-3</v>
      </c>
      <c r="AC104" s="1166">
        <v>0.26622918263718254</v>
      </c>
      <c r="AD104" s="1207">
        <v>7.6586267371607656E-3</v>
      </c>
    </row>
    <row r="105" spans="2:30">
      <c r="B105" s="1200" t="s">
        <v>50</v>
      </c>
      <c r="C105" s="1163" t="s">
        <v>552</v>
      </c>
      <c r="D105" s="1163" t="s">
        <v>1112</v>
      </c>
      <c r="E105" s="1163" t="s">
        <v>1113</v>
      </c>
      <c r="F105" s="1201">
        <v>506691.63</v>
      </c>
      <c r="G105" s="1163">
        <v>5043427.3</v>
      </c>
      <c r="H105" s="1202">
        <v>62.7</v>
      </c>
      <c r="I105" s="1202">
        <v>21.335999999999999</v>
      </c>
      <c r="J105" s="1202">
        <v>1.2192000000000001</v>
      </c>
      <c r="K105" s="1202">
        <v>13.138240552235962</v>
      </c>
      <c r="L105" s="1202">
        <v>291.48</v>
      </c>
      <c r="M105" s="1206">
        <v>0.90967835481808068</v>
      </c>
      <c r="N105" s="1164">
        <v>0.11461765335036853</v>
      </c>
      <c r="O105" s="1166">
        <v>3.3203259950859949</v>
      </c>
      <c r="P105" s="1164">
        <v>9.5515965568321579E-2</v>
      </c>
      <c r="Q105" s="1204">
        <v>0.17317825554714186</v>
      </c>
      <c r="R105" s="1164">
        <v>2.1820113842428782E-2</v>
      </c>
      <c r="S105" s="1166">
        <v>0.63211247486275746</v>
      </c>
      <c r="T105" s="1164">
        <v>1.8184007676852812E-2</v>
      </c>
      <c r="U105" s="1206">
        <v>0.17809328932205465</v>
      </c>
      <c r="V105" s="1166">
        <v>2.2439398268000243E-2</v>
      </c>
      <c r="W105" s="1166">
        <v>0.65364032279687545</v>
      </c>
      <c r="X105" s="1166">
        <v>1.8803300235799882E-2</v>
      </c>
      <c r="Y105" s="1206">
        <v>1.7065750755467948</v>
      </c>
      <c r="Z105" s="1166">
        <v>0.21502504636874506</v>
      </c>
      <c r="AA105" s="1206">
        <v>7.7048769815893078E-2</v>
      </c>
      <c r="AB105" s="1166">
        <v>9.7079908992628965E-3</v>
      </c>
      <c r="AC105" s="1166">
        <v>0.28122800982800972</v>
      </c>
      <c r="AD105" s="1207">
        <v>8.090098666014893E-3</v>
      </c>
    </row>
    <row r="106" spans="2:30">
      <c r="B106" s="1200" t="s">
        <v>50</v>
      </c>
      <c r="C106" s="1163" t="s">
        <v>552</v>
      </c>
      <c r="D106" s="1163" t="s">
        <v>1114</v>
      </c>
      <c r="E106" s="1163" t="s">
        <v>1115</v>
      </c>
      <c r="F106" s="1201">
        <v>506697.17</v>
      </c>
      <c r="G106" s="1163">
        <v>5043427.3899999997</v>
      </c>
      <c r="H106" s="1202">
        <v>62.7</v>
      </c>
      <c r="I106" s="1202">
        <v>21.335999999999999</v>
      </c>
      <c r="J106" s="1202">
        <v>1.2192000000000001</v>
      </c>
      <c r="K106" s="1202">
        <v>13.138240552235962</v>
      </c>
      <c r="L106" s="1202">
        <v>291.48</v>
      </c>
      <c r="M106" s="1206">
        <v>0.90967835481808068</v>
      </c>
      <c r="N106" s="1164">
        <v>0.11461765335036853</v>
      </c>
      <c r="O106" s="1166">
        <v>3.3203259950859949</v>
      </c>
      <c r="P106" s="1164">
        <v>9.5515965568321579E-2</v>
      </c>
      <c r="Q106" s="1204">
        <v>0.17317825554714186</v>
      </c>
      <c r="R106" s="1164">
        <v>2.1820113842428782E-2</v>
      </c>
      <c r="S106" s="1166">
        <v>0.63211247486275746</v>
      </c>
      <c r="T106" s="1164">
        <v>1.8184007676852812E-2</v>
      </c>
      <c r="U106" s="1206">
        <v>0.17809328932205465</v>
      </c>
      <c r="V106" s="1166">
        <v>2.2439398268000243E-2</v>
      </c>
      <c r="W106" s="1166">
        <v>0.65364032279687545</v>
      </c>
      <c r="X106" s="1166">
        <v>1.8803300235799882E-2</v>
      </c>
      <c r="Y106" s="1206">
        <v>1.7065750755467948</v>
      </c>
      <c r="Z106" s="1166">
        <v>0.21502504636874506</v>
      </c>
      <c r="AA106" s="1206">
        <v>7.7048769815893078E-2</v>
      </c>
      <c r="AB106" s="1166">
        <v>9.7079908992628965E-3</v>
      </c>
      <c r="AC106" s="1166">
        <v>0.28122800982800972</v>
      </c>
      <c r="AD106" s="1207">
        <v>8.090098666014893E-3</v>
      </c>
    </row>
    <row r="107" spans="2:30">
      <c r="B107" s="1200" t="s">
        <v>50</v>
      </c>
      <c r="C107" s="1163" t="s">
        <v>552</v>
      </c>
      <c r="D107" s="1163" t="s">
        <v>1116</v>
      </c>
      <c r="E107" s="1163" t="s">
        <v>1117</v>
      </c>
      <c r="F107" s="1201">
        <v>506703.15</v>
      </c>
      <c r="G107" s="1163">
        <v>5043427.57</v>
      </c>
      <c r="H107" s="1202">
        <v>62.7</v>
      </c>
      <c r="I107" s="1202">
        <v>21.335999999999999</v>
      </c>
      <c r="J107" s="1202">
        <v>1.2192000000000001</v>
      </c>
      <c r="K107" s="1202">
        <v>13.138240552235962</v>
      </c>
      <c r="L107" s="1202">
        <v>291.48</v>
      </c>
      <c r="M107" s="1206">
        <v>0.90967835481808068</v>
      </c>
      <c r="N107" s="1164">
        <v>0.11461765335036853</v>
      </c>
      <c r="O107" s="1166">
        <v>3.3203259950859949</v>
      </c>
      <c r="P107" s="1164">
        <v>9.5515965568321579E-2</v>
      </c>
      <c r="Q107" s="1204">
        <v>0.17317825554714186</v>
      </c>
      <c r="R107" s="1164">
        <v>2.1820113842428782E-2</v>
      </c>
      <c r="S107" s="1166">
        <v>0.63211247486275746</v>
      </c>
      <c r="T107" s="1164">
        <v>1.8184007676852812E-2</v>
      </c>
      <c r="U107" s="1206">
        <v>0.17809328932205465</v>
      </c>
      <c r="V107" s="1166">
        <v>2.2439398268000243E-2</v>
      </c>
      <c r="W107" s="1166">
        <v>0.65364032279687545</v>
      </c>
      <c r="X107" s="1166">
        <v>1.8803300235799882E-2</v>
      </c>
      <c r="Y107" s="1206">
        <v>1.7065750755467948</v>
      </c>
      <c r="Z107" s="1166">
        <v>0.21502504636874506</v>
      </c>
      <c r="AA107" s="1206">
        <v>7.7048769815893078E-2</v>
      </c>
      <c r="AB107" s="1166">
        <v>9.7079908992628965E-3</v>
      </c>
      <c r="AC107" s="1166">
        <v>0.28122800982800972</v>
      </c>
      <c r="AD107" s="1207">
        <v>8.090098666014893E-3</v>
      </c>
    </row>
    <row r="108" spans="2:30">
      <c r="B108" s="1200" t="s">
        <v>50</v>
      </c>
      <c r="C108" s="1163" t="s">
        <v>552</v>
      </c>
      <c r="D108" s="1163" t="s">
        <v>1118</v>
      </c>
      <c r="E108" s="1163" t="s">
        <v>1119</v>
      </c>
      <c r="F108" s="1201">
        <v>506708.15</v>
      </c>
      <c r="G108" s="1163">
        <v>5043427.57</v>
      </c>
      <c r="H108" s="1202">
        <v>62.7</v>
      </c>
      <c r="I108" s="1202">
        <v>21.335999999999999</v>
      </c>
      <c r="J108" s="1202">
        <v>1.2192000000000001</v>
      </c>
      <c r="K108" s="1202">
        <v>13.138240552235962</v>
      </c>
      <c r="L108" s="1202">
        <v>291.48</v>
      </c>
      <c r="M108" s="1206">
        <v>0.90967835481808068</v>
      </c>
      <c r="N108" s="1164">
        <v>0.11461765335036853</v>
      </c>
      <c r="O108" s="1166">
        <v>3.3203259950859949</v>
      </c>
      <c r="P108" s="1164">
        <v>9.5515965568321579E-2</v>
      </c>
      <c r="Q108" s="1204">
        <v>0.17317825554714186</v>
      </c>
      <c r="R108" s="1164">
        <v>2.1820113842428782E-2</v>
      </c>
      <c r="S108" s="1166">
        <v>0.63211247486275746</v>
      </c>
      <c r="T108" s="1164">
        <v>1.8184007676852812E-2</v>
      </c>
      <c r="U108" s="1206">
        <v>0.17809328932205465</v>
      </c>
      <c r="V108" s="1166">
        <v>2.2439398268000243E-2</v>
      </c>
      <c r="W108" s="1166">
        <v>0.65364032279687545</v>
      </c>
      <c r="X108" s="1166">
        <v>1.8803300235799882E-2</v>
      </c>
      <c r="Y108" s="1206">
        <v>1.7065750755467948</v>
      </c>
      <c r="Z108" s="1166">
        <v>0.21502504636874506</v>
      </c>
      <c r="AA108" s="1206">
        <v>7.7048769815893078E-2</v>
      </c>
      <c r="AB108" s="1166">
        <v>9.7079908992628965E-3</v>
      </c>
      <c r="AC108" s="1166">
        <v>0.28122800982800972</v>
      </c>
      <c r="AD108" s="1207">
        <v>8.090098666014893E-3</v>
      </c>
    </row>
    <row r="109" spans="2:30">
      <c r="B109" s="1200" t="s">
        <v>50</v>
      </c>
      <c r="C109" s="1163" t="s">
        <v>564</v>
      </c>
      <c r="D109" s="1163" t="s">
        <v>1121</v>
      </c>
      <c r="E109" s="1163" t="s">
        <v>1122</v>
      </c>
      <c r="F109" s="1201">
        <v>506726.97</v>
      </c>
      <c r="G109" s="1163">
        <v>5043653.47</v>
      </c>
      <c r="H109" s="1202">
        <v>62.7</v>
      </c>
      <c r="I109" s="1202">
        <v>28.956</v>
      </c>
      <c r="J109" s="1202">
        <v>1.2192000000000001</v>
      </c>
      <c r="K109" s="1202">
        <v>11.824416497012367</v>
      </c>
      <c r="L109" s="1202">
        <v>291.48</v>
      </c>
      <c r="M109" s="1206">
        <v>0.40935525966813635</v>
      </c>
      <c r="N109" s="1164">
        <v>5.1577944007665841E-2</v>
      </c>
      <c r="O109" s="1166">
        <v>1.4941466977886977</v>
      </c>
      <c r="P109" s="1164">
        <v>4.298218450574471E-2</v>
      </c>
      <c r="Q109" s="1204">
        <v>7.7937514930543073E-2</v>
      </c>
      <c r="R109" s="1164">
        <v>9.8199710062185658E-3</v>
      </c>
      <c r="S109" s="1166">
        <v>0.28448258740060289</v>
      </c>
      <c r="T109" s="1164">
        <v>8.1837232437892773E-3</v>
      </c>
      <c r="U109" s="1206">
        <v>8.2361045327964594E-2</v>
      </c>
      <c r="V109" s="1166">
        <v>1.0377326989232882E-2</v>
      </c>
      <c r="W109" s="1166">
        <v>0.30385765054130914</v>
      </c>
      <c r="X109" s="1166">
        <v>8.7410865468416418E-3</v>
      </c>
      <c r="Y109" s="1206">
        <v>0.76795878399605755</v>
      </c>
      <c r="Z109" s="1166">
        <v>9.6761270865935264E-2</v>
      </c>
      <c r="AA109" s="1206">
        <v>3.4671946417151885E-2</v>
      </c>
      <c r="AB109" s="1166">
        <v>4.3685959046683032E-3</v>
      </c>
      <c r="AC109" s="1166">
        <v>0.12655260442260438</v>
      </c>
      <c r="AD109" s="1207">
        <v>3.6405443997067021E-3</v>
      </c>
    </row>
    <row r="110" spans="2:30">
      <c r="B110" s="1200" t="s">
        <v>50</v>
      </c>
      <c r="C110" s="1163" t="s">
        <v>564</v>
      </c>
      <c r="D110" s="1163" t="s">
        <v>1123</v>
      </c>
      <c r="E110" s="1163" t="s">
        <v>1124</v>
      </c>
      <c r="F110" s="1201">
        <v>506730.03</v>
      </c>
      <c r="G110" s="1163">
        <v>5043654.78</v>
      </c>
      <c r="H110" s="1202">
        <v>62.7</v>
      </c>
      <c r="I110" s="1202">
        <v>28.956</v>
      </c>
      <c r="J110" s="1202">
        <v>0.81279999999999997</v>
      </c>
      <c r="K110" s="1202">
        <v>26.604937118277821</v>
      </c>
      <c r="L110" s="1202">
        <v>291.48</v>
      </c>
      <c r="M110" s="1206">
        <v>0.40935525966813635</v>
      </c>
      <c r="N110" s="1164">
        <v>5.1577944007665841E-2</v>
      </c>
      <c r="O110" s="1166">
        <v>1.4941466977886977</v>
      </c>
      <c r="P110" s="1164">
        <v>4.298218450574471E-2</v>
      </c>
      <c r="Q110" s="1204">
        <v>7.7937514930543073E-2</v>
      </c>
      <c r="R110" s="1164">
        <v>9.8199710062185658E-3</v>
      </c>
      <c r="S110" s="1166">
        <v>0.28448258740060289</v>
      </c>
      <c r="T110" s="1164">
        <v>8.1837232437892773E-3</v>
      </c>
      <c r="U110" s="1206">
        <v>8.2361045327964594E-2</v>
      </c>
      <c r="V110" s="1166">
        <v>1.0377326989232882E-2</v>
      </c>
      <c r="W110" s="1166">
        <v>0.30385765054130914</v>
      </c>
      <c r="X110" s="1166">
        <v>8.7410865468416418E-3</v>
      </c>
      <c r="Y110" s="1206">
        <v>0.76795878399605755</v>
      </c>
      <c r="Z110" s="1166">
        <v>9.6761270865935264E-2</v>
      </c>
      <c r="AA110" s="1206">
        <v>3.4671946417151885E-2</v>
      </c>
      <c r="AB110" s="1166">
        <v>4.3685959046683032E-3</v>
      </c>
      <c r="AC110" s="1166">
        <v>0.12655260442260438</v>
      </c>
      <c r="AD110" s="1207">
        <v>3.6405443997067021E-3</v>
      </c>
    </row>
    <row r="111" spans="2:30">
      <c r="B111" s="1200" t="s">
        <v>50</v>
      </c>
      <c r="C111" s="1163" t="s">
        <v>564</v>
      </c>
      <c r="D111" s="1163" t="s">
        <v>1125</v>
      </c>
      <c r="E111" s="1163" t="s">
        <v>1126</v>
      </c>
      <c r="F111" s="1201">
        <v>506734.66</v>
      </c>
      <c r="G111" s="1163">
        <v>5043654.47</v>
      </c>
      <c r="H111" s="1202">
        <v>62.7</v>
      </c>
      <c r="I111" s="1202">
        <v>28.956</v>
      </c>
      <c r="J111" s="1202">
        <v>1.2192000000000001</v>
      </c>
      <c r="K111" s="1202">
        <v>14.452064607459556</v>
      </c>
      <c r="L111" s="1202">
        <v>291.48</v>
      </c>
      <c r="M111" s="1206">
        <v>0.40935525966813635</v>
      </c>
      <c r="N111" s="1164">
        <v>5.1577944007665841E-2</v>
      </c>
      <c r="O111" s="1166">
        <v>1.4941466977886977</v>
      </c>
      <c r="P111" s="1164">
        <v>4.298218450574471E-2</v>
      </c>
      <c r="Q111" s="1204">
        <v>7.8001954078843624E-2</v>
      </c>
      <c r="R111" s="1164">
        <v>9.8280902100261382E-3</v>
      </c>
      <c r="S111" s="1166">
        <v>0.28476483087015936</v>
      </c>
      <c r="T111" s="1164">
        <v>8.1918425542304631E-3</v>
      </c>
      <c r="U111" s="1206">
        <v>0.10194953212075657</v>
      </c>
      <c r="V111" s="1166">
        <v>1.2845437148151086E-2</v>
      </c>
      <c r="W111" s="1166">
        <v>0.38965522269373798</v>
      </c>
      <c r="X111" s="1166">
        <v>1.1209229120698981E-2</v>
      </c>
      <c r="Y111" s="1206">
        <v>0.76795878399605755</v>
      </c>
      <c r="Z111" s="1166">
        <v>9.6761270865935264E-2</v>
      </c>
      <c r="AA111" s="1206">
        <v>3.4671946417151885E-2</v>
      </c>
      <c r="AB111" s="1166">
        <v>4.3685959046683032E-3</v>
      </c>
      <c r="AC111" s="1166">
        <v>0.12655260442260438</v>
      </c>
      <c r="AD111" s="1207">
        <v>3.6405443997067021E-3</v>
      </c>
    </row>
    <row r="112" spans="2:30">
      <c r="B112" s="1200" t="s">
        <v>50</v>
      </c>
      <c r="C112" s="1163" t="s">
        <v>564</v>
      </c>
      <c r="D112" s="1163" t="s">
        <v>1128</v>
      </c>
      <c r="E112" s="1163" t="s">
        <v>1129</v>
      </c>
      <c r="F112" s="1201">
        <v>506634.88636543998</v>
      </c>
      <c r="G112" s="1163">
        <v>5043630.8231960004</v>
      </c>
      <c r="H112" s="1202">
        <v>62.7</v>
      </c>
      <c r="I112" s="1202">
        <v>28.956</v>
      </c>
      <c r="J112" s="1202">
        <v>1.2192000000000001</v>
      </c>
      <c r="K112" s="1202">
        <v>11.824416497012367</v>
      </c>
      <c r="L112" s="1202">
        <v>291.48</v>
      </c>
      <c r="M112" s="1206">
        <v>0.40935525966813635</v>
      </c>
      <c r="N112" s="1164">
        <v>5.1577944007665841E-2</v>
      </c>
      <c r="O112" s="1166">
        <v>1.4941466977886977</v>
      </c>
      <c r="P112" s="1164">
        <v>4.298218450574471E-2</v>
      </c>
      <c r="Q112" s="1204">
        <v>7.7937514930543073E-2</v>
      </c>
      <c r="R112" s="1164">
        <v>9.8199710062185658E-3</v>
      </c>
      <c r="S112" s="1166">
        <v>0.28448258740060289</v>
      </c>
      <c r="T112" s="1164">
        <v>8.1837232437892773E-3</v>
      </c>
      <c r="U112" s="1206">
        <v>8.2361045327964594E-2</v>
      </c>
      <c r="V112" s="1166">
        <v>1.0377326989232882E-2</v>
      </c>
      <c r="W112" s="1166">
        <v>0.30385765054130914</v>
      </c>
      <c r="X112" s="1166">
        <v>8.7410865468416418E-3</v>
      </c>
      <c r="Y112" s="1206">
        <v>0.76795878399605755</v>
      </c>
      <c r="Z112" s="1166">
        <v>9.6761270865935264E-2</v>
      </c>
      <c r="AA112" s="1206">
        <v>3.4671946417151885E-2</v>
      </c>
      <c r="AB112" s="1166">
        <v>4.3685959046683032E-3</v>
      </c>
      <c r="AC112" s="1166">
        <v>0.12655260442260438</v>
      </c>
      <c r="AD112" s="1207">
        <v>3.6405443997067021E-3</v>
      </c>
    </row>
    <row r="113" spans="2:30">
      <c r="B113" s="1200" t="s">
        <v>50</v>
      </c>
      <c r="C113" s="1163" t="s">
        <v>564</v>
      </c>
      <c r="D113" s="1163" t="s">
        <v>1130</v>
      </c>
      <c r="E113" s="1163" t="s">
        <v>1131</v>
      </c>
      <c r="F113" s="1201">
        <v>506632.53961606999</v>
      </c>
      <c r="G113" s="1163">
        <v>5043628.7626355998</v>
      </c>
      <c r="H113" s="1202">
        <v>62.7</v>
      </c>
      <c r="I113" s="1202">
        <v>28.956</v>
      </c>
      <c r="J113" s="1202">
        <v>0.81279999999999997</v>
      </c>
      <c r="K113" s="1202">
        <v>26.604937118277821</v>
      </c>
      <c r="L113" s="1202">
        <v>291.48</v>
      </c>
      <c r="M113" s="1206">
        <v>0.40935525966813635</v>
      </c>
      <c r="N113" s="1164">
        <v>5.1577944007665841E-2</v>
      </c>
      <c r="O113" s="1166">
        <v>1.4941466977886977</v>
      </c>
      <c r="P113" s="1164">
        <v>4.298218450574471E-2</v>
      </c>
      <c r="Q113" s="1204">
        <v>7.7937514930543073E-2</v>
      </c>
      <c r="R113" s="1164">
        <v>9.8199710062185658E-3</v>
      </c>
      <c r="S113" s="1166">
        <v>0.28448258740060289</v>
      </c>
      <c r="T113" s="1164">
        <v>8.1837232437892773E-3</v>
      </c>
      <c r="U113" s="1206">
        <v>8.2361045327964594E-2</v>
      </c>
      <c r="V113" s="1166">
        <v>1.0377326989232882E-2</v>
      </c>
      <c r="W113" s="1166">
        <v>0.30385765054130914</v>
      </c>
      <c r="X113" s="1166">
        <v>8.7410865468416418E-3</v>
      </c>
      <c r="Y113" s="1206">
        <v>0.76795878399605755</v>
      </c>
      <c r="Z113" s="1166">
        <v>9.6761270865935264E-2</v>
      </c>
      <c r="AA113" s="1206">
        <v>3.4671946417151885E-2</v>
      </c>
      <c r="AB113" s="1166">
        <v>4.3685959046683032E-3</v>
      </c>
      <c r="AC113" s="1166">
        <v>0.12655260442260438</v>
      </c>
      <c r="AD113" s="1207">
        <v>3.6405443997067021E-3</v>
      </c>
    </row>
    <row r="114" spans="2:30">
      <c r="B114" s="1200" t="s">
        <v>50</v>
      </c>
      <c r="C114" s="1163" t="s">
        <v>564</v>
      </c>
      <c r="D114" s="1163" t="s">
        <v>1132</v>
      </c>
      <c r="E114" s="1163" t="s">
        <v>1133</v>
      </c>
      <c r="F114" s="1201">
        <v>506635.11531660001</v>
      </c>
      <c r="G114" s="1163">
        <v>5043628.8771112002</v>
      </c>
      <c r="H114" s="1202">
        <v>62.7</v>
      </c>
      <c r="I114" s="1202">
        <v>28.956</v>
      </c>
      <c r="J114" s="1202">
        <v>0.81279999999999997</v>
      </c>
      <c r="K114" s="1202">
        <v>26.604937118277821</v>
      </c>
      <c r="L114" s="1202">
        <v>291.48</v>
      </c>
      <c r="M114" s="1206">
        <v>0.40935525966813635</v>
      </c>
      <c r="N114" s="1164">
        <v>5.1577944007665841E-2</v>
      </c>
      <c r="O114" s="1166">
        <v>1.4941466977886977</v>
      </c>
      <c r="P114" s="1164">
        <v>4.298218450574471E-2</v>
      </c>
      <c r="Q114" s="1204">
        <v>7.7937514930543073E-2</v>
      </c>
      <c r="R114" s="1164">
        <v>9.8199710062185658E-3</v>
      </c>
      <c r="S114" s="1166">
        <v>0.28448258740060289</v>
      </c>
      <c r="T114" s="1164">
        <v>8.1837232437892773E-3</v>
      </c>
      <c r="U114" s="1206">
        <v>8.2361045327964594E-2</v>
      </c>
      <c r="V114" s="1166">
        <v>1.0377326989232882E-2</v>
      </c>
      <c r="W114" s="1166">
        <v>0.30385765054130914</v>
      </c>
      <c r="X114" s="1166">
        <v>8.7410865468416418E-3</v>
      </c>
      <c r="Y114" s="1206">
        <v>0.76795878399605755</v>
      </c>
      <c r="Z114" s="1166">
        <v>9.6761270865935264E-2</v>
      </c>
      <c r="AA114" s="1206">
        <v>3.4671946417151885E-2</v>
      </c>
      <c r="AB114" s="1166">
        <v>4.3685959046683032E-3</v>
      </c>
      <c r="AC114" s="1166">
        <v>0.12655260442260438</v>
      </c>
      <c r="AD114" s="1207">
        <v>3.6405443997067021E-3</v>
      </c>
    </row>
    <row r="115" spans="2:30">
      <c r="B115" s="1200" t="s">
        <v>50</v>
      </c>
      <c r="C115" s="1163" t="s">
        <v>238</v>
      </c>
      <c r="D115" s="1163" t="s">
        <v>1134</v>
      </c>
      <c r="E115" s="1163" t="s">
        <v>1135</v>
      </c>
      <c r="F115" s="1201">
        <v>506367.19613216998</v>
      </c>
      <c r="G115" s="1163">
        <v>5043029.3032237999</v>
      </c>
      <c r="H115" s="1202">
        <v>62.7</v>
      </c>
      <c r="I115" s="1202">
        <v>25.908000000000001</v>
      </c>
      <c r="J115" s="1202">
        <v>1.016</v>
      </c>
      <c r="K115" s="1202">
        <v>7.5676265580879125</v>
      </c>
      <c r="L115" s="1202">
        <v>291.48</v>
      </c>
      <c r="M115" s="1206">
        <v>0.17531042143504344</v>
      </c>
      <c r="N115" s="1164">
        <v>2.2088762479972605E-2</v>
      </c>
      <c r="O115" s="1166">
        <v>0.63988303823790849</v>
      </c>
      <c r="P115" s="1164">
        <v>1.8407543819052657E-2</v>
      </c>
      <c r="Q115" s="1204">
        <v>2.7909856435025648E-3</v>
      </c>
      <c r="R115" s="1164">
        <v>3.5165860911003615E-4</v>
      </c>
      <c r="S115" s="1166">
        <v>4.4544171626889291E-2</v>
      </c>
      <c r="T115" s="1164">
        <v>1.2814041662415653E-3</v>
      </c>
      <c r="U115" s="1206">
        <v>4.7569991534676843E-3</v>
      </c>
      <c r="V115" s="1166">
        <v>5.9937237933862131E-4</v>
      </c>
      <c r="W115" s="1166">
        <v>5.3155310800536516E-2</v>
      </c>
      <c r="X115" s="1166">
        <v>1.5291211898203934E-3</v>
      </c>
      <c r="Y115" s="1206">
        <v>1.7531041947123287E-2</v>
      </c>
      <c r="Z115" s="1166">
        <v>2.2088762232536398E-3</v>
      </c>
      <c r="AA115" s="1206">
        <v>0.11185878216666599</v>
      </c>
      <c r="AB115" s="1166">
        <v>1.4093982835435582E-2</v>
      </c>
      <c r="AC115" s="1166">
        <v>0.40828455490833082</v>
      </c>
      <c r="AD115" s="1207">
        <v>1.1745139949034313E-2</v>
      </c>
    </row>
    <row r="116" spans="2:30">
      <c r="B116" s="1200" t="s">
        <v>50</v>
      </c>
      <c r="C116" s="1163" t="s">
        <v>238</v>
      </c>
      <c r="D116" s="1163" t="s">
        <v>1137</v>
      </c>
      <c r="E116" s="1163" t="s">
        <v>1138</v>
      </c>
      <c r="F116" s="1201">
        <v>506369.55708520999</v>
      </c>
      <c r="G116" s="1163">
        <v>5043022.7652000003</v>
      </c>
      <c r="H116" s="1202">
        <v>62.7</v>
      </c>
      <c r="I116" s="1202">
        <v>25.908000000000001</v>
      </c>
      <c r="J116" s="1202">
        <v>1.016</v>
      </c>
      <c r="K116" s="1202">
        <v>7.5676265580879125</v>
      </c>
      <c r="L116" s="1202">
        <v>291.48</v>
      </c>
      <c r="M116" s="1206">
        <v>0.17531042143504344</v>
      </c>
      <c r="N116" s="1164">
        <v>2.2088762479972605E-2</v>
      </c>
      <c r="O116" s="1166">
        <v>0.63988303823790849</v>
      </c>
      <c r="P116" s="1164">
        <v>1.8407543819052657E-2</v>
      </c>
      <c r="Q116" s="1204">
        <v>2.7909856435025648E-3</v>
      </c>
      <c r="R116" s="1164">
        <v>3.5165860911003615E-4</v>
      </c>
      <c r="S116" s="1166">
        <v>4.4544171626889291E-2</v>
      </c>
      <c r="T116" s="1164">
        <v>1.2814041662415653E-3</v>
      </c>
      <c r="U116" s="1206">
        <v>4.7569991534676843E-3</v>
      </c>
      <c r="V116" s="1166">
        <v>5.9937237933862131E-4</v>
      </c>
      <c r="W116" s="1166">
        <v>5.3155310800536516E-2</v>
      </c>
      <c r="X116" s="1166">
        <v>1.5291211898203934E-3</v>
      </c>
      <c r="Y116" s="1206">
        <v>1.7531041947123287E-2</v>
      </c>
      <c r="Z116" s="1166">
        <v>2.2088762232536398E-3</v>
      </c>
      <c r="AA116" s="1206">
        <v>0.11185878216666599</v>
      </c>
      <c r="AB116" s="1166">
        <v>1.4093982835435582E-2</v>
      </c>
      <c r="AC116" s="1166">
        <v>0.40828455490833082</v>
      </c>
      <c r="AD116" s="1207">
        <v>1.1745139949034313E-2</v>
      </c>
    </row>
    <row r="117" spans="2:30">
      <c r="B117" s="1200" t="s">
        <v>50</v>
      </c>
      <c r="C117" s="1163" t="s">
        <v>264</v>
      </c>
      <c r="D117" s="1163" t="s">
        <v>1140</v>
      </c>
      <c r="E117" s="1163" t="s">
        <v>1141</v>
      </c>
      <c r="F117" s="1201">
        <v>506748.15</v>
      </c>
      <c r="G117" s="1163">
        <v>5043358.01</v>
      </c>
      <c r="H117" s="1202">
        <v>62.7</v>
      </c>
      <c r="I117" s="1202">
        <v>25.908000000000001</v>
      </c>
      <c r="J117" s="1202">
        <v>1.4097</v>
      </c>
      <c r="K117" s="1202">
        <v>7.8618310156257838</v>
      </c>
      <c r="L117" s="1202">
        <v>291.48</v>
      </c>
      <c r="M117" s="1206">
        <v>0.12341303289863015</v>
      </c>
      <c r="N117" s="1164">
        <v>1.5549795319161602E-2</v>
      </c>
      <c r="O117" s="1166">
        <v>0.45045757008000004</v>
      </c>
      <c r="P117" s="1164">
        <v>1.2958332952074105E-2</v>
      </c>
      <c r="Q117" s="1204">
        <v>2.3505293535242375E-2</v>
      </c>
      <c r="R117" s="1164">
        <v>2.9616199748534688E-3</v>
      </c>
      <c r="S117" s="1166">
        <v>8.5803795096186394E-2</v>
      </c>
      <c r="T117" s="1164">
        <v>2.4683215895571712E-3</v>
      </c>
      <c r="U117" s="1206">
        <v>2.7437320555172614E-2</v>
      </c>
      <c r="V117" s="1166">
        <v>3.4570475153106388E-3</v>
      </c>
      <c r="W117" s="1166">
        <v>0.10302607344348085</v>
      </c>
      <c r="X117" s="1166">
        <v>2.9637556367148278E-3</v>
      </c>
      <c r="Y117" s="1206">
        <v>0.23152535191584855</v>
      </c>
      <c r="Z117" s="1166">
        <v>2.9171731290693087E-2</v>
      </c>
      <c r="AA117" s="1206">
        <v>1.0452949771689497E-2</v>
      </c>
      <c r="AB117" s="1166">
        <v>1.3170507653333331E-3</v>
      </c>
      <c r="AC117" s="1166">
        <v>3.8153266666666658E-2</v>
      </c>
      <c r="AD117" s="1207">
        <v>1.0975567190226873E-3</v>
      </c>
    </row>
    <row r="118" spans="2:30">
      <c r="B118" s="1200" t="s">
        <v>50</v>
      </c>
      <c r="C118" s="1163" t="s">
        <v>264</v>
      </c>
      <c r="D118" s="1163" t="s">
        <v>1142</v>
      </c>
      <c r="E118" s="1163" t="s">
        <v>1143</v>
      </c>
      <c r="F118" s="1201">
        <v>506747.35</v>
      </c>
      <c r="G118" s="1163">
        <v>5043347.1100000003</v>
      </c>
      <c r="H118" s="1202">
        <v>62.7</v>
      </c>
      <c r="I118" s="1202">
        <v>25.908000000000001</v>
      </c>
      <c r="J118" s="1202">
        <v>1.4097</v>
      </c>
      <c r="K118" s="1202">
        <v>7.8618310156257838</v>
      </c>
      <c r="L118" s="1202">
        <v>291.48</v>
      </c>
      <c r="M118" s="1206">
        <v>0.12341303289863015</v>
      </c>
      <c r="N118" s="1164">
        <v>1.5549795319161602E-2</v>
      </c>
      <c r="O118" s="1166">
        <v>0.45045757008000004</v>
      </c>
      <c r="P118" s="1164">
        <v>1.2958332952074105E-2</v>
      </c>
      <c r="Q118" s="1204">
        <v>2.3505293535242375E-2</v>
      </c>
      <c r="R118" s="1164">
        <v>2.9616199748534688E-3</v>
      </c>
      <c r="S118" s="1166">
        <v>8.5803795096186394E-2</v>
      </c>
      <c r="T118" s="1164">
        <v>2.4683215895571712E-3</v>
      </c>
      <c r="U118" s="1206">
        <v>2.7437320555172614E-2</v>
      </c>
      <c r="V118" s="1166">
        <v>3.4570475153106388E-3</v>
      </c>
      <c r="W118" s="1166">
        <v>0.10302607344348085</v>
      </c>
      <c r="X118" s="1166">
        <v>2.9637556367148278E-3</v>
      </c>
      <c r="Y118" s="1206">
        <v>0.23152535191584855</v>
      </c>
      <c r="Z118" s="1166">
        <v>2.9171731290693087E-2</v>
      </c>
      <c r="AA118" s="1206">
        <v>1.0452949771689497E-2</v>
      </c>
      <c r="AB118" s="1166">
        <v>1.3170507653333331E-3</v>
      </c>
      <c r="AC118" s="1166">
        <v>3.8153266666666658E-2</v>
      </c>
      <c r="AD118" s="1207">
        <v>1.0975567190226873E-3</v>
      </c>
    </row>
    <row r="119" spans="2:30">
      <c r="B119" s="1200" t="s">
        <v>50</v>
      </c>
      <c r="C119" s="1163" t="s">
        <v>264</v>
      </c>
      <c r="D119" s="1163" t="s">
        <v>1144</v>
      </c>
      <c r="E119" s="1163" t="s">
        <v>1145</v>
      </c>
      <c r="F119" s="1201">
        <v>506748.96</v>
      </c>
      <c r="G119" s="1163">
        <v>5043347.38</v>
      </c>
      <c r="H119" s="1202">
        <v>62.7</v>
      </c>
      <c r="I119" s="1202">
        <v>25.908000000000001</v>
      </c>
      <c r="J119" s="1202">
        <v>1.4097</v>
      </c>
      <c r="K119" s="1202">
        <v>8.2549225664070729</v>
      </c>
      <c r="L119" s="1202">
        <v>291.48</v>
      </c>
      <c r="M119" s="1206">
        <v>0.12341303289863015</v>
      </c>
      <c r="N119" s="1164">
        <v>1.5549795319161602E-2</v>
      </c>
      <c r="O119" s="1166">
        <v>0.45045757008000004</v>
      </c>
      <c r="P119" s="1164">
        <v>1.2958332952074105E-2</v>
      </c>
      <c r="Q119" s="1204">
        <v>2.3508537950499814E-2</v>
      </c>
      <c r="R119" s="1164">
        <v>2.9620287646870756E-3</v>
      </c>
      <c r="S119" s="1166">
        <v>8.5818005635013975E-2</v>
      </c>
      <c r="T119" s="1164">
        <v>2.4687303847596219E-3</v>
      </c>
      <c r="U119" s="1206">
        <v>2.8423571725412614E-2</v>
      </c>
      <c r="V119" s="1166">
        <v>3.5813131902585386E-3</v>
      </c>
      <c r="W119" s="1166">
        <v>0.10734585356913204</v>
      </c>
      <c r="X119" s="1166">
        <v>3.0880229437066924E-3</v>
      </c>
      <c r="Y119" s="1206">
        <v>0.23152535191584855</v>
      </c>
      <c r="Z119" s="1166">
        <v>2.9171731290693087E-2</v>
      </c>
      <c r="AA119" s="1206">
        <v>1.0452949771689497E-2</v>
      </c>
      <c r="AB119" s="1166">
        <v>1.3170507653333331E-3</v>
      </c>
      <c r="AC119" s="1166">
        <v>3.8153266666666658E-2</v>
      </c>
      <c r="AD119" s="1207">
        <v>1.0975567190226873E-3</v>
      </c>
    </row>
    <row r="120" spans="2:30">
      <c r="B120" s="1200" t="s">
        <v>50</v>
      </c>
      <c r="C120" s="1163" t="s">
        <v>795</v>
      </c>
      <c r="D120" s="1163" t="s">
        <v>1146</v>
      </c>
      <c r="E120" s="1163" t="s">
        <v>1147</v>
      </c>
      <c r="F120" s="1201">
        <v>506493.82</v>
      </c>
      <c r="G120" s="1163">
        <v>5043419.67</v>
      </c>
      <c r="H120" s="1202">
        <v>62.7</v>
      </c>
      <c r="I120" s="1202">
        <v>27.127199999999998</v>
      </c>
      <c r="J120" s="1202">
        <v>1.016</v>
      </c>
      <c r="K120" s="1202">
        <v>18.919066395219783</v>
      </c>
      <c r="L120" s="1202">
        <v>291.48</v>
      </c>
      <c r="M120" s="1206">
        <v>0.90967835481808068</v>
      </c>
      <c r="N120" s="1164">
        <v>0.11461765335036853</v>
      </c>
      <c r="O120" s="1166">
        <v>3.3203259950859949</v>
      </c>
      <c r="P120" s="1164">
        <v>9.5515965568321579E-2</v>
      </c>
      <c r="Q120" s="1204">
        <v>0.17317825554714186</v>
      </c>
      <c r="R120" s="1164">
        <v>2.1820113842428782E-2</v>
      </c>
      <c r="S120" s="1166">
        <v>0.63211247486275746</v>
      </c>
      <c r="T120" s="1164">
        <v>1.8184007676852812E-2</v>
      </c>
      <c r="U120" s="1206">
        <v>0.17809328932205465</v>
      </c>
      <c r="V120" s="1166">
        <v>2.2439398268000243E-2</v>
      </c>
      <c r="W120" s="1166">
        <v>0.65364032279687545</v>
      </c>
      <c r="X120" s="1166">
        <v>1.8803300235799882E-2</v>
      </c>
      <c r="Y120" s="1206">
        <v>1.7065750755467948</v>
      </c>
      <c r="Z120" s="1166">
        <v>0.21502504636874506</v>
      </c>
      <c r="AA120" s="1206">
        <v>7.7048769815893078E-2</v>
      </c>
      <c r="AB120" s="1166">
        <v>9.7079908992628965E-3</v>
      </c>
      <c r="AC120" s="1166">
        <v>0.28122800982800972</v>
      </c>
      <c r="AD120" s="1207">
        <v>8.090098666014893E-3</v>
      </c>
    </row>
    <row r="121" spans="2:30">
      <c r="B121" s="1200" t="s">
        <v>50</v>
      </c>
      <c r="C121" s="1163" t="s">
        <v>795</v>
      </c>
      <c r="D121" s="1163" t="s">
        <v>1148</v>
      </c>
      <c r="E121" s="1163" t="s">
        <v>1149</v>
      </c>
      <c r="F121" s="1201">
        <v>506494.8</v>
      </c>
      <c r="G121" s="1163">
        <v>5043423</v>
      </c>
      <c r="H121" s="1202">
        <v>62.7</v>
      </c>
      <c r="I121" s="1202">
        <v>27.127199999999998</v>
      </c>
      <c r="J121" s="1202">
        <v>1.016</v>
      </c>
      <c r="K121" s="1202">
        <v>18.919066395219783</v>
      </c>
      <c r="L121" s="1202">
        <v>291.48</v>
      </c>
      <c r="M121" s="1206">
        <v>0.90967835481808068</v>
      </c>
      <c r="N121" s="1164">
        <v>0.11461765335036853</v>
      </c>
      <c r="O121" s="1166">
        <v>3.3203259950859949</v>
      </c>
      <c r="P121" s="1164">
        <v>9.5515965568321579E-2</v>
      </c>
      <c r="Q121" s="1204">
        <v>0.17317825554714186</v>
      </c>
      <c r="R121" s="1164">
        <v>2.1820113842428782E-2</v>
      </c>
      <c r="S121" s="1166">
        <v>0.63211247486275746</v>
      </c>
      <c r="T121" s="1164">
        <v>1.8184007676852812E-2</v>
      </c>
      <c r="U121" s="1206">
        <v>0.17809328932205465</v>
      </c>
      <c r="V121" s="1166">
        <v>2.2439398268000243E-2</v>
      </c>
      <c r="W121" s="1166">
        <v>0.65364032279687545</v>
      </c>
      <c r="X121" s="1166">
        <v>1.8803300235799882E-2</v>
      </c>
      <c r="Y121" s="1206">
        <v>1.7065750755467948</v>
      </c>
      <c r="Z121" s="1166">
        <v>0.21502504636874506</v>
      </c>
      <c r="AA121" s="1206">
        <v>7.7048769815893078E-2</v>
      </c>
      <c r="AB121" s="1166">
        <v>9.7079908992628965E-3</v>
      </c>
      <c r="AC121" s="1166">
        <v>0.28122800982800972</v>
      </c>
      <c r="AD121" s="1207">
        <v>8.090098666014893E-3</v>
      </c>
    </row>
    <row r="122" spans="2:30">
      <c r="B122" s="1200" t="s">
        <v>50</v>
      </c>
      <c r="C122" s="1163" t="s">
        <v>795</v>
      </c>
      <c r="D122" s="1163" t="s">
        <v>1150</v>
      </c>
      <c r="E122" s="1163" t="s">
        <v>1151</v>
      </c>
      <c r="F122" s="1201">
        <v>506498.02</v>
      </c>
      <c r="G122" s="1163">
        <v>5043421.22</v>
      </c>
      <c r="H122" s="1202">
        <v>62.7</v>
      </c>
      <c r="I122" s="1202">
        <v>27.127199999999998</v>
      </c>
      <c r="J122" s="1202">
        <v>1.016</v>
      </c>
      <c r="K122" s="1202">
        <v>18.919066395219783</v>
      </c>
      <c r="L122" s="1202">
        <v>291.48</v>
      </c>
      <c r="M122" s="1206">
        <v>0.90967835481808068</v>
      </c>
      <c r="N122" s="1164">
        <v>0.11461765335036853</v>
      </c>
      <c r="O122" s="1166">
        <v>3.3203259950859949</v>
      </c>
      <c r="P122" s="1164">
        <v>9.5515965568321579E-2</v>
      </c>
      <c r="Q122" s="1204">
        <v>0.17317825554714186</v>
      </c>
      <c r="R122" s="1164">
        <v>2.1820113842428782E-2</v>
      </c>
      <c r="S122" s="1166">
        <v>0.63211247486275746</v>
      </c>
      <c r="T122" s="1164">
        <v>1.8184007676852812E-2</v>
      </c>
      <c r="U122" s="1206">
        <v>0.17809328932205465</v>
      </c>
      <c r="V122" s="1166">
        <v>2.2439398268000243E-2</v>
      </c>
      <c r="W122" s="1166">
        <v>0.65364032279687545</v>
      </c>
      <c r="X122" s="1166">
        <v>1.8803300235799882E-2</v>
      </c>
      <c r="Y122" s="1206">
        <v>1.7065750755467948</v>
      </c>
      <c r="Z122" s="1166">
        <v>0.21502504636874506</v>
      </c>
      <c r="AA122" s="1206">
        <v>7.7048769815893078E-2</v>
      </c>
      <c r="AB122" s="1166">
        <v>9.7079908992628965E-3</v>
      </c>
      <c r="AC122" s="1166">
        <v>0.28122800982800972</v>
      </c>
      <c r="AD122" s="1207">
        <v>8.090098666014893E-3</v>
      </c>
    </row>
    <row r="123" spans="2:30">
      <c r="B123" s="1200" t="s">
        <v>50</v>
      </c>
      <c r="C123" s="1163" t="s">
        <v>795</v>
      </c>
      <c r="D123" s="1163" t="s">
        <v>1152</v>
      </c>
      <c r="E123" s="1163" t="s">
        <v>1153</v>
      </c>
      <c r="F123" s="1201">
        <v>506499.41</v>
      </c>
      <c r="G123" s="1163">
        <v>5043424.2</v>
      </c>
      <c r="H123" s="1202">
        <v>62.7</v>
      </c>
      <c r="I123" s="1202">
        <v>27.127199999999998</v>
      </c>
      <c r="J123" s="1202">
        <v>1.016</v>
      </c>
      <c r="K123" s="1202">
        <v>18.919066395219783</v>
      </c>
      <c r="L123" s="1202">
        <v>291.48</v>
      </c>
      <c r="M123" s="1206">
        <v>0.90967835481808068</v>
      </c>
      <c r="N123" s="1164">
        <v>0.11461765335036853</v>
      </c>
      <c r="O123" s="1166">
        <v>3.3203259950859949</v>
      </c>
      <c r="P123" s="1164">
        <v>9.5515965568321579E-2</v>
      </c>
      <c r="Q123" s="1204">
        <v>0.17317825554714186</v>
      </c>
      <c r="R123" s="1164">
        <v>2.1820113842428782E-2</v>
      </c>
      <c r="S123" s="1166">
        <v>0.63211247486275746</v>
      </c>
      <c r="T123" s="1164">
        <v>1.8184007676852812E-2</v>
      </c>
      <c r="U123" s="1206">
        <v>0.17809328932205465</v>
      </c>
      <c r="V123" s="1166">
        <v>2.2439398268000243E-2</v>
      </c>
      <c r="W123" s="1166">
        <v>0.65364032279687545</v>
      </c>
      <c r="X123" s="1166">
        <v>1.8803300235799882E-2</v>
      </c>
      <c r="Y123" s="1206">
        <v>1.7065750755467948</v>
      </c>
      <c r="Z123" s="1166">
        <v>0.21502504636874506</v>
      </c>
      <c r="AA123" s="1206">
        <v>7.7048769815893078E-2</v>
      </c>
      <c r="AB123" s="1166">
        <v>9.7079908992628965E-3</v>
      </c>
      <c r="AC123" s="1166">
        <v>0.28122800982800972</v>
      </c>
      <c r="AD123" s="1207">
        <v>8.090098666014893E-3</v>
      </c>
    </row>
    <row r="124" spans="2:30">
      <c r="B124" s="1200" t="s">
        <v>50</v>
      </c>
      <c r="C124" s="1163" t="s">
        <v>795</v>
      </c>
      <c r="D124" s="1163" t="s">
        <v>1154</v>
      </c>
      <c r="E124" s="1163" t="s">
        <v>1155</v>
      </c>
      <c r="F124" s="1201">
        <v>506503.96</v>
      </c>
      <c r="G124" s="1163">
        <v>5043424.0199999996</v>
      </c>
      <c r="H124" s="1202">
        <v>62.7</v>
      </c>
      <c r="I124" s="1202">
        <v>27.127199999999998</v>
      </c>
      <c r="J124" s="1202">
        <v>1.016</v>
      </c>
      <c r="K124" s="1202">
        <v>18.919066395219783</v>
      </c>
      <c r="L124" s="1202">
        <v>291.48</v>
      </c>
      <c r="M124" s="1206">
        <v>0.90967835481808068</v>
      </c>
      <c r="N124" s="1164">
        <v>0.11461765335036853</v>
      </c>
      <c r="O124" s="1166">
        <v>3.3203259950859949</v>
      </c>
      <c r="P124" s="1164">
        <v>9.5515965568321579E-2</v>
      </c>
      <c r="Q124" s="1204">
        <v>0.17317825554714186</v>
      </c>
      <c r="R124" s="1164">
        <v>2.1820113842428782E-2</v>
      </c>
      <c r="S124" s="1166">
        <v>0.63211247486275746</v>
      </c>
      <c r="T124" s="1164">
        <v>1.8184007676852812E-2</v>
      </c>
      <c r="U124" s="1206">
        <v>0.17809328932205465</v>
      </c>
      <c r="V124" s="1166">
        <v>2.2439398268000243E-2</v>
      </c>
      <c r="W124" s="1166">
        <v>0.65364032279687545</v>
      </c>
      <c r="X124" s="1166">
        <v>1.8803300235799882E-2</v>
      </c>
      <c r="Y124" s="1206">
        <v>1.7065750755467948</v>
      </c>
      <c r="Z124" s="1166">
        <v>0.21502504636874506</v>
      </c>
      <c r="AA124" s="1206">
        <v>7.7048769815893078E-2</v>
      </c>
      <c r="AB124" s="1166">
        <v>9.7079908992628965E-3</v>
      </c>
      <c r="AC124" s="1166">
        <v>0.28122800982800972</v>
      </c>
      <c r="AD124" s="1207">
        <v>8.090098666014893E-3</v>
      </c>
    </row>
    <row r="125" spans="2:30">
      <c r="B125" s="1200" t="s">
        <v>50</v>
      </c>
      <c r="C125" s="1163" t="s">
        <v>795</v>
      </c>
      <c r="D125" s="1163" t="s">
        <v>1156</v>
      </c>
      <c r="E125" s="1163" t="s">
        <v>1157</v>
      </c>
      <c r="F125" s="1201">
        <v>506508.76</v>
      </c>
      <c r="G125" s="1163">
        <v>5043426.37</v>
      </c>
      <c r="H125" s="1202">
        <v>62.7</v>
      </c>
      <c r="I125" s="1202">
        <v>27.127199999999998</v>
      </c>
      <c r="J125" s="1202">
        <v>1.016</v>
      </c>
      <c r="K125" s="1202">
        <v>18.919066395219783</v>
      </c>
      <c r="L125" s="1202">
        <v>291.48</v>
      </c>
      <c r="M125" s="1206">
        <v>0.90967835481808068</v>
      </c>
      <c r="N125" s="1164">
        <v>0.11461765335036853</v>
      </c>
      <c r="O125" s="1166">
        <v>3.3203259950859949</v>
      </c>
      <c r="P125" s="1164">
        <v>9.5515965568321579E-2</v>
      </c>
      <c r="Q125" s="1204">
        <v>0.17317825554714186</v>
      </c>
      <c r="R125" s="1164">
        <v>2.1820113842428782E-2</v>
      </c>
      <c r="S125" s="1166">
        <v>0.63211247486275746</v>
      </c>
      <c r="T125" s="1164">
        <v>1.8184007676852812E-2</v>
      </c>
      <c r="U125" s="1206">
        <v>0.17809328932205465</v>
      </c>
      <c r="V125" s="1166">
        <v>2.2439398268000243E-2</v>
      </c>
      <c r="W125" s="1166">
        <v>0.65364032279687545</v>
      </c>
      <c r="X125" s="1166">
        <v>1.8803300235799882E-2</v>
      </c>
      <c r="Y125" s="1206">
        <v>1.7065750755467948</v>
      </c>
      <c r="Z125" s="1166">
        <v>0.21502504636874506</v>
      </c>
      <c r="AA125" s="1206">
        <v>7.7048769815893078E-2</v>
      </c>
      <c r="AB125" s="1166">
        <v>9.7079908992628965E-3</v>
      </c>
      <c r="AC125" s="1166">
        <v>0.28122800982800972</v>
      </c>
      <c r="AD125" s="1207">
        <v>8.090098666014893E-3</v>
      </c>
    </row>
    <row r="126" spans="2:30">
      <c r="B126" s="1200" t="s">
        <v>50</v>
      </c>
      <c r="C126" s="1163" t="s">
        <v>796</v>
      </c>
      <c r="D126" s="1163" t="s">
        <v>1158</v>
      </c>
      <c r="E126" s="1163" t="s">
        <v>1159</v>
      </c>
      <c r="F126" s="1201">
        <v>506313.59</v>
      </c>
      <c r="G126" s="1163">
        <v>5043328.04</v>
      </c>
      <c r="H126" s="1202">
        <v>62.7</v>
      </c>
      <c r="I126" s="1202">
        <v>36.576000000000001</v>
      </c>
      <c r="J126" s="1202">
        <v>1.8795999999999999</v>
      </c>
      <c r="K126" s="1202">
        <v>12.11874792973566</v>
      </c>
      <c r="L126" s="1202">
        <v>291.48</v>
      </c>
      <c r="M126" s="1206">
        <v>1.9027807641568959</v>
      </c>
      <c r="N126" s="1164">
        <v>0.23974657072224057</v>
      </c>
      <c r="O126" s="1166">
        <v>7.2574492544133129</v>
      </c>
      <c r="P126" s="1164">
        <v>0.20877536546842279</v>
      </c>
      <c r="Q126" s="1204">
        <v>0.15521579166618787</v>
      </c>
      <c r="R126" s="1164">
        <v>1.9556879318356341E-2</v>
      </c>
      <c r="S126" s="1166">
        <v>0.56859008612546036</v>
      </c>
      <c r="T126" s="1164">
        <v>1.635665629496175E-2</v>
      </c>
      <c r="U126" s="1206">
        <v>0.16455435583852221</v>
      </c>
      <c r="V126" s="1166">
        <v>2.073351972694212E-2</v>
      </c>
      <c r="W126" s="1166">
        <v>0.60949299720028471</v>
      </c>
      <c r="X126" s="1166">
        <v>1.7533312156961186E-2</v>
      </c>
      <c r="Y126" s="1206">
        <v>3.0622670006972719</v>
      </c>
      <c r="Z126" s="1166">
        <v>0.38583951755385487</v>
      </c>
      <c r="AA126" s="1206">
        <v>0.13605163114663413</v>
      </c>
      <c r="AB126" s="1166">
        <v>1.7142233421213605E-2</v>
      </c>
      <c r="AC126" s="1166">
        <v>0.32994672640554984</v>
      </c>
      <c r="AD126" s="1207">
        <v>9.4915921525099197E-3</v>
      </c>
    </row>
    <row r="127" spans="2:30">
      <c r="B127" s="1200" t="s">
        <v>50</v>
      </c>
      <c r="C127" s="1163" t="s">
        <v>796</v>
      </c>
      <c r="D127" s="1163" t="s">
        <v>1161</v>
      </c>
      <c r="E127" s="1163" t="s">
        <v>1162</v>
      </c>
      <c r="F127" s="1201">
        <v>506307.36</v>
      </c>
      <c r="G127" s="1163">
        <v>5043325.1399999997</v>
      </c>
      <c r="H127" s="1202">
        <v>62.7</v>
      </c>
      <c r="I127" s="1202">
        <v>36.576000000000001</v>
      </c>
      <c r="J127" s="1202">
        <v>1.8795999999999999</v>
      </c>
      <c r="K127" s="1202">
        <v>12.11874792973566</v>
      </c>
      <c r="L127" s="1202">
        <v>291.48</v>
      </c>
      <c r="M127" s="1206">
        <v>1.9027807641568959</v>
      </c>
      <c r="N127" s="1164">
        <v>0.23974657072224057</v>
      </c>
      <c r="O127" s="1166">
        <v>7.2574492544133129</v>
      </c>
      <c r="P127" s="1164">
        <v>0.20877536546842279</v>
      </c>
      <c r="Q127" s="1204">
        <v>0.15521579166618787</v>
      </c>
      <c r="R127" s="1164">
        <v>1.9556879318356341E-2</v>
      </c>
      <c r="S127" s="1166">
        <v>0.56859008612546036</v>
      </c>
      <c r="T127" s="1164">
        <v>1.635665629496175E-2</v>
      </c>
      <c r="U127" s="1206">
        <v>0.16455435583852221</v>
      </c>
      <c r="V127" s="1166">
        <v>2.073351972694212E-2</v>
      </c>
      <c r="W127" s="1166">
        <v>0.60949299720028471</v>
      </c>
      <c r="X127" s="1166">
        <v>1.7533312156961186E-2</v>
      </c>
      <c r="Y127" s="1206">
        <v>3.0622670006972719</v>
      </c>
      <c r="Z127" s="1166">
        <v>0.38583951755385487</v>
      </c>
      <c r="AA127" s="1206">
        <v>0.13605163114663413</v>
      </c>
      <c r="AB127" s="1166">
        <v>1.7142233421213605E-2</v>
      </c>
      <c r="AC127" s="1166">
        <v>0.50470823978147128</v>
      </c>
      <c r="AD127" s="1207">
        <v>1.4518964380112515E-2</v>
      </c>
    </row>
    <row r="128" spans="2:30">
      <c r="B128" s="1200" t="s">
        <v>50</v>
      </c>
      <c r="C128" s="1163" t="s">
        <v>796</v>
      </c>
      <c r="D128" s="1163" t="s">
        <v>1164</v>
      </c>
      <c r="E128" s="1163" t="s">
        <v>1165</v>
      </c>
      <c r="F128" s="1201">
        <v>506292.25</v>
      </c>
      <c r="G128" s="1163">
        <v>5043318.58</v>
      </c>
      <c r="H128" s="1202">
        <v>62.7</v>
      </c>
      <c r="I128" s="1202">
        <v>36.576000000000001</v>
      </c>
      <c r="J128" s="1202">
        <v>1.8795999999999999</v>
      </c>
      <c r="K128" s="1202">
        <v>12.11874792973566</v>
      </c>
      <c r="L128" s="1202">
        <v>291.48</v>
      </c>
      <c r="M128" s="1206">
        <v>1.9027807641568959</v>
      </c>
      <c r="N128" s="1164">
        <v>0.23974657072224057</v>
      </c>
      <c r="O128" s="1166">
        <v>7.2574492544133129</v>
      </c>
      <c r="P128" s="1164">
        <v>0.20877536546842279</v>
      </c>
      <c r="Q128" s="1204">
        <v>0.34473478503099952</v>
      </c>
      <c r="R128" s="1164">
        <v>4.3435893444335877E-2</v>
      </c>
      <c r="S128" s="1166">
        <v>1.7492275724468569</v>
      </c>
      <c r="T128" s="1164">
        <v>5.032010737146473E-2</v>
      </c>
      <c r="U128" s="1206">
        <v>0.35407334920333389</v>
      </c>
      <c r="V128" s="1166">
        <v>4.461253385292166E-2</v>
      </c>
      <c r="W128" s="1166">
        <v>1.7901304835216814</v>
      </c>
      <c r="X128" s="1166">
        <v>5.1496763233464166E-2</v>
      </c>
      <c r="Y128" s="1206">
        <v>3.0622670006972719</v>
      </c>
      <c r="Z128" s="1166">
        <v>0.38583951755385487</v>
      </c>
      <c r="AA128" s="1206">
        <v>0.13605163114663413</v>
      </c>
      <c r="AB128" s="1166">
        <v>1.7142233421213605E-2</v>
      </c>
      <c r="AC128" s="1166">
        <v>0.50470823978147128</v>
      </c>
      <c r="AD128" s="1207">
        <v>1.4518964380112515E-2</v>
      </c>
    </row>
    <row r="129" spans="2:30">
      <c r="B129" s="1200" t="s">
        <v>50</v>
      </c>
      <c r="C129" s="1163" t="s">
        <v>796</v>
      </c>
      <c r="D129" s="1163" t="s">
        <v>1166</v>
      </c>
      <c r="E129" s="1163" t="s">
        <v>1167</v>
      </c>
      <c r="F129" s="1201">
        <v>506280.58</v>
      </c>
      <c r="G129" s="1163">
        <v>5043313.47</v>
      </c>
      <c r="H129" s="1202">
        <v>62.7</v>
      </c>
      <c r="I129" s="1202">
        <v>36.576000000000001</v>
      </c>
      <c r="J129" s="1202">
        <v>1.8795999999999999</v>
      </c>
      <c r="K129" s="1202">
        <v>12.11874792973566</v>
      </c>
      <c r="L129" s="1202">
        <v>291.48</v>
      </c>
      <c r="M129" s="1206">
        <v>1.9027807641568959</v>
      </c>
      <c r="N129" s="1164">
        <v>0.23974657072224057</v>
      </c>
      <c r="O129" s="1166">
        <v>7.2574492544133129</v>
      </c>
      <c r="P129" s="1164">
        <v>0.20877536546842279</v>
      </c>
      <c r="Q129" s="1204">
        <v>0.34473478503099952</v>
      </c>
      <c r="R129" s="1164">
        <v>4.3435893444335877E-2</v>
      </c>
      <c r="S129" s="1166">
        <v>1.7492275724468569</v>
      </c>
      <c r="T129" s="1164">
        <v>5.032010737146473E-2</v>
      </c>
      <c r="U129" s="1206">
        <v>0.35407334920333389</v>
      </c>
      <c r="V129" s="1166">
        <v>4.461253385292166E-2</v>
      </c>
      <c r="W129" s="1166">
        <v>1.7901304835216814</v>
      </c>
      <c r="X129" s="1166">
        <v>5.1496763233464166E-2</v>
      </c>
      <c r="Y129" s="1206">
        <v>3.0622670006972719</v>
      </c>
      <c r="Z129" s="1166">
        <v>0.38583951755385487</v>
      </c>
      <c r="AA129" s="1206">
        <v>0.13605163114663413</v>
      </c>
      <c r="AB129" s="1166">
        <v>1.7142233421213605E-2</v>
      </c>
      <c r="AC129" s="1166">
        <v>0.50470823978147128</v>
      </c>
      <c r="AD129" s="1207">
        <v>1.4518964380112515E-2</v>
      </c>
    </row>
    <row r="130" spans="2:30">
      <c r="B130" s="1200" t="s">
        <v>50</v>
      </c>
      <c r="C130" s="1163" t="s">
        <v>796</v>
      </c>
      <c r="D130" s="1163" t="s">
        <v>1168</v>
      </c>
      <c r="E130" s="1163" t="s">
        <v>1169</v>
      </c>
      <c r="F130" s="1201">
        <v>506273.97</v>
      </c>
      <c r="G130" s="1163">
        <v>5043310.3</v>
      </c>
      <c r="H130" s="1202">
        <v>62.7</v>
      </c>
      <c r="I130" s="1202">
        <v>36.576000000000001</v>
      </c>
      <c r="J130" s="1202">
        <v>1.8795999999999999</v>
      </c>
      <c r="K130" s="1202">
        <v>12.11874792973566</v>
      </c>
      <c r="L130" s="1202">
        <v>291.48</v>
      </c>
      <c r="M130" s="1206">
        <v>1.9027807641568959</v>
      </c>
      <c r="N130" s="1164">
        <v>0.23974657072224057</v>
      </c>
      <c r="O130" s="1166">
        <v>7.2574492544133129</v>
      </c>
      <c r="P130" s="1164">
        <v>0.20877536546842279</v>
      </c>
      <c r="Q130" s="1204">
        <v>0.15521579166618787</v>
      </c>
      <c r="R130" s="1164">
        <v>1.9556879318356341E-2</v>
      </c>
      <c r="S130" s="1166">
        <v>0.56859008612546036</v>
      </c>
      <c r="T130" s="1164">
        <v>1.635665629496175E-2</v>
      </c>
      <c r="U130" s="1206">
        <v>0.16455435583852221</v>
      </c>
      <c r="V130" s="1166">
        <v>2.073351972694212E-2</v>
      </c>
      <c r="W130" s="1166">
        <v>0.60949299720028471</v>
      </c>
      <c r="X130" s="1166">
        <v>1.7533312156961186E-2</v>
      </c>
      <c r="Y130" s="1206">
        <v>3.0622670006972719</v>
      </c>
      <c r="Z130" s="1166">
        <v>0.38583951755385487</v>
      </c>
      <c r="AA130" s="1206">
        <v>0.13605163114663413</v>
      </c>
      <c r="AB130" s="1166">
        <v>1.7142233421213605E-2</v>
      </c>
      <c r="AC130" s="1166">
        <v>0.50470823978147128</v>
      </c>
      <c r="AD130" s="1207">
        <v>1.4518964380112515E-2</v>
      </c>
    </row>
    <row r="131" spans="2:30">
      <c r="B131" s="1200" t="s">
        <v>50</v>
      </c>
      <c r="C131" s="1163" t="s">
        <v>798</v>
      </c>
      <c r="D131" s="1163" t="s">
        <v>1171</v>
      </c>
      <c r="E131" s="1163" t="s">
        <v>1172</v>
      </c>
      <c r="F131" s="1201">
        <v>506153.88</v>
      </c>
      <c r="G131" s="1163">
        <v>5043255.57</v>
      </c>
      <c r="H131" s="1202">
        <v>62.7</v>
      </c>
      <c r="I131" s="1202">
        <v>36.576000000000001</v>
      </c>
      <c r="J131" s="1202">
        <v>1.8795999999999999</v>
      </c>
      <c r="K131" s="1202">
        <v>12.11874792973566</v>
      </c>
      <c r="L131" s="1202">
        <v>291.48</v>
      </c>
      <c r="M131" s="1206">
        <v>3.1713012735948269</v>
      </c>
      <c r="N131" s="1164">
        <v>0.39957761787040103</v>
      </c>
      <c r="O131" s="1166">
        <v>12.095748757355523</v>
      </c>
      <c r="P131" s="1164">
        <v>0.34795894244737136</v>
      </c>
      <c r="Q131" s="1204">
        <v>0.25867243814701602</v>
      </c>
      <c r="R131" s="1164">
        <v>3.2592209861647722E-2</v>
      </c>
      <c r="S131" s="1166">
        <v>0.94756014346319262</v>
      </c>
      <c r="T131" s="1164">
        <v>2.7258504788654065E-2</v>
      </c>
      <c r="U131" s="1206">
        <v>0.26801100231935038</v>
      </c>
      <c r="V131" s="1166">
        <v>3.3768850270233505E-2</v>
      </c>
      <c r="W131" s="1166">
        <v>0.98846305453801686</v>
      </c>
      <c r="X131" s="1166">
        <v>2.8435160650653497E-2</v>
      </c>
      <c r="Y131" s="1206">
        <v>5.1037783344954537</v>
      </c>
      <c r="Z131" s="1166">
        <v>0.64306586258975817</v>
      </c>
      <c r="AA131" s="1206">
        <v>0.2267527185777235</v>
      </c>
      <c r="AB131" s="1166">
        <v>2.8570389035356004E-2</v>
      </c>
      <c r="AC131" s="1166">
        <v>0.53718738416649803</v>
      </c>
      <c r="AD131" s="1207">
        <v>1.5453293371109201E-2</v>
      </c>
    </row>
    <row r="132" spans="2:30">
      <c r="B132" s="1200" t="s">
        <v>50</v>
      </c>
      <c r="C132" s="1163" t="s">
        <v>798</v>
      </c>
      <c r="D132" s="1163" t="s">
        <v>1174</v>
      </c>
      <c r="E132" s="1163" t="s">
        <v>1175</v>
      </c>
      <c r="F132" s="1201">
        <v>506147.47</v>
      </c>
      <c r="G132" s="1163">
        <v>5043252.8899999997</v>
      </c>
      <c r="H132" s="1202">
        <v>62.7</v>
      </c>
      <c r="I132" s="1202">
        <v>36.576000000000001</v>
      </c>
      <c r="J132" s="1202">
        <v>1.8795999999999999</v>
      </c>
      <c r="K132" s="1202">
        <v>12.11874792973566</v>
      </c>
      <c r="L132" s="1202">
        <v>291.48</v>
      </c>
      <c r="M132" s="1206">
        <v>3.1713012735948269</v>
      </c>
      <c r="N132" s="1164">
        <v>0.39957761787040103</v>
      </c>
      <c r="O132" s="1166">
        <v>12.095748757355523</v>
      </c>
      <c r="P132" s="1164">
        <v>0.34795894244737136</v>
      </c>
      <c r="Q132" s="1204">
        <v>0.25867243814701602</v>
      </c>
      <c r="R132" s="1164">
        <v>3.2592209861647722E-2</v>
      </c>
      <c r="S132" s="1166">
        <v>0.94756014346319262</v>
      </c>
      <c r="T132" s="1164">
        <v>2.7258504788654065E-2</v>
      </c>
      <c r="U132" s="1206">
        <v>0.26801100231935038</v>
      </c>
      <c r="V132" s="1166">
        <v>3.3768850270233505E-2</v>
      </c>
      <c r="W132" s="1166">
        <v>0.98846305453801686</v>
      </c>
      <c r="X132" s="1166">
        <v>2.8435160650653497E-2</v>
      </c>
      <c r="Y132" s="1206">
        <v>5.1037783344954537</v>
      </c>
      <c r="Z132" s="1166">
        <v>0.64306586258975817</v>
      </c>
      <c r="AA132" s="1206">
        <v>0.2267527185777235</v>
      </c>
      <c r="AB132" s="1166">
        <v>2.8570389035356004E-2</v>
      </c>
      <c r="AC132" s="1166">
        <v>0.84118039963578528</v>
      </c>
      <c r="AD132" s="1207">
        <v>2.4198273966854186E-2</v>
      </c>
    </row>
    <row r="133" spans="2:30">
      <c r="B133" s="1200" t="s">
        <v>50</v>
      </c>
      <c r="C133" s="1163" t="s">
        <v>798</v>
      </c>
      <c r="D133" s="1163" t="s">
        <v>1177</v>
      </c>
      <c r="E133" s="1163" t="s">
        <v>1178</v>
      </c>
      <c r="F133" s="1201">
        <v>506133.96</v>
      </c>
      <c r="G133" s="1163">
        <v>5043247.17</v>
      </c>
      <c r="H133" s="1202">
        <v>62.7</v>
      </c>
      <c r="I133" s="1202">
        <v>36.576000000000001</v>
      </c>
      <c r="J133" s="1202">
        <v>1.8795999999999999</v>
      </c>
      <c r="K133" s="1202">
        <v>12.11874792973566</v>
      </c>
      <c r="L133" s="1202">
        <v>291.48</v>
      </c>
      <c r="M133" s="1206">
        <v>3.1713012735948269</v>
      </c>
      <c r="N133" s="1164">
        <v>0.39957761787040103</v>
      </c>
      <c r="O133" s="1166">
        <v>12.095748757355523</v>
      </c>
      <c r="P133" s="1164">
        <v>0.34795894244737136</v>
      </c>
      <c r="Q133" s="1204">
        <v>0.25867243814701602</v>
      </c>
      <c r="R133" s="1164">
        <v>3.2592209861647722E-2</v>
      </c>
      <c r="S133" s="1166">
        <v>0.94756014346319262</v>
      </c>
      <c r="T133" s="1164">
        <v>2.7258504788654065E-2</v>
      </c>
      <c r="U133" s="1206">
        <v>0.26801100231935038</v>
      </c>
      <c r="V133" s="1166">
        <v>3.3768850270233505E-2</v>
      </c>
      <c r="W133" s="1166">
        <v>0.98846305453801686</v>
      </c>
      <c r="X133" s="1166">
        <v>2.8435160650653497E-2</v>
      </c>
      <c r="Y133" s="1206">
        <v>5.1037783344954537</v>
      </c>
      <c r="Z133" s="1166">
        <v>0.64306586258975817</v>
      </c>
      <c r="AA133" s="1206">
        <v>0.2267527185777235</v>
      </c>
      <c r="AB133" s="1166">
        <v>2.8570389035356004E-2</v>
      </c>
      <c r="AC133" s="1166">
        <v>0.84118039963578528</v>
      </c>
      <c r="AD133" s="1207">
        <v>2.4198273966854186E-2</v>
      </c>
    </row>
    <row r="134" spans="2:30">
      <c r="B134" s="1200" t="s">
        <v>50</v>
      </c>
      <c r="C134" s="1163" t="s">
        <v>798</v>
      </c>
      <c r="D134" s="1163" t="s">
        <v>1180</v>
      </c>
      <c r="E134" s="1163" t="s">
        <v>1181</v>
      </c>
      <c r="F134" s="1201">
        <v>506122.35</v>
      </c>
      <c r="G134" s="1163">
        <v>5043242.5</v>
      </c>
      <c r="H134" s="1202">
        <v>62.7</v>
      </c>
      <c r="I134" s="1202">
        <v>36.576000000000001</v>
      </c>
      <c r="J134" s="1202">
        <v>1.8795999999999999</v>
      </c>
      <c r="K134" s="1202">
        <v>12.11874792973566</v>
      </c>
      <c r="L134" s="1202">
        <v>291.48</v>
      </c>
      <c r="M134" s="1206">
        <v>3.1713012735948269</v>
      </c>
      <c r="N134" s="1164">
        <v>0.39957761787040103</v>
      </c>
      <c r="O134" s="1166">
        <v>12.095748757355523</v>
      </c>
      <c r="P134" s="1164">
        <v>0.34795894244737136</v>
      </c>
      <c r="Q134" s="1204">
        <v>0.25867243814701602</v>
      </c>
      <c r="R134" s="1164">
        <v>3.2592209861647722E-2</v>
      </c>
      <c r="S134" s="1166">
        <v>0.94756014346319262</v>
      </c>
      <c r="T134" s="1164">
        <v>2.7258504788654065E-2</v>
      </c>
      <c r="U134" s="1206">
        <v>0.26801100231935038</v>
      </c>
      <c r="V134" s="1166">
        <v>3.3768850270233505E-2</v>
      </c>
      <c r="W134" s="1166">
        <v>0.98846305453801686</v>
      </c>
      <c r="X134" s="1166">
        <v>2.8435160650653497E-2</v>
      </c>
      <c r="Y134" s="1206">
        <v>5.1037783344954537</v>
      </c>
      <c r="Z134" s="1166">
        <v>0.64306586258975817</v>
      </c>
      <c r="AA134" s="1206">
        <v>0.2267527185777235</v>
      </c>
      <c r="AB134" s="1166">
        <v>2.8570389035356004E-2</v>
      </c>
      <c r="AC134" s="1166">
        <v>0.84118039963578528</v>
      </c>
      <c r="AD134" s="1207">
        <v>2.4198273966854186E-2</v>
      </c>
    </row>
    <row r="135" spans="2:30">
      <c r="B135" s="1200" t="s">
        <v>50</v>
      </c>
      <c r="C135" s="1163" t="s">
        <v>799</v>
      </c>
      <c r="D135" s="1163" t="s">
        <v>1183</v>
      </c>
      <c r="E135" s="1163" t="s">
        <v>1184</v>
      </c>
      <c r="F135" s="1201">
        <v>505998.62</v>
      </c>
      <c r="G135" s="1163">
        <v>5043191.55</v>
      </c>
      <c r="H135" s="1202">
        <v>62.7</v>
      </c>
      <c r="I135" s="1202">
        <v>36.576000000000001</v>
      </c>
      <c r="J135" s="1202">
        <v>1.8795999999999999</v>
      </c>
      <c r="K135" s="1202">
        <v>12.11874792973566</v>
      </c>
      <c r="L135" s="1202">
        <v>291.48</v>
      </c>
      <c r="M135" s="1206">
        <v>2.5370410188758616</v>
      </c>
      <c r="N135" s="1164">
        <v>0.31966209429632081</v>
      </c>
      <c r="O135" s="1166">
        <v>9.6765990058844178</v>
      </c>
      <c r="P135" s="1164">
        <v>0.27836715395789707</v>
      </c>
      <c r="Q135" s="1204">
        <v>0.20694411490660197</v>
      </c>
      <c r="R135" s="1164">
        <v>2.6074544590002035E-2</v>
      </c>
      <c r="S135" s="1166">
        <v>0.75807511479432654</v>
      </c>
      <c r="T135" s="1164">
        <v>2.1807580541807908E-2</v>
      </c>
      <c r="U135" s="1206">
        <v>0.21628267907893628</v>
      </c>
      <c r="V135" s="1166">
        <v>2.7251184998587814E-2</v>
      </c>
      <c r="W135" s="1166">
        <v>0.7989780258691509</v>
      </c>
      <c r="X135" s="1166">
        <v>2.2984236403807343E-2</v>
      </c>
      <c r="Y135" s="1206">
        <v>4.0830226675963628</v>
      </c>
      <c r="Z135" s="1166">
        <v>0.5144526900718065</v>
      </c>
      <c r="AA135" s="1206">
        <v>0.1814021748621788</v>
      </c>
      <c r="AB135" s="1166">
        <v>2.2856311228284805E-2</v>
      </c>
      <c r="AC135" s="1166">
        <v>0.82494082744327191</v>
      </c>
      <c r="AD135" s="1207">
        <v>2.3731109471355843E-2</v>
      </c>
    </row>
    <row r="136" spans="2:30">
      <c r="B136" s="1200" t="s">
        <v>50</v>
      </c>
      <c r="C136" s="1163" t="s">
        <v>799</v>
      </c>
      <c r="D136" s="1163" t="s">
        <v>1186</v>
      </c>
      <c r="E136" s="1163" t="s">
        <v>1187</v>
      </c>
      <c r="F136" s="1201">
        <v>505991.04</v>
      </c>
      <c r="G136" s="1163">
        <v>5043188.5599999996</v>
      </c>
      <c r="H136" s="1202">
        <v>62.7</v>
      </c>
      <c r="I136" s="1202">
        <v>36.576000000000001</v>
      </c>
      <c r="J136" s="1202">
        <v>1.8795999999999999</v>
      </c>
      <c r="K136" s="1202">
        <v>12.11874792973566</v>
      </c>
      <c r="L136" s="1202">
        <v>291.48</v>
      </c>
      <c r="M136" s="1206">
        <v>2.5370410188758616</v>
      </c>
      <c r="N136" s="1164">
        <v>0.31966209429632081</v>
      </c>
      <c r="O136" s="1166">
        <v>9.6765990058844178</v>
      </c>
      <c r="P136" s="1164">
        <v>0.27836715395789707</v>
      </c>
      <c r="Q136" s="1204">
        <v>0.20694411490660197</v>
      </c>
      <c r="R136" s="1164">
        <v>2.6074544590002035E-2</v>
      </c>
      <c r="S136" s="1166">
        <v>0.75807511479432654</v>
      </c>
      <c r="T136" s="1164">
        <v>2.1807580541807908E-2</v>
      </c>
      <c r="U136" s="1206">
        <v>0.21628267907893628</v>
      </c>
      <c r="V136" s="1166">
        <v>2.7251184998587814E-2</v>
      </c>
      <c r="W136" s="1166">
        <v>0.7989780258691509</v>
      </c>
      <c r="X136" s="1166">
        <v>2.2984236403807343E-2</v>
      </c>
      <c r="Y136" s="1206">
        <v>4.0830226675963628</v>
      </c>
      <c r="Z136" s="1166">
        <v>0.5144526900718065</v>
      </c>
      <c r="AA136" s="1206">
        <v>0.1814021748621788</v>
      </c>
      <c r="AB136" s="1166">
        <v>2.2856311228284805E-2</v>
      </c>
      <c r="AC136" s="1166">
        <v>0.67294431970862822</v>
      </c>
      <c r="AD136" s="1207">
        <v>1.935861917348335E-2</v>
      </c>
    </row>
    <row r="137" spans="2:30">
      <c r="B137" s="1200" t="s">
        <v>50</v>
      </c>
      <c r="C137" s="1163" t="s">
        <v>799</v>
      </c>
      <c r="D137" s="1163" t="s">
        <v>1189</v>
      </c>
      <c r="E137" s="1163" t="s">
        <v>1190</v>
      </c>
      <c r="F137" s="1201">
        <v>505984.47</v>
      </c>
      <c r="G137" s="1163">
        <v>5043185.63</v>
      </c>
      <c r="H137" s="1202">
        <v>62.7</v>
      </c>
      <c r="I137" s="1202">
        <v>36.576000000000001</v>
      </c>
      <c r="J137" s="1202">
        <v>1.8795999999999999</v>
      </c>
      <c r="K137" s="1202">
        <v>12.11874792973566</v>
      </c>
      <c r="L137" s="1202">
        <v>291.48</v>
      </c>
      <c r="M137" s="1206">
        <v>2.5370410188758616</v>
      </c>
      <c r="N137" s="1164">
        <v>0.31966209429632081</v>
      </c>
      <c r="O137" s="1166">
        <v>9.6765990058844178</v>
      </c>
      <c r="P137" s="1164">
        <v>0.27836715395789707</v>
      </c>
      <c r="Q137" s="1204">
        <v>0.20694411490660197</v>
      </c>
      <c r="R137" s="1164">
        <v>2.6074544590002035E-2</v>
      </c>
      <c r="S137" s="1166">
        <v>0.75807511479432654</v>
      </c>
      <c r="T137" s="1164">
        <v>2.1807580541807908E-2</v>
      </c>
      <c r="U137" s="1206">
        <v>0.21628267907893628</v>
      </c>
      <c r="V137" s="1166">
        <v>2.7251184998587814E-2</v>
      </c>
      <c r="W137" s="1166">
        <v>0.7989780258691509</v>
      </c>
      <c r="X137" s="1166">
        <v>2.2984236403807343E-2</v>
      </c>
      <c r="Y137" s="1206">
        <v>4.0830226675963628</v>
      </c>
      <c r="Z137" s="1166">
        <v>0.5144526900718065</v>
      </c>
      <c r="AA137" s="1206">
        <v>0.1814021748621788</v>
      </c>
      <c r="AB137" s="1166">
        <v>2.2856311228284805E-2</v>
      </c>
      <c r="AC137" s="1166">
        <v>0.67294431970862822</v>
      </c>
      <c r="AD137" s="1207">
        <v>1.935861917348335E-2</v>
      </c>
    </row>
    <row r="138" spans="2:30">
      <c r="B138" s="1200" t="s">
        <v>50</v>
      </c>
      <c r="C138" s="1163" t="s">
        <v>799</v>
      </c>
      <c r="D138" s="1163" t="s">
        <v>1192</v>
      </c>
      <c r="E138" s="1163" t="s">
        <v>1193</v>
      </c>
      <c r="F138" s="1201">
        <v>505977.82</v>
      </c>
      <c r="G138" s="1163">
        <v>5043183</v>
      </c>
      <c r="H138" s="1202">
        <v>62.7</v>
      </c>
      <c r="I138" s="1202">
        <v>39.619999999999997</v>
      </c>
      <c r="J138" s="1202">
        <v>1.8795999999999999</v>
      </c>
      <c r="K138" s="1202">
        <v>12.11874792973566</v>
      </c>
      <c r="L138" s="1202">
        <v>291.48</v>
      </c>
      <c r="M138" s="1206">
        <v>2.5370410188758616</v>
      </c>
      <c r="N138" s="1164">
        <v>0.31966209429632081</v>
      </c>
      <c r="O138" s="1166">
        <v>9.6765990058844178</v>
      </c>
      <c r="P138" s="1164">
        <v>0.27836715395789707</v>
      </c>
      <c r="Q138" s="1204">
        <v>0.20694411490660197</v>
      </c>
      <c r="R138" s="1164">
        <v>2.6074544590002035E-2</v>
      </c>
      <c r="S138" s="1166">
        <v>0.75807511479432654</v>
      </c>
      <c r="T138" s="1164">
        <v>2.1807580541807908E-2</v>
      </c>
      <c r="U138" s="1206">
        <v>0.21628267907893628</v>
      </c>
      <c r="V138" s="1166">
        <v>2.7251184998587814E-2</v>
      </c>
      <c r="W138" s="1166">
        <v>0.7989780258691509</v>
      </c>
      <c r="X138" s="1166">
        <v>2.2984236403807343E-2</v>
      </c>
      <c r="Y138" s="1206">
        <v>4.0830226675963628</v>
      </c>
      <c r="Z138" s="1166">
        <v>0.5144526900718065</v>
      </c>
      <c r="AA138" s="1206">
        <v>0.1814021748621788</v>
      </c>
      <c r="AB138" s="1166">
        <v>2.2856311228284805E-2</v>
      </c>
      <c r="AC138" s="1166">
        <v>0.67294431970862822</v>
      </c>
      <c r="AD138" s="1207">
        <v>1.935861917348335E-2</v>
      </c>
    </row>
    <row r="139" spans="2:30">
      <c r="B139" s="1200" t="s">
        <v>50</v>
      </c>
      <c r="C139" s="1163" t="s">
        <v>799</v>
      </c>
      <c r="D139" s="1163" t="s">
        <v>1195</v>
      </c>
      <c r="E139" s="1163" t="s">
        <v>1196</v>
      </c>
      <c r="F139" s="1201">
        <v>505971.18</v>
      </c>
      <c r="G139" s="1163">
        <v>5043180.3600000003</v>
      </c>
      <c r="H139" s="1202">
        <v>62.7</v>
      </c>
      <c r="I139" s="1202">
        <v>39.619999999999997</v>
      </c>
      <c r="J139" s="1202">
        <v>1.8795999999999999</v>
      </c>
      <c r="K139" s="1202">
        <v>12.11874792973566</v>
      </c>
      <c r="L139" s="1202">
        <v>291.48</v>
      </c>
      <c r="M139" s="1206">
        <v>2.5370410188758616</v>
      </c>
      <c r="N139" s="1164">
        <v>0.31966209429632081</v>
      </c>
      <c r="O139" s="1166">
        <v>9.6765990058844178</v>
      </c>
      <c r="P139" s="1164">
        <v>0.27836715395789707</v>
      </c>
      <c r="Q139" s="1204">
        <v>0.20694411490660197</v>
      </c>
      <c r="R139" s="1164">
        <v>2.6074544590002035E-2</v>
      </c>
      <c r="S139" s="1166">
        <v>0.75807511479432654</v>
      </c>
      <c r="T139" s="1164">
        <v>2.1807580541807908E-2</v>
      </c>
      <c r="U139" s="1206">
        <v>0.21628267907893628</v>
      </c>
      <c r="V139" s="1166">
        <v>2.7251184998587814E-2</v>
      </c>
      <c r="W139" s="1166">
        <v>0.7989780258691509</v>
      </c>
      <c r="X139" s="1166">
        <v>2.2984236403807343E-2</v>
      </c>
      <c r="Y139" s="1206">
        <v>4.0830226675963628</v>
      </c>
      <c r="Z139" s="1166">
        <v>0.5144526900718065</v>
      </c>
      <c r="AA139" s="1206">
        <v>0.1814021748621788</v>
      </c>
      <c r="AB139" s="1166">
        <v>2.2856311228284805E-2</v>
      </c>
      <c r="AC139" s="1166">
        <v>0.67294431970862822</v>
      </c>
      <c r="AD139" s="1207">
        <v>1.935861917348335E-2</v>
      </c>
    </row>
    <row r="140" spans="2:30">
      <c r="B140" s="1200" t="s">
        <v>50</v>
      </c>
      <c r="C140" s="1163" t="s">
        <v>800</v>
      </c>
      <c r="D140" s="1163" t="s">
        <v>1198</v>
      </c>
      <c r="E140" s="1163" t="s">
        <v>1199</v>
      </c>
      <c r="F140" s="1201">
        <v>506068.7</v>
      </c>
      <c r="G140" s="1163">
        <v>5042972.3</v>
      </c>
      <c r="H140" s="1202">
        <v>62.7</v>
      </c>
      <c r="I140" s="1202">
        <v>39.619999999999997</v>
      </c>
      <c r="J140" s="1202">
        <v>1.8795999999999999</v>
      </c>
      <c r="K140" s="1202">
        <v>12.11874792973566</v>
      </c>
      <c r="L140" s="1202">
        <v>291.48</v>
      </c>
      <c r="M140" s="1206">
        <v>0.72989992172211349</v>
      </c>
      <c r="N140" s="1164">
        <v>9.1965930337142857E-2</v>
      </c>
      <c r="O140" s="1166">
        <v>2.6641347142857144</v>
      </c>
      <c r="P140" s="1164">
        <v>7.6639281810186824E-2</v>
      </c>
      <c r="Q140" s="1204">
        <v>0.13897109011528888</v>
      </c>
      <c r="R140" s="1164">
        <v>1.7510079412346169E-2</v>
      </c>
      <c r="S140" s="1166">
        <v>0.50726697894061468</v>
      </c>
      <c r="T140" s="1164">
        <v>1.4592571743300578E-2</v>
      </c>
      <c r="U140" s="1206">
        <v>0.14830965428762319</v>
      </c>
      <c r="V140" s="1166">
        <v>1.8686719820931945E-2</v>
      </c>
      <c r="W140" s="1166">
        <v>0.54816989001543903</v>
      </c>
      <c r="X140" s="1166">
        <v>1.5769227605300012E-2</v>
      </c>
      <c r="Y140" s="1206">
        <v>1.3693070813308752</v>
      </c>
      <c r="Z140" s="1166">
        <v>0.17252995363352761</v>
      </c>
      <c r="AA140" s="1206">
        <v>6.1821731506849303E-2</v>
      </c>
      <c r="AB140" s="1166">
        <v>7.7894145263999988E-3</v>
      </c>
      <c r="AC140" s="1166">
        <v>0.22564931999999996</v>
      </c>
      <c r="AD140" s="1207">
        <v>6.4912640239341794E-3</v>
      </c>
    </row>
    <row r="141" spans="2:30">
      <c r="B141" s="1200" t="s">
        <v>50</v>
      </c>
      <c r="C141" s="1163" t="s">
        <v>800</v>
      </c>
      <c r="D141" s="1163" t="s">
        <v>1200</v>
      </c>
      <c r="E141" s="1163" t="s">
        <v>1201</v>
      </c>
      <c r="F141" s="1201">
        <v>506069.8</v>
      </c>
      <c r="G141" s="1163">
        <v>5042969.5999999996</v>
      </c>
      <c r="H141" s="1202">
        <v>62.7</v>
      </c>
      <c r="I141" s="1202">
        <v>39.619999999999997</v>
      </c>
      <c r="J141" s="1202">
        <v>1.8795999999999999</v>
      </c>
      <c r="K141" s="1202">
        <v>12.11874792973566</v>
      </c>
      <c r="L141" s="1202">
        <v>291.48</v>
      </c>
      <c r="M141" s="1206">
        <v>0.72989992172211349</v>
      </c>
      <c r="N141" s="1164">
        <v>9.1965930337142857E-2</v>
      </c>
      <c r="O141" s="1166">
        <v>2.6641347142857144</v>
      </c>
      <c r="P141" s="1164">
        <v>7.6639281810186824E-2</v>
      </c>
      <c r="Q141" s="1204">
        <v>0.13897109011528888</v>
      </c>
      <c r="R141" s="1164">
        <v>1.7510079412346169E-2</v>
      </c>
      <c r="S141" s="1166">
        <v>0.50726697894061468</v>
      </c>
      <c r="T141" s="1164">
        <v>1.4592571743300578E-2</v>
      </c>
      <c r="U141" s="1206">
        <v>0.14830965428762319</v>
      </c>
      <c r="V141" s="1166">
        <v>1.8686719820931945E-2</v>
      </c>
      <c r="W141" s="1166">
        <v>0.54816989001543903</v>
      </c>
      <c r="X141" s="1166">
        <v>1.5769227605300012E-2</v>
      </c>
      <c r="Y141" s="1206">
        <v>1.3693070813308752</v>
      </c>
      <c r="Z141" s="1166">
        <v>0.17252995363352761</v>
      </c>
      <c r="AA141" s="1206">
        <v>6.1821731506849303E-2</v>
      </c>
      <c r="AB141" s="1166">
        <v>7.7894145263999988E-3</v>
      </c>
      <c r="AC141" s="1166">
        <v>0.22564931999999996</v>
      </c>
      <c r="AD141" s="1207">
        <v>6.4912640239341794E-3</v>
      </c>
    </row>
    <row r="142" spans="2:30">
      <c r="B142" s="1200" t="s">
        <v>50</v>
      </c>
      <c r="C142" s="1163" t="s">
        <v>800</v>
      </c>
      <c r="D142" s="1163" t="s">
        <v>1202</v>
      </c>
      <c r="E142" s="1163" t="s">
        <v>1203</v>
      </c>
      <c r="F142" s="1201">
        <v>506070.9</v>
      </c>
      <c r="G142" s="1163">
        <v>5042966.8</v>
      </c>
      <c r="H142" s="1202">
        <v>62.7</v>
      </c>
      <c r="I142" s="1202">
        <v>39.619999999999997</v>
      </c>
      <c r="J142" s="1202">
        <v>1.8795999999999999</v>
      </c>
      <c r="K142" s="1202">
        <v>12.11874792973566</v>
      </c>
      <c r="L142" s="1202">
        <v>291.48</v>
      </c>
      <c r="M142" s="1206">
        <v>0.72989992172211349</v>
      </c>
      <c r="N142" s="1164">
        <v>9.1965930337142857E-2</v>
      </c>
      <c r="O142" s="1166">
        <v>2.6641347142857144</v>
      </c>
      <c r="P142" s="1164">
        <v>7.6639281810186824E-2</v>
      </c>
      <c r="Q142" s="1204">
        <v>0.13897109011528888</v>
      </c>
      <c r="R142" s="1164">
        <v>1.7510079412346169E-2</v>
      </c>
      <c r="S142" s="1166">
        <v>0.50726697894061468</v>
      </c>
      <c r="T142" s="1164">
        <v>1.4592571743300578E-2</v>
      </c>
      <c r="U142" s="1206">
        <v>0.14830965428762319</v>
      </c>
      <c r="V142" s="1166">
        <v>1.8686719820931945E-2</v>
      </c>
      <c r="W142" s="1166">
        <v>0.54816989001543903</v>
      </c>
      <c r="X142" s="1166">
        <v>1.5769227605300012E-2</v>
      </c>
      <c r="Y142" s="1206">
        <v>1.3693070813308752</v>
      </c>
      <c r="Z142" s="1166">
        <v>0.17252995363352761</v>
      </c>
      <c r="AA142" s="1206">
        <v>6.1821731506849303E-2</v>
      </c>
      <c r="AB142" s="1166">
        <v>7.7894145263999988E-3</v>
      </c>
      <c r="AC142" s="1166">
        <v>0.22564931999999996</v>
      </c>
      <c r="AD142" s="1207">
        <v>6.4912640239341794E-3</v>
      </c>
    </row>
    <row r="143" spans="2:30">
      <c r="B143" s="1200" t="s">
        <v>50</v>
      </c>
      <c r="C143" s="1163" t="s">
        <v>1204</v>
      </c>
      <c r="D143" s="1163" t="s">
        <v>1205</v>
      </c>
      <c r="E143" s="1163" t="s">
        <v>1206</v>
      </c>
      <c r="F143" s="1201">
        <v>506416.14414569997</v>
      </c>
      <c r="G143" s="1163">
        <v>5043153.3344526999</v>
      </c>
      <c r="H143" s="1202">
        <v>62.7</v>
      </c>
      <c r="I143" s="1202">
        <v>43.891199999999998</v>
      </c>
      <c r="J143" s="1202">
        <v>1.778</v>
      </c>
      <c r="K143" s="1202">
        <v>13.543319114945405</v>
      </c>
      <c r="L143" s="1202">
        <v>291.48</v>
      </c>
      <c r="M143" s="1206">
        <v>0.11687361429002895</v>
      </c>
      <c r="N143" s="1164">
        <v>1.4725841653315067E-2</v>
      </c>
      <c r="O143" s="1166">
        <v>0.42658869215860568</v>
      </c>
      <c r="P143" s="1164">
        <v>1.2271695879368438E-2</v>
      </c>
      <c r="Q143" s="1204">
        <v>2.5049194385158083E-2</v>
      </c>
      <c r="R143" s="1164">
        <v>3.1561483941411482E-3</v>
      </c>
      <c r="S143" s="1166">
        <v>9.1452599386793787E-2</v>
      </c>
      <c r="T143" s="1164">
        <v>2.6308209938091533E-3</v>
      </c>
      <c r="U143" s="1206">
        <v>3.4611826273701664E-2</v>
      </c>
      <c r="V143" s="1166">
        <v>4.3610208868338626E-3</v>
      </c>
      <c r="W143" s="1166">
        <v>0.13333692705861466</v>
      </c>
      <c r="X143" s="1166">
        <v>3.8357093107017621E-3</v>
      </c>
      <c r="Y143" s="1206">
        <v>1.1687361298082191E-2</v>
      </c>
      <c r="Z143" s="1166">
        <v>1.47258414883576E-3</v>
      </c>
      <c r="AA143" s="1206">
        <v>7.457252144444397E-2</v>
      </c>
      <c r="AB143" s="1166">
        <v>9.3959885569570509E-3</v>
      </c>
      <c r="AC143" s="1166">
        <v>0.27218970327222053</v>
      </c>
      <c r="AD143" s="1207">
        <v>7.830093299356208E-3</v>
      </c>
    </row>
    <row r="144" spans="2:30">
      <c r="B144" s="1200" t="s">
        <v>50</v>
      </c>
      <c r="C144" s="1163" t="s">
        <v>1204</v>
      </c>
      <c r="D144" s="1163" t="s">
        <v>1207</v>
      </c>
      <c r="E144" s="1163" t="s">
        <v>1208</v>
      </c>
      <c r="F144" s="1201">
        <v>506420.40503690002</v>
      </c>
      <c r="G144" s="1163">
        <v>5043143.0495429002</v>
      </c>
      <c r="H144" s="1202">
        <v>62.7</v>
      </c>
      <c r="I144" s="1202">
        <v>43.891199999999998</v>
      </c>
      <c r="J144" s="1202">
        <v>1.778</v>
      </c>
      <c r="K144" s="1202">
        <v>13.543319114945405</v>
      </c>
      <c r="L144" s="1202">
        <v>291.48</v>
      </c>
      <c r="M144" s="1206">
        <v>0.11687361429002895</v>
      </c>
      <c r="N144" s="1164">
        <v>1.4725841653315067E-2</v>
      </c>
      <c r="O144" s="1166">
        <v>0.42658869215860568</v>
      </c>
      <c r="P144" s="1164">
        <v>1.2271695879368438E-2</v>
      </c>
      <c r="Q144" s="1204">
        <v>2.5049194385158083E-2</v>
      </c>
      <c r="R144" s="1164">
        <v>3.1561483941411482E-3</v>
      </c>
      <c r="S144" s="1166">
        <v>9.1452599386793787E-2</v>
      </c>
      <c r="T144" s="1164">
        <v>2.6308209938091533E-3</v>
      </c>
      <c r="U144" s="1206">
        <v>3.4611826273701664E-2</v>
      </c>
      <c r="V144" s="1166">
        <v>4.3610208868338626E-3</v>
      </c>
      <c r="W144" s="1166">
        <v>0.13333692705861466</v>
      </c>
      <c r="X144" s="1166">
        <v>3.8357093107017621E-3</v>
      </c>
      <c r="Y144" s="1206">
        <v>1.1687361298082191E-2</v>
      </c>
      <c r="Z144" s="1166">
        <v>1.47258414883576E-3</v>
      </c>
      <c r="AA144" s="1206">
        <v>7.457252144444397E-2</v>
      </c>
      <c r="AB144" s="1166">
        <v>9.3959885569570509E-3</v>
      </c>
      <c r="AC144" s="1166">
        <v>0.27218970327222053</v>
      </c>
      <c r="AD144" s="1207">
        <v>7.830093299356208E-3</v>
      </c>
    </row>
    <row r="145" spans="2:30">
      <c r="B145" s="1200" t="s">
        <v>50</v>
      </c>
      <c r="C145" s="1163" t="s">
        <v>1204</v>
      </c>
      <c r="D145" s="1163" t="s">
        <v>1209</v>
      </c>
      <c r="E145" s="1163" t="s">
        <v>1210</v>
      </c>
      <c r="F145" s="1201">
        <v>506425.25363723002</v>
      </c>
      <c r="G145" s="1163">
        <v>5043133.9400513005</v>
      </c>
      <c r="H145" s="1202">
        <v>62.7</v>
      </c>
      <c r="I145" s="1202">
        <v>43.891199999999998</v>
      </c>
      <c r="J145" s="1202">
        <v>1.778</v>
      </c>
      <c r="K145" s="1202">
        <v>13.543319114945405</v>
      </c>
      <c r="L145" s="1202">
        <v>291.48</v>
      </c>
      <c r="M145" s="1206">
        <v>0.11687361429002895</v>
      </c>
      <c r="N145" s="1164">
        <v>1.4725841653315067E-2</v>
      </c>
      <c r="O145" s="1166">
        <v>0.42658869215860568</v>
      </c>
      <c r="P145" s="1164">
        <v>1.2271695879368438E-2</v>
      </c>
      <c r="Q145" s="1204">
        <v>2.5049194385158083E-2</v>
      </c>
      <c r="R145" s="1164">
        <v>3.1561483941411482E-3</v>
      </c>
      <c r="S145" s="1166">
        <v>9.1452599386793787E-2</v>
      </c>
      <c r="T145" s="1164">
        <v>2.6308209938091533E-3</v>
      </c>
      <c r="U145" s="1206">
        <v>3.4611826273701664E-2</v>
      </c>
      <c r="V145" s="1166">
        <v>4.3610208868338626E-3</v>
      </c>
      <c r="W145" s="1166">
        <v>0.13333692705861466</v>
      </c>
      <c r="X145" s="1166">
        <v>3.8357093107017621E-3</v>
      </c>
      <c r="Y145" s="1206">
        <v>1.1687361298082191E-2</v>
      </c>
      <c r="Z145" s="1166">
        <v>1.47258414883576E-3</v>
      </c>
      <c r="AA145" s="1206">
        <v>7.457252144444397E-2</v>
      </c>
      <c r="AB145" s="1166">
        <v>9.3959885569570509E-3</v>
      </c>
      <c r="AC145" s="1166">
        <v>0.27218970327222053</v>
      </c>
      <c r="AD145" s="1207">
        <v>7.830093299356208E-3</v>
      </c>
    </row>
    <row r="146" spans="2:30">
      <c r="B146" s="1200" t="s">
        <v>50</v>
      </c>
      <c r="C146" s="1163" t="s">
        <v>318</v>
      </c>
      <c r="D146" s="1163" t="s">
        <v>1212</v>
      </c>
      <c r="E146" s="1163" t="s">
        <v>1213</v>
      </c>
      <c r="F146" s="1201">
        <v>508970.0861288</v>
      </c>
      <c r="G146" s="1163">
        <v>5037706.5971603002</v>
      </c>
      <c r="H146" s="1202">
        <v>69.400000000000006</v>
      </c>
      <c r="I146" s="1202">
        <v>22.250399999999999</v>
      </c>
      <c r="J146" s="1202">
        <v>1.524</v>
      </c>
      <c r="K146" s="1202">
        <v>10.090168744117218</v>
      </c>
      <c r="L146" s="1202">
        <v>291.48</v>
      </c>
      <c r="M146" s="1206">
        <v>0.74581430745814292</v>
      </c>
      <c r="N146" s="1164">
        <v>9.3971111111111089E-2</v>
      </c>
      <c r="O146" s="1166">
        <v>2.7222222222222219</v>
      </c>
      <c r="P146" s="1164">
        <v>7.8310287734371486E-2</v>
      </c>
      <c r="Q146" s="1204">
        <v>0.15966635233629345</v>
      </c>
      <c r="R146" s="1164">
        <v>2.0117641061668301E-2</v>
      </c>
      <c r="S146" s="1166">
        <v>0.58279639656629878</v>
      </c>
      <c r="T146" s="1164">
        <v>1.6765329859222678E-2</v>
      </c>
      <c r="U146" s="1206">
        <v>0.16556439286618882</v>
      </c>
      <c r="V146" s="1166">
        <v>2.0860782372354059E-2</v>
      </c>
      <c r="W146" s="1166">
        <v>0.60862981408724048</v>
      </c>
      <c r="X146" s="1166">
        <v>1.7508480929959165E-2</v>
      </c>
      <c r="Y146" s="1206">
        <v>7.4581430745814289E-2</v>
      </c>
      <c r="Z146" s="1166">
        <v>9.3971111111111096E-3</v>
      </c>
      <c r="AA146" s="1206">
        <v>0.47587519025875186</v>
      </c>
      <c r="AB146" s="1166">
        <v>5.9959322222222215E-2</v>
      </c>
      <c r="AC146" s="1166">
        <v>1.7369444444444444</v>
      </c>
      <c r="AD146" s="1207">
        <v>4.9966758081941329E-2</v>
      </c>
    </row>
    <row r="147" spans="2:30">
      <c r="B147" s="1200" t="s">
        <v>50</v>
      </c>
      <c r="C147" s="1163" t="s">
        <v>318</v>
      </c>
      <c r="D147" s="1163" t="s">
        <v>1214</v>
      </c>
      <c r="E147" s="1163" t="s">
        <v>1215</v>
      </c>
      <c r="F147" s="1201">
        <v>508953.09290547</v>
      </c>
      <c r="G147" s="1163">
        <v>5037716.0817500995</v>
      </c>
      <c r="H147" s="1202">
        <v>69.400000000000006</v>
      </c>
      <c r="I147" s="1202">
        <v>22.250399999999999</v>
      </c>
      <c r="J147" s="1202">
        <v>1.524</v>
      </c>
      <c r="K147" s="1202">
        <v>10.090168744117218</v>
      </c>
      <c r="L147" s="1202">
        <v>291.48</v>
      </c>
      <c r="M147" s="1206">
        <v>0.74581430745814292</v>
      </c>
      <c r="N147" s="1164">
        <v>9.3971111111111089E-2</v>
      </c>
      <c r="O147" s="1166">
        <v>2.7222222222222219</v>
      </c>
      <c r="P147" s="1164">
        <v>7.8310287734371486E-2</v>
      </c>
      <c r="Q147" s="1204">
        <v>0.15966635233629345</v>
      </c>
      <c r="R147" s="1164">
        <v>2.0117641061668301E-2</v>
      </c>
      <c r="S147" s="1166">
        <v>0.58279639656629878</v>
      </c>
      <c r="T147" s="1164">
        <v>1.6765329859222678E-2</v>
      </c>
      <c r="U147" s="1206">
        <v>0.16556439286618882</v>
      </c>
      <c r="V147" s="1166">
        <v>2.0860782372354059E-2</v>
      </c>
      <c r="W147" s="1166">
        <v>0.60862981408724048</v>
      </c>
      <c r="X147" s="1166">
        <v>1.7508480929959165E-2</v>
      </c>
      <c r="Y147" s="1206">
        <v>7.4581430745814289E-2</v>
      </c>
      <c r="Z147" s="1166">
        <v>9.3971111111111096E-3</v>
      </c>
      <c r="AA147" s="1206">
        <v>0.47587519025875186</v>
      </c>
      <c r="AB147" s="1166">
        <v>5.9959322222222215E-2</v>
      </c>
      <c r="AC147" s="1166">
        <v>1.7369444444444444</v>
      </c>
      <c r="AD147" s="1207">
        <v>4.9966758081941329E-2</v>
      </c>
    </row>
    <row r="148" spans="2:30">
      <c r="B148" s="1200" t="s">
        <v>50</v>
      </c>
      <c r="C148" s="1163" t="s">
        <v>318</v>
      </c>
      <c r="D148" s="1163" t="s">
        <v>1216</v>
      </c>
      <c r="E148" s="1163" t="s">
        <v>1217</v>
      </c>
      <c r="F148" s="1201">
        <v>508941.71139775001</v>
      </c>
      <c r="G148" s="1163">
        <v>5037722.5628864001</v>
      </c>
      <c r="H148" s="1202">
        <v>69.400000000000006</v>
      </c>
      <c r="I148" s="1202">
        <v>22.250399999999999</v>
      </c>
      <c r="J148" s="1202">
        <v>1.524</v>
      </c>
      <c r="K148" s="1202">
        <v>14.294405720832724</v>
      </c>
      <c r="L148" s="1202">
        <v>291.48</v>
      </c>
      <c r="M148" s="1206">
        <v>0.74581430745814292</v>
      </c>
      <c r="N148" s="1164">
        <v>9.3971111111111089E-2</v>
      </c>
      <c r="O148" s="1166">
        <v>2.7222222222222219</v>
      </c>
      <c r="P148" s="1164">
        <v>7.8310287734371486E-2</v>
      </c>
      <c r="Q148" s="1204">
        <v>0.15967446337443705</v>
      </c>
      <c r="R148" s="1164">
        <v>2.0118663036252319E-2</v>
      </c>
      <c r="S148" s="1166">
        <v>0.58283192291336772</v>
      </c>
      <c r="T148" s="1164">
        <v>1.6766351847228803E-2</v>
      </c>
      <c r="U148" s="1206">
        <v>0.1680300207917888</v>
      </c>
      <c r="V148" s="1166">
        <v>2.1171446559723806E-2</v>
      </c>
      <c r="W148" s="1166">
        <v>0.61942926440136847</v>
      </c>
      <c r="X148" s="1166">
        <v>1.7819149197438825E-2</v>
      </c>
      <c r="Y148" s="1206">
        <v>7.4581430745814289E-2</v>
      </c>
      <c r="Z148" s="1166">
        <v>9.3971111111111096E-3</v>
      </c>
      <c r="AA148" s="1206">
        <v>0.47587519025875186</v>
      </c>
      <c r="AB148" s="1166">
        <v>5.9959322222222215E-2</v>
      </c>
      <c r="AC148" s="1166">
        <v>1.7369444444444444</v>
      </c>
      <c r="AD148" s="1207">
        <v>4.9966758081941329E-2</v>
      </c>
    </row>
    <row r="149" spans="2:30">
      <c r="B149" s="1200" t="s">
        <v>50</v>
      </c>
      <c r="C149" s="1163" t="s">
        <v>318</v>
      </c>
      <c r="D149" s="1163" t="s">
        <v>1218</v>
      </c>
      <c r="E149" s="1163" t="s">
        <v>1219</v>
      </c>
      <c r="F149" s="1201">
        <v>508924.00683018001</v>
      </c>
      <c r="G149" s="1163">
        <v>5037732.7588203996</v>
      </c>
      <c r="H149" s="1202">
        <v>69.400000000000006</v>
      </c>
      <c r="I149" s="1202">
        <v>22.250399999999999</v>
      </c>
      <c r="J149" s="1202">
        <v>1.524</v>
      </c>
      <c r="K149" s="1202">
        <v>14.294405720832724</v>
      </c>
      <c r="L149" s="1202">
        <v>291.48</v>
      </c>
      <c r="M149" s="1206">
        <v>0.74581430745814292</v>
      </c>
      <c r="N149" s="1164">
        <v>9.3971111111111089E-2</v>
      </c>
      <c r="O149" s="1166">
        <v>2.7222222222222219</v>
      </c>
      <c r="P149" s="1164">
        <v>7.8310287734371486E-2</v>
      </c>
      <c r="Q149" s="1204">
        <v>0.15967446337443705</v>
      </c>
      <c r="R149" s="1164">
        <v>2.0118663036252319E-2</v>
      </c>
      <c r="S149" s="1166">
        <v>0.58283192291336772</v>
      </c>
      <c r="T149" s="1164">
        <v>1.6766351847228803E-2</v>
      </c>
      <c r="U149" s="1206">
        <v>0.1680300207917888</v>
      </c>
      <c r="V149" s="1166">
        <v>2.1171446559723806E-2</v>
      </c>
      <c r="W149" s="1166">
        <v>0.61942926440136847</v>
      </c>
      <c r="X149" s="1166">
        <v>1.7819149197438825E-2</v>
      </c>
      <c r="Y149" s="1206">
        <v>7.4581430745814289E-2</v>
      </c>
      <c r="Z149" s="1166">
        <v>9.3971111111111096E-3</v>
      </c>
      <c r="AA149" s="1206">
        <v>0.47587519025875186</v>
      </c>
      <c r="AB149" s="1166">
        <v>5.9959322222222215E-2</v>
      </c>
      <c r="AC149" s="1166">
        <v>1.7369444444444444</v>
      </c>
      <c r="AD149" s="1207">
        <v>4.9966758081941329E-2</v>
      </c>
    </row>
    <row r="150" spans="2:30">
      <c r="B150" s="1200" t="s">
        <v>50</v>
      </c>
      <c r="C150" s="1163" t="s">
        <v>318</v>
      </c>
      <c r="D150" s="1163" t="s">
        <v>1220</v>
      </c>
      <c r="E150" s="1163" t="s">
        <v>1221</v>
      </c>
      <c r="F150" s="1201">
        <v>508911.28167224</v>
      </c>
      <c r="G150" s="1163">
        <v>5037740.1093774997</v>
      </c>
      <c r="H150" s="1202">
        <v>69.400000000000006</v>
      </c>
      <c r="I150" s="1202">
        <v>22.250399999999999</v>
      </c>
      <c r="J150" s="1202">
        <v>1.524</v>
      </c>
      <c r="K150" s="1202">
        <v>10.090168744117218</v>
      </c>
      <c r="L150" s="1202">
        <v>291.48</v>
      </c>
      <c r="M150" s="1206">
        <v>0.74581430745814292</v>
      </c>
      <c r="N150" s="1164">
        <v>9.3971111111111089E-2</v>
      </c>
      <c r="O150" s="1166">
        <v>2.7222222222222219</v>
      </c>
      <c r="P150" s="1164">
        <v>7.8310287734371486E-2</v>
      </c>
      <c r="Q150" s="1204">
        <v>0.15966635233629345</v>
      </c>
      <c r="R150" s="1164">
        <v>2.0117641061668301E-2</v>
      </c>
      <c r="S150" s="1166">
        <v>0.58279639656629878</v>
      </c>
      <c r="T150" s="1164">
        <v>1.6765329859222678E-2</v>
      </c>
      <c r="U150" s="1206">
        <v>0.16556439286618882</v>
      </c>
      <c r="V150" s="1166">
        <v>2.0860782372354059E-2</v>
      </c>
      <c r="W150" s="1166">
        <v>0.60862981408724048</v>
      </c>
      <c r="X150" s="1166">
        <v>1.7508480929959165E-2</v>
      </c>
      <c r="Y150" s="1206">
        <v>7.4581430745814289E-2</v>
      </c>
      <c r="Z150" s="1166">
        <v>9.3971111111111096E-3</v>
      </c>
      <c r="AA150" s="1206">
        <v>0.47587519025875186</v>
      </c>
      <c r="AB150" s="1166">
        <v>5.9959322222222215E-2</v>
      </c>
      <c r="AC150" s="1166">
        <v>1.7369444444444444</v>
      </c>
      <c r="AD150" s="1207">
        <v>4.9966758081941329E-2</v>
      </c>
    </row>
    <row r="151" spans="2:30">
      <c r="B151" s="1200" t="s">
        <v>50</v>
      </c>
      <c r="C151" s="1163" t="s">
        <v>318</v>
      </c>
      <c r="D151" s="1163" t="s">
        <v>1222</v>
      </c>
      <c r="E151" s="1163" t="s">
        <v>1223</v>
      </c>
      <c r="F151" s="1201">
        <v>508895.74</v>
      </c>
      <c r="G151" s="1163">
        <v>5037748.75</v>
      </c>
      <c r="H151" s="1202">
        <v>69.400000000000006</v>
      </c>
      <c r="I151" s="1202">
        <v>22.250399999999999</v>
      </c>
      <c r="J151" s="1202">
        <v>1.524</v>
      </c>
      <c r="K151" s="1202">
        <v>10.090168744117218</v>
      </c>
      <c r="L151" s="1202">
        <v>291.48</v>
      </c>
      <c r="M151" s="1206">
        <v>0.74581430745814292</v>
      </c>
      <c r="N151" s="1164">
        <v>9.3971111111111089E-2</v>
      </c>
      <c r="O151" s="1166">
        <v>2.7222222222222219</v>
      </c>
      <c r="P151" s="1164">
        <v>7.8310287734371486E-2</v>
      </c>
      <c r="Q151" s="1204">
        <v>0.15966635233629345</v>
      </c>
      <c r="R151" s="1164">
        <v>2.0117641061668301E-2</v>
      </c>
      <c r="S151" s="1166">
        <v>0.58279639656629878</v>
      </c>
      <c r="T151" s="1164">
        <v>1.6765329859222678E-2</v>
      </c>
      <c r="U151" s="1206">
        <v>0.16556439286618882</v>
      </c>
      <c r="V151" s="1166">
        <v>2.0860782372354059E-2</v>
      </c>
      <c r="W151" s="1166">
        <v>0.60862981408724048</v>
      </c>
      <c r="X151" s="1166">
        <v>1.7508480929959165E-2</v>
      </c>
      <c r="Y151" s="1206">
        <v>7.4581430745814289E-2</v>
      </c>
      <c r="Z151" s="1166">
        <v>9.3971111111111096E-3</v>
      </c>
      <c r="AA151" s="1206">
        <v>0.47587519025875186</v>
      </c>
      <c r="AB151" s="1166">
        <v>5.9959322222222215E-2</v>
      </c>
      <c r="AC151" s="1166">
        <v>1.7369444444444444</v>
      </c>
      <c r="AD151" s="1207">
        <v>4.9966758081941329E-2</v>
      </c>
    </row>
    <row r="152" spans="2:30">
      <c r="B152" s="1200" t="s">
        <v>54</v>
      </c>
      <c r="C152" s="1163" t="s">
        <v>552</v>
      </c>
      <c r="D152" s="1163" t="s">
        <v>2133</v>
      </c>
      <c r="E152" s="1163" t="s">
        <v>1987</v>
      </c>
      <c r="F152" s="1201">
        <v>506695.47</v>
      </c>
      <c r="G152" s="1163">
        <v>5043411.2</v>
      </c>
      <c r="H152" s="1202">
        <v>62.7</v>
      </c>
      <c r="I152" s="1202">
        <v>19.812000000000001</v>
      </c>
      <c r="J152" s="1202">
        <v>0.66039999999999999</v>
      </c>
      <c r="K152" s="1202">
        <v>16.120387934388457</v>
      </c>
      <c r="L152" s="1202">
        <v>291.48</v>
      </c>
      <c r="M152" s="1206">
        <v>0.14387529420114978</v>
      </c>
      <c r="N152" s="1164">
        <v>1.8127999318756468E-2</v>
      </c>
      <c r="O152" s="1166">
        <v>0.52514482383419669</v>
      </c>
      <c r="P152" s="1164">
        <v>1.5106864502450856E-2</v>
      </c>
      <c r="Q152" s="1204">
        <v>2.7399514170318901E-2</v>
      </c>
      <c r="R152" s="1164">
        <v>3.4522839864318407E-3</v>
      </c>
      <c r="S152" s="1166">
        <v>0.10001705920413448</v>
      </c>
      <c r="T152" s="1164">
        <v>2.8771951902691007E-3</v>
      </c>
      <c r="U152" s="1206">
        <v>2.8140850586015408E-2</v>
      </c>
      <c r="V152" s="1166">
        <v>3.5456908921367692E-3</v>
      </c>
      <c r="W152" s="1166">
        <v>0.10326411270488522</v>
      </c>
      <c r="X152" s="1166">
        <v>2.9706033227341702E-3</v>
      </c>
      <c r="Y152" s="1206">
        <v>0.26991297503142964</v>
      </c>
      <c r="Z152" s="1166">
        <v>3.4008495028010073E-2</v>
      </c>
      <c r="AA152" s="1206">
        <v>2.5654908084321118E-3</v>
      </c>
      <c r="AB152" s="1166">
        <v>3.2324671088082921E-4</v>
      </c>
      <c r="AC152" s="1166">
        <v>9.3640414507772073E-3</v>
      </c>
      <c r="AD152" s="1207">
        <v>2.6937579686948986E-4</v>
      </c>
    </row>
    <row r="153" spans="2:30">
      <c r="B153" s="1200" t="s">
        <v>54</v>
      </c>
      <c r="C153" s="1163" t="s">
        <v>552</v>
      </c>
      <c r="D153" s="1163" t="s">
        <v>2133</v>
      </c>
      <c r="E153" s="1163" t="s">
        <v>1988</v>
      </c>
      <c r="F153" s="1201">
        <v>506698.1</v>
      </c>
      <c r="G153" s="1163">
        <v>5043411.13</v>
      </c>
      <c r="H153" s="1202">
        <v>62.7</v>
      </c>
      <c r="I153" s="1202">
        <v>19.812000000000001</v>
      </c>
      <c r="J153" s="1202">
        <v>0.66039999999999999</v>
      </c>
      <c r="K153" s="1202">
        <v>16.120387934388457</v>
      </c>
      <c r="L153" s="1202">
        <v>291.48</v>
      </c>
      <c r="M153" s="1206">
        <v>0.14387529420114978</v>
      </c>
      <c r="N153" s="1164">
        <v>1.8127999318756468E-2</v>
      </c>
      <c r="O153" s="1166">
        <v>0.52514482383419669</v>
      </c>
      <c r="P153" s="1164">
        <v>1.5106864502450856E-2</v>
      </c>
      <c r="Q153" s="1204">
        <v>2.7399514170318901E-2</v>
      </c>
      <c r="R153" s="1164">
        <v>3.4522839864318407E-3</v>
      </c>
      <c r="S153" s="1166">
        <v>0.10001705920413448</v>
      </c>
      <c r="T153" s="1164">
        <v>2.8771951902691007E-3</v>
      </c>
      <c r="U153" s="1206">
        <v>2.8140850586015408E-2</v>
      </c>
      <c r="V153" s="1166">
        <v>3.5456908921367692E-3</v>
      </c>
      <c r="W153" s="1166">
        <v>0.10326411270488522</v>
      </c>
      <c r="X153" s="1166">
        <v>2.9706033227341702E-3</v>
      </c>
      <c r="Y153" s="1206">
        <v>0.26991297503142964</v>
      </c>
      <c r="Z153" s="1166">
        <v>3.4008495028010073E-2</v>
      </c>
      <c r="AA153" s="1206">
        <v>2.5654908084321118E-3</v>
      </c>
      <c r="AB153" s="1166">
        <v>3.2324671088082921E-4</v>
      </c>
      <c r="AC153" s="1166">
        <v>9.3640414507772073E-3</v>
      </c>
      <c r="AD153" s="1207">
        <v>2.6937579686948986E-4</v>
      </c>
    </row>
    <row r="154" spans="2:30">
      <c r="B154" s="1200" t="s">
        <v>54</v>
      </c>
      <c r="C154" s="1163" t="s">
        <v>552</v>
      </c>
      <c r="D154" s="1163" t="s">
        <v>2133</v>
      </c>
      <c r="E154" s="1163" t="s">
        <v>1989</v>
      </c>
      <c r="F154" s="1201">
        <v>506701.33</v>
      </c>
      <c r="G154" s="1163">
        <v>5043411.4000000004</v>
      </c>
      <c r="H154" s="1202">
        <v>62.7</v>
      </c>
      <c r="I154" s="1202">
        <v>19.812000000000001</v>
      </c>
      <c r="J154" s="1202">
        <v>0.66039999999999999</v>
      </c>
      <c r="K154" s="1202">
        <v>16.120387934388457</v>
      </c>
      <c r="L154" s="1202">
        <v>291.48</v>
      </c>
      <c r="M154" s="1206">
        <v>0.14387529420114978</v>
      </c>
      <c r="N154" s="1164">
        <v>1.8127999318756468E-2</v>
      </c>
      <c r="O154" s="1166">
        <v>0.52514482383419669</v>
      </c>
      <c r="P154" s="1164">
        <v>1.5106864502450856E-2</v>
      </c>
      <c r="Q154" s="1204">
        <v>2.7399514170318901E-2</v>
      </c>
      <c r="R154" s="1164">
        <v>3.4522839864318407E-3</v>
      </c>
      <c r="S154" s="1166">
        <v>0.10001705920413448</v>
      </c>
      <c r="T154" s="1164">
        <v>2.8771951902691007E-3</v>
      </c>
      <c r="U154" s="1206">
        <v>2.8140850586015408E-2</v>
      </c>
      <c r="V154" s="1166">
        <v>3.5456908921367692E-3</v>
      </c>
      <c r="W154" s="1166">
        <v>0.10326411270488522</v>
      </c>
      <c r="X154" s="1166">
        <v>2.9706033227341702E-3</v>
      </c>
      <c r="Y154" s="1206">
        <v>0.26991297503142964</v>
      </c>
      <c r="Z154" s="1166">
        <v>3.4008495028010073E-2</v>
      </c>
      <c r="AA154" s="1206">
        <v>2.5654908084321118E-3</v>
      </c>
      <c r="AB154" s="1166">
        <v>3.2324671088082921E-4</v>
      </c>
      <c r="AC154" s="1166">
        <v>9.3640414507772073E-3</v>
      </c>
      <c r="AD154" s="1207">
        <v>2.6937579686948986E-4</v>
      </c>
    </row>
    <row r="155" spans="2:30">
      <c r="B155" s="1200" t="s">
        <v>54</v>
      </c>
      <c r="C155" s="1163" t="s">
        <v>552</v>
      </c>
      <c r="D155" s="1163" t="s">
        <v>2133</v>
      </c>
      <c r="E155" s="1163" t="s">
        <v>1990</v>
      </c>
      <c r="F155" s="1201">
        <v>506703.89</v>
      </c>
      <c r="G155" s="1163">
        <v>5043411.0599999996</v>
      </c>
      <c r="H155" s="1202">
        <v>62.7</v>
      </c>
      <c r="I155" s="1202">
        <v>19.812000000000001</v>
      </c>
      <c r="J155" s="1202">
        <v>0.66039999999999999</v>
      </c>
      <c r="K155" s="1202">
        <v>16.120387934388457</v>
      </c>
      <c r="L155" s="1202">
        <v>291.48</v>
      </c>
      <c r="M155" s="1206">
        <v>0.14387529420114978</v>
      </c>
      <c r="N155" s="1164">
        <v>1.8127999318756468E-2</v>
      </c>
      <c r="O155" s="1166">
        <v>0.52514482383419669</v>
      </c>
      <c r="P155" s="1164">
        <v>1.5106864502450856E-2</v>
      </c>
      <c r="Q155" s="1204">
        <v>2.7399514170318901E-2</v>
      </c>
      <c r="R155" s="1164">
        <v>3.4522839864318407E-3</v>
      </c>
      <c r="S155" s="1166">
        <v>0.10001705920413448</v>
      </c>
      <c r="T155" s="1164">
        <v>2.8771951902691007E-3</v>
      </c>
      <c r="U155" s="1206">
        <v>2.8140850586015408E-2</v>
      </c>
      <c r="V155" s="1166">
        <v>3.5456908921367692E-3</v>
      </c>
      <c r="W155" s="1166">
        <v>0.10326411270488522</v>
      </c>
      <c r="X155" s="1166">
        <v>2.9706033227341702E-3</v>
      </c>
      <c r="Y155" s="1206">
        <v>0.26991297503142964</v>
      </c>
      <c r="Z155" s="1166">
        <v>3.4008495028010073E-2</v>
      </c>
      <c r="AA155" s="1206">
        <v>2.5654908084321118E-3</v>
      </c>
      <c r="AB155" s="1166">
        <v>3.2324671088082921E-4</v>
      </c>
      <c r="AC155" s="1166">
        <v>9.3640414507772073E-3</v>
      </c>
      <c r="AD155" s="1207">
        <v>2.6937579686948986E-4</v>
      </c>
    </row>
    <row r="156" spans="2:30">
      <c r="B156" s="1200" t="s">
        <v>54</v>
      </c>
      <c r="C156" s="1163" t="s">
        <v>552</v>
      </c>
      <c r="D156" s="1163" t="s">
        <v>2133</v>
      </c>
      <c r="E156" s="1163" t="s">
        <v>1991</v>
      </c>
      <c r="F156" s="1201">
        <v>506707.26</v>
      </c>
      <c r="G156" s="1163">
        <v>5043411.2</v>
      </c>
      <c r="H156" s="1202">
        <v>62.7</v>
      </c>
      <c r="I156" s="1202">
        <v>19.812000000000001</v>
      </c>
      <c r="J156" s="1202">
        <v>0.66039999999999999</v>
      </c>
      <c r="K156" s="1202">
        <v>16.120387934388457</v>
      </c>
      <c r="L156" s="1202">
        <v>291.48</v>
      </c>
      <c r="M156" s="1206">
        <v>0.14387529420114978</v>
      </c>
      <c r="N156" s="1164">
        <v>1.8127999318756468E-2</v>
      </c>
      <c r="O156" s="1166">
        <v>0.52514482383419669</v>
      </c>
      <c r="P156" s="1164">
        <v>1.5106864502450856E-2</v>
      </c>
      <c r="Q156" s="1204">
        <v>2.7399514170318901E-2</v>
      </c>
      <c r="R156" s="1164">
        <v>3.4522839864318407E-3</v>
      </c>
      <c r="S156" s="1166">
        <v>0.10001705920413448</v>
      </c>
      <c r="T156" s="1164">
        <v>2.8771951902691007E-3</v>
      </c>
      <c r="U156" s="1206">
        <v>2.8140850586015408E-2</v>
      </c>
      <c r="V156" s="1166">
        <v>3.5456908921367692E-3</v>
      </c>
      <c r="W156" s="1166">
        <v>0.10326411270488522</v>
      </c>
      <c r="X156" s="1166">
        <v>2.9706033227341702E-3</v>
      </c>
      <c r="Y156" s="1206">
        <v>0.26991297503142964</v>
      </c>
      <c r="Z156" s="1166">
        <v>3.4008495028010073E-2</v>
      </c>
      <c r="AA156" s="1206">
        <v>2.5654908084321118E-3</v>
      </c>
      <c r="AB156" s="1166">
        <v>3.2324671088082921E-4</v>
      </c>
      <c r="AC156" s="1166">
        <v>9.3640414507772073E-3</v>
      </c>
      <c r="AD156" s="1207">
        <v>2.6937579686948986E-4</v>
      </c>
    </row>
    <row r="157" spans="2:30">
      <c r="B157" s="1200" t="s">
        <v>54</v>
      </c>
      <c r="C157" s="1163" t="s">
        <v>564</v>
      </c>
      <c r="D157" s="1163" t="s">
        <v>2133</v>
      </c>
      <c r="E157" s="1163" t="s">
        <v>1992</v>
      </c>
      <c r="F157" s="1201">
        <v>506629.84943995997</v>
      </c>
      <c r="G157" s="1163">
        <v>5043628.4192089001</v>
      </c>
      <c r="H157" s="1202">
        <v>62.7</v>
      </c>
      <c r="I157" s="1202">
        <v>28.956</v>
      </c>
      <c r="J157" s="1202">
        <v>0.91439999999999999</v>
      </c>
      <c r="K157" s="1202">
        <v>29.429658837008553</v>
      </c>
      <c r="L157" s="1202">
        <v>291.48</v>
      </c>
      <c r="M157" s="1206">
        <v>0.86325176520689872</v>
      </c>
      <c r="N157" s="1164">
        <v>0.10876799591253883</v>
      </c>
      <c r="O157" s="1166">
        <v>3.1508689430051802</v>
      </c>
      <c r="P157" s="1164">
        <v>9.0641187014705138E-2</v>
      </c>
      <c r="Q157" s="1204">
        <v>0.16439237974205845</v>
      </c>
      <c r="R157" s="1164">
        <v>2.0713111062739879E-2</v>
      </c>
      <c r="S157" s="1166">
        <v>0.60008174609904241</v>
      </c>
      <c r="T157" s="1164">
        <v>1.726257827797717E-2</v>
      </c>
      <c r="U157" s="1206">
        <v>0.16855210074124444</v>
      </c>
      <c r="V157" s="1166">
        <v>2.1237227589195315E-2</v>
      </c>
      <c r="W157" s="1166">
        <v>0.618301324075477</v>
      </c>
      <c r="X157" s="1166">
        <v>1.7786701687920056E-2</v>
      </c>
      <c r="Y157" s="1206">
        <v>1.6194778501885776</v>
      </c>
      <c r="Z157" s="1166">
        <v>0.2040509701680604</v>
      </c>
      <c r="AA157" s="1206">
        <v>1.5392944850592673E-2</v>
      </c>
      <c r="AB157" s="1166">
        <v>1.9394802652849756E-3</v>
      </c>
      <c r="AC157" s="1166">
        <v>5.618424870466325E-2</v>
      </c>
      <c r="AD157" s="1207">
        <v>1.6162547812169394E-3</v>
      </c>
    </row>
    <row r="158" spans="2:30">
      <c r="B158" s="1200" t="s">
        <v>54</v>
      </c>
      <c r="C158" s="1163" t="s">
        <v>264</v>
      </c>
      <c r="D158" s="1163" t="s">
        <v>952</v>
      </c>
      <c r="E158" s="1163" t="s">
        <v>953</v>
      </c>
      <c r="F158" s="1201">
        <v>506690.2</v>
      </c>
      <c r="G158" s="1163">
        <v>5043352.57</v>
      </c>
      <c r="H158" s="1202">
        <v>62.7</v>
      </c>
      <c r="I158" s="1202">
        <v>25.91</v>
      </c>
      <c r="J158" s="1202">
        <v>1.41</v>
      </c>
      <c r="K158" s="1202">
        <v>2.1761960985745299</v>
      </c>
      <c r="L158" s="1202">
        <v>291.48</v>
      </c>
      <c r="M158" s="1206">
        <v>9.2559774673972597E-2</v>
      </c>
      <c r="N158" s="1164">
        <v>1.1662346489371199E-2</v>
      </c>
      <c r="O158" s="1166">
        <v>0.33784317755999993</v>
      </c>
      <c r="P158" s="1164">
        <v>9.7187497140555756E-3</v>
      </c>
      <c r="Q158" s="1204">
        <v>1.7626156434857855E-2</v>
      </c>
      <c r="R158" s="1164">
        <v>2.2208604584792201E-3</v>
      </c>
      <c r="S158" s="1166">
        <v>6.4340522243546E-2</v>
      </c>
      <c r="T158" s="1164">
        <v>1.8508866648508716E-3</v>
      </c>
      <c r="U158" s="1206">
        <v>1.8050123339259455E-2</v>
      </c>
      <c r="V158" s="1166">
        <v>2.2742794405000129E-3</v>
      </c>
      <c r="W158" s="1166">
        <v>6.6197497284825005E-2</v>
      </c>
      <c r="X158" s="1166">
        <v>1.9043063484501755E-3</v>
      </c>
      <c r="Y158" s="1206">
        <v>0.1736440139368863</v>
      </c>
      <c r="Z158" s="1166">
        <v>2.1878798468019801E-2</v>
      </c>
      <c r="AA158" s="1206">
        <v>1.6504657534246595E-3</v>
      </c>
      <c r="AB158" s="1166">
        <v>2.0795538400000024E-4</v>
      </c>
      <c r="AC158" s="1166">
        <v>6.0242000000000073E-3</v>
      </c>
      <c r="AD158" s="1207">
        <v>1.7329842931937194E-4</v>
      </c>
    </row>
    <row r="159" spans="2:30">
      <c r="B159" s="1200" t="s">
        <v>54</v>
      </c>
      <c r="C159" s="1163" t="s">
        <v>795</v>
      </c>
      <c r="D159" s="1163" t="s">
        <v>2134</v>
      </c>
      <c r="E159" s="1163" t="s">
        <v>1993</v>
      </c>
      <c r="F159" s="1201">
        <v>506485.47</v>
      </c>
      <c r="G159" s="1163">
        <v>5043408.84</v>
      </c>
      <c r="H159" s="1202">
        <v>62.7</v>
      </c>
      <c r="I159" s="1202">
        <v>31.394400000000001</v>
      </c>
      <c r="J159" s="1202">
        <v>0.90805000000000002</v>
      </c>
      <c r="K159" s="1202">
        <v>6.3159141100376761</v>
      </c>
      <c r="L159" s="1202">
        <v>291.48</v>
      </c>
      <c r="M159" s="1206">
        <v>0.40764666690325763</v>
      </c>
      <c r="N159" s="1164">
        <v>5.1362664736476653E-2</v>
      </c>
      <c r="O159" s="1166">
        <v>1.4879103341968904</v>
      </c>
      <c r="P159" s="1164">
        <v>4.2802782756944088E-2</v>
      </c>
      <c r="Q159" s="1204">
        <v>7.7613807879320318E-2</v>
      </c>
      <c r="R159" s="1164">
        <v>9.7791845651786016E-3</v>
      </c>
      <c r="S159" s="1166">
        <v>0.28330217540281316</v>
      </c>
      <c r="T159" s="1164">
        <v>8.1497662793513937E-3</v>
      </c>
      <c r="U159" s="1206">
        <v>7.8602256433582332E-2</v>
      </c>
      <c r="V159" s="1166">
        <v>9.9037271061185074E-3</v>
      </c>
      <c r="W159" s="1166">
        <v>0.28763158007048079</v>
      </c>
      <c r="X159" s="1166">
        <v>8.2743104559714863E-3</v>
      </c>
      <c r="Y159" s="1206">
        <v>0.76475342925571721</v>
      </c>
      <c r="Z159" s="1166">
        <v>9.6357402579361859E-2</v>
      </c>
      <c r="AA159" s="1206">
        <v>7.2688906238909858E-3</v>
      </c>
      <c r="AB159" s="1166">
        <v>9.158656808290164E-4</v>
      </c>
      <c r="AC159" s="1166">
        <v>2.6531450777202096E-2</v>
      </c>
      <c r="AD159" s="1207">
        <v>7.6323142446355486E-4</v>
      </c>
    </row>
    <row r="160" spans="2:30">
      <c r="B160" s="1200" t="s">
        <v>54</v>
      </c>
      <c r="C160" s="1163" t="s">
        <v>795</v>
      </c>
      <c r="D160" s="1163" t="s">
        <v>2134</v>
      </c>
      <c r="E160" s="1163" t="s">
        <v>1994</v>
      </c>
      <c r="F160" s="1201">
        <v>506481.52</v>
      </c>
      <c r="G160" s="1163">
        <v>5043406.7699999996</v>
      </c>
      <c r="H160" s="1202">
        <v>62.7</v>
      </c>
      <c r="I160" s="1202">
        <v>31.394400000000001</v>
      </c>
      <c r="J160" s="1202">
        <v>0.90805000000000002</v>
      </c>
      <c r="K160" s="1202">
        <v>6.3159141100376761</v>
      </c>
      <c r="L160" s="1202">
        <v>291.48</v>
      </c>
      <c r="M160" s="1206">
        <v>0.13588222230108588</v>
      </c>
      <c r="N160" s="1164">
        <v>1.7120888245492218E-2</v>
      </c>
      <c r="O160" s="1166">
        <v>0.49597011139896352</v>
      </c>
      <c r="P160" s="1164">
        <v>1.4267594252314697E-2</v>
      </c>
      <c r="Q160" s="1204">
        <v>2.587126929310677E-2</v>
      </c>
      <c r="R160" s="1164">
        <v>3.2597281883928668E-3</v>
      </c>
      <c r="S160" s="1166">
        <v>9.4434058467604387E-2</v>
      </c>
      <c r="T160" s="1164">
        <v>2.7165887597837978E-3</v>
      </c>
      <c r="U160" s="1206">
        <v>2.6200752144527443E-2</v>
      </c>
      <c r="V160" s="1166">
        <v>3.3012423687061687E-3</v>
      </c>
      <c r="W160" s="1166">
        <v>9.5877193356826929E-2</v>
      </c>
      <c r="X160" s="1166">
        <v>2.7581034853238285E-3</v>
      </c>
      <c r="Y160" s="1206">
        <v>0.25491780975190576</v>
      </c>
      <c r="Z160" s="1166">
        <v>3.2119134193120624E-2</v>
      </c>
      <c r="AA160" s="1206">
        <v>2.4229635412969953E-3</v>
      </c>
      <c r="AB160" s="1166">
        <v>3.052885602763388E-4</v>
      </c>
      <c r="AC160" s="1166">
        <v>8.843816925734032E-3</v>
      </c>
      <c r="AD160" s="1207">
        <v>2.5441047482118497E-4</v>
      </c>
    </row>
    <row r="161" spans="2:30">
      <c r="B161" s="1200" t="s">
        <v>54</v>
      </c>
      <c r="C161" s="1163" t="s">
        <v>795</v>
      </c>
      <c r="D161" s="1163" t="s">
        <v>2134</v>
      </c>
      <c r="E161" s="1163" t="s">
        <v>1995</v>
      </c>
      <c r="F161" s="1201">
        <v>506477.28</v>
      </c>
      <c r="G161" s="1163">
        <v>5043404.9000000004</v>
      </c>
      <c r="H161" s="1202">
        <v>62.7</v>
      </c>
      <c r="I161" s="1202">
        <v>31.394400000000001</v>
      </c>
      <c r="J161" s="1202">
        <v>0.90805000000000002</v>
      </c>
      <c r="K161" s="1202">
        <v>6.3159141100376761</v>
      </c>
      <c r="L161" s="1202">
        <v>291.48</v>
      </c>
      <c r="M161" s="1206">
        <v>0.13588222230108588</v>
      </c>
      <c r="N161" s="1164">
        <v>1.7120888245492218E-2</v>
      </c>
      <c r="O161" s="1166">
        <v>0.49597011139896352</v>
      </c>
      <c r="P161" s="1164">
        <v>1.4267594252314697E-2</v>
      </c>
      <c r="Q161" s="1204">
        <v>2.587126929310677E-2</v>
      </c>
      <c r="R161" s="1164">
        <v>3.2597281883928668E-3</v>
      </c>
      <c r="S161" s="1166">
        <v>9.4434058467604387E-2</v>
      </c>
      <c r="T161" s="1164">
        <v>2.7165887597837978E-3</v>
      </c>
      <c r="U161" s="1206">
        <v>2.6200752144527443E-2</v>
      </c>
      <c r="V161" s="1166">
        <v>3.3012423687061687E-3</v>
      </c>
      <c r="W161" s="1166">
        <v>9.5877193356826929E-2</v>
      </c>
      <c r="X161" s="1166">
        <v>2.7581034853238285E-3</v>
      </c>
      <c r="Y161" s="1206">
        <v>0.25491780975190576</v>
      </c>
      <c r="Z161" s="1166">
        <v>3.2119134193120624E-2</v>
      </c>
      <c r="AA161" s="1206">
        <v>2.4229635412969953E-3</v>
      </c>
      <c r="AB161" s="1166">
        <v>3.052885602763388E-4</v>
      </c>
      <c r="AC161" s="1166">
        <v>8.843816925734032E-3</v>
      </c>
      <c r="AD161" s="1207">
        <v>2.5441047482118497E-4</v>
      </c>
    </row>
    <row r="162" spans="2:30">
      <c r="B162" s="1200" t="s">
        <v>54</v>
      </c>
      <c r="C162" s="1163" t="s">
        <v>795</v>
      </c>
      <c r="D162" s="1163" t="s">
        <v>2134</v>
      </c>
      <c r="E162" s="1163" t="s">
        <v>1996</v>
      </c>
      <c r="F162" s="1201">
        <v>506601.3</v>
      </c>
      <c r="G162" s="1163">
        <v>5043283.38</v>
      </c>
      <c r="H162" s="1202">
        <v>62.7</v>
      </c>
      <c r="I162" s="1202">
        <v>31.394400000000001</v>
      </c>
      <c r="J162" s="1202">
        <v>0.90805000000000002</v>
      </c>
      <c r="K162" s="1202">
        <v>15.395044491977956</v>
      </c>
      <c r="L162" s="1202">
        <v>291.48</v>
      </c>
      <c r="M162" s="1206">
        <v>0.16985277787635733</v>
      </c>
      <c r="N162" s="1164">
        <v>2.140111030686527E-2</v>
      </c>
      <c r="O162" s="1166">
        <v>0.61996263924870443</v>
      </c>
      <c r="P162" s="1164">
        <v>1.7834492815393371E-2</v>
      </c>
      <c r="Q162" s="1204">
        <v>3.2370382658443657E-2</v>
      </c>
      <c r="R162" s="1164">
        <v>4.0786034741985841E-3</v>
      </c>
      <c r="S162" s="1166">
        <v>0.11817964974872913</v>
      </c>
      <c r="T162" s="1164">
        <v>3.3996792402257964E-3</v>
      </c>
      <c r="U162" s="1206">
        <v>3.4699777964627303E-2</v>
      </c>
      <c r="V162" s="1166">
        <v>4.3721026239871112E-3</v>
      </c>
      <c r="W162" s="1166">
        <v>0.12838240118981351</v>
      </c>
      <c r="X162" s="1166">
        <v>3.6931822446871153E-3</v>
      </c>
      <c r="Y162" s="1206">
        <v>0.31864726218988221</v>
      </c>
      <c r="Z162" s="1166">
        <v>4.014891774140078E-2</v>
      </c>
      <c r="AA162" s="1206">
        <v>3.0287044266212441E-3</v>
      </c>
      <c r="AB162" s="1166">
        <v>3.8161070034542353E-4</v>
      </c>
      <c r="AC162" s="1166">
        <v>1.1054771157167541E-2</v>
      </c>
      <c r="AD162" s="1207">
        <v>3.1801309352648123E-4</v>
      </c>
    </row>
    <row r="163" spans="2:30">
      <c r="B163" s="1200" t="s">
        <v>54</v>
      </c>
      <c r="C163" s="1163" t="s">
        <v>795</v>
      </c>
      <c r="D163" s="1163" t="s">
        <v>2134</v>
      </c>
      <c r="E163" s="1163" t="s">
        <v>1997</v>
      </c>
      <c r="F163" s="1201">
        <v>506602.26</v>
      </c>
      <c r="G163" s="1163">
        <v>5043281.53</v>
      </c>
      <c r="H163" s="1202">
        <v>62.7</v>
      </c>
      <c r="I163" s="1202">
        <v>31.394400000000001</v>
      </c>
      <c r="J163" s="1202">
        <v>0.90805000000000002</v>
      </c>
      <c r="K163" s="1202">
        <v>15.395044491977956</v>
      </c>
      <c r="L163" s="1202">
        <v>291.48</v>
      </c>
      <c r="M163" s="1206">
        <v>0.16985277787635733</v>
      </c>
      <c r="N163" s="1164">
        <v>2.140111030686527E-2</v>
      </c>
      <c r="O163" s="1166">
        <v>0.61996263924870443</v>
      </c>
      <c r="P163" s="1164">
        <v>1.7834492815393371E-2</v>
      </c>
      <c r="Q163" s="1204">
        <v>3.2370382658443657E-2</v>
      </c>
      <c r="R163" s="1164">
        <v>4.0786034741985841E-3</v>
      </c>
      <c r="S163" s="1166">
        <v>0.11817964974872913</v>
      </c>
      <c r="T163" s="1164">
        <v>3.3996792402257964E-3</v>
      </c>
      <c r="U163" s="1206">
        <v>3.4699777964627303E-2</v>
      </c>
      <c r="V163" s="1166">
        <v>4.3721026239871112E-3</v>
      </c>
      <c r="W163" s="1166">
        <v>0.12838240118981351</v>
      </c>
      <c r="X163" s="1166">
        <v>3.6931822446871153E-3</v>
      </c>
      <c r="Y163" s="1206">
        <v>0.31864726218988221</v>
      </c>
      <c r="Z163" s="1166">
        <v>4.014891774140078E-2</v>
      </c>
      <c r="AA163" s="1206">
        <v>3.0287044266212441E-3</v>
      </c>
      <c r="AB163" s="1166">
        <v>3.8161070034542353E-4</v>
      </c>
      <c r="AC163" s="1166">
        <v>1.1054771157167541E-2</v>
      </c>
      <c r="AD163" s="1207">
        <v>3.1801309352648123E-4</v>
      </c>
    </row>
    <row r="164" spans="2:30">
      <c r="B164" s="1200" t="s">
        <v>54</v>
      </c>
      <c r="C164" s="1163" t="s">
        <v>795</v>
      </c>
      <c r="D164" s="1163" t="s">
        <v>2134</v>
      </c>
      <c r="E164" s="1163" t="s">
        <v>1998</v>
      </c>
      <c r="F164" s="1201">
        <v>506603.37</v>
      </c>
      <c r="G164" s="1163">
        <v>5043279.84</v>
      </c>
      <c r="H164" s="1202">
        <v>62.7</v>
      </c>
      <c r="I164" s="1202">
        <v>31.394400000000001</v>
      </c>
      <c r="J164" s="1202">
        <v>0.90805000000000002</v>
      </c>
      <c r="K164" s="1202">
        <v>15.395044491977956</v>
      </c>
      <c r="L164" s="1202">
        <v>291.48</v>
      </c>
      <c r="M164" s="1206">
        <v>0.16985277787635733</v>
      </c>
      <c r="N164" s="1164">
        <v>2.140111030686527E-2</v>
      </c>
      <c r="O164" s="1166">
        <v>0.61996263924870443</v>
      </c>
      <c r="P164" s="1164">
        <v>1.7834492815393371E-2</v>
      </c>
      <c r="Q164" s="1204">
        <v>3.2370382658443657E-2</v>
      </c>
      <c r="R164" s="1164">
        <v>4.0786034741985841E-3</v>
      </c>
      <c r="S164" s="1166">
        <v>0.11817964974872913</v>
      </c>
      <c r="T164" s="1164">
        <v>3.3996792402257964E-3</v>
      </c>
      <c r="U164" s="1206">
        <v>3.4699777964627303E-2</v>
      </c>
      <c r="V164" s="1166">
        <v>4.3721026239871112E-3</v>
      </c>
      <c r="W164" s="1166">
        <v>0.12838240118981351</v>
      </c>
      <c r="X164" s="1166">
        <v>3.6931822446871153E-3</v>
      </c>
      <c r="Y164" s="1206">
        <v>0.31864726218988221</v>
      </c>
      <c r="Z164" s="1166">
        <v>4.014891774140078E-2</v>
      </c>
      <c r="AA164" s="1206">
        <v>3.0287044266212441E-3</v>
      </c>
      <c r="AB164" s="1166">
        <v>3.8161070034542353E-4</v>
      </c>
      <c r="AC164" s="1166">
        <v>1.1054771157167541E-2</v>
      </c>
      <c r="AD164" s="1207">
        <v>3.1801309352648123E-4</v>
      </c>
    </row>
    <row r="165" spans="2:30">
      <c r="B165" s="1200" t="s">
        <v>54</v>
      </c>
      <c r="C165" s="1163" t="s">
        <v>795</v>
      </c>
      <c r="D165" s="1163" t="s">
        <v>2134</v>
      </c>
      <c r="E165" s="1163" t="s">
        <v>1999</v>
      </c>
      <c r="F165" s="1201">
        <v>506604.53</v>
      </c>
      <c r="G165" s="1163">
        <v>5043277.8899999997</v>
      </c>
      <c r="H165" s="1202">
        <v>62.7</v>
      </c>
      <c r="I165" s="1202">
        <v>31.394400000000001</v>
      </c>
      <c r="J165" s="1202">
        <v>0.90805000000000002</v>
      </c>
      <c r="K165" s="1202">
        <v>15.395044491977956</v>
      </c>
      <c r="L165" s="1202">
        <v>291.48</v>
      </c>
      <c r="M165" s="1206">
        <v>0.16985277787635733</v>
      </c>
      <c r="N165" s="1164">
        <v>2.140111030686527E-2</v>
      </c>
      <c r="O165" s="1166">
        <v>0.61996263924870443</v>
      </c>
      <c r="P165" s="1164">
        <v>1.7834492815393371E-2</v>
      </c>
      <c r="Q165" s="1204">
        <v>3.2370382658443657E-2</v>
      </c>
      <c r="R165" s="1164">
        <v>4.0786034741985841E-3</v>
      </c>
      <c r="S165" s="1166">
        <v>0.11817964974872913</v>
      </c>
      <c r="T165" s="1164">
        <v>3.3996792402257964E-3</v>
      </c>
      <c r="U165" s="1206">
        <v>3.4699777964627303E-2</v>
      </c>
      <c r="V165" s="1166">
        <v>4.3721026239871112E-3</v>
      </c>
      <c r="W165" s="1166">
        <v>0.12838240118981351</v>
      </c>
      <c r="X165" s="1166">
        <v>3.6931822446871153E-3</v>
      </c>
      <c r="Y165" s="1206">
        <v>0.31864726218988221</v>
      </c>
      <c r="Z165" s="1166">
        <v>4.014891774140078E-2</v>
      </c>
      <c r="AA165" s="1206">
        <v>3.0287044266212441E-3</v>
      </c>
      <c r="AB165" s="1166">
        <v>3.8161070034542353E-4</v>
      </c>
      <c r="AC165" s="1166">
        <v>1.1054771157167541E-2</v>
      </c>
      <c r="AD165" s="1207">
        <v>3.1801309352648123E-4</v>
      </c>
    </row>
    <row r="166" spans="2:30">
      <c r="B166" s="1200" t="s">
        <v>54</v>
      </c>
      <c r="C166" s="1163" t="s">
        <v>796</v>
      </c>
      <c r="D166" s="1163" t="s">
        <v>974</v>
      </c>
      <c r="E166" s="1163" t="s">
        <v>975</v>
      </c>
      <c r="F166" s="1201">
        <v>506346.36121557001</v>
      </c>
      <c r="G166" s="1163">
        <v>5043324.1205799999</v>
      </c>
      <c r="H166" s="1202">
        <v>62.7</v>
      </c>
      <c r="I166" s="1202">
        <v>36.576000000000001</v>
      </c>
      <c r="J166" s="1202">
        <v>1.3715999999999999</v>
      </c>
      <c r="K166" s="1202">
        <v>9.5823064996364842</v>
      </c>
      <c r="L166" s="1202">
        <v>291.48</v>
      </c>
      <c r="M166" s="1206">
        <v>0.54059272407407122</v>
      </c>
      <c r="N166" s="1164">
        <v>6.811360204788483E-2</v>
      </c>
      <c r="O166" s="1166">
        <v>1.9731634428703599</v>
      </c>
      <c r="P166" s="1164">
        <v>5.6762080515228117E-2</v>
      </c>
      <c r="Q166" s="1204">
        <v>0.10293154022144405</v>
      </c>
      <c r="R166" s="1164">
        <v>1.2969168204821507E-2</v>
      </c>
      <c r="S166" s="1166">
        <v>0.37571974954709414</v>
      </c>
      <c r="T166" s="1164">
        <v>1.0808346744925324E-2</v>
      </c>
      <c r="U166" s="1206">
        <v>0.10457895447854741</v>
      </c>
      <c r="V166" s="1166">
        <v>1.3176739106388016E-2</v>
      </c>
      <c r="W166" s="1166">
        <v>0.38293542399320685</v>
      </c>
      <c r="X166" s="1166">
        <v>1.1015920372625478E-2</v>
      </c>
      <c r="Y166" s="1206">
        <v>1.0141629333552693</v>
      </c>
      <c r="Z166" s="1166">
        <v>0.12778250127689722</v>
      </c>
      <c r="AA166" s="1206">
        <v>9.6394983734017486E-3</v>
      </c>
      <c r="AB166" s="1166">
        <v>1.2145575160518735E-3</v>
      </c>
      <c r="AC166" s="1166">
        <v>3.5184169062916382E-2</v>
      </c>
      <c r="AD166" s="1207">
        <v>1.0121445562083994E-3</v>
      </c>
    </row>
    <row r="167" spans="2:30">
      <c r="B167" s="1200" t="s">
        <v>54</v>
      </c>
      <c r="C167" s="1163" t="s">
        <v>796</v>
      </c>
      <c r="D167" s="1163" t="s">
        <v>976</v>
      </c>
      <c r="E167" s="1163" t="s">
        <v>977</v>
      </c>
      <c r="F167" s="1201">
        <v>506344.90200855001</v>
      </c>
      <c r="G167" s="1163">
        <v>5043327.5861967001</v>
      </c>
      <c r="H167" s="1202">
        <v>62.7</v>
      </c>
      <c r="I167" s="1202">
        <v>36.576000000000001</v>
      </c>
      <c r="J167" s="1202">
        <v>1.3715999999999999</v>
      </c>
      <c r="K167" s="1202">
        <v>9.5823064996364842</v>
      </c>
      <c r="L167" s="1202">
        <v>291.48</v>
      </c>
      <c r="M167" s="1206">
        <v>0.54059272407407122</v>
      </c>
      <c r="N167" s="1164">
        <v>6.811360204788483E-2</v>
      </c>
      <c r="O167" s="1166">
        <v>1.9731634428703599</v>
      </c>
      <c r="P167" s="1164">
        <v>5.6762080515228117E-2</v>
      </c>
      <c r="Q167" s="1204">
        <v>0.10293154022144405</v>
      </c>
      <c r="R167" s="1164">
        <v>1.2969168204821507E-2</v>
      </c>
      <c r="S167" s="1166">
        <v>0.37571974954709414</v>
      </c>
      <c r="T167" s="1164">
        <v>1.0808346744925324E-2</v>
      </c>
      <c r="U167" s="1206">
        <v>0.10457895447854741</v>
      </c>
      <c r="V167" s="1166">
        <v>1.3176739106388016E-2</v>
      </c>
      <c r="W167" s="1166">
        <v>0.38293542399320685</v>
      </c>
      <c r="X167" s="1166">
        <v>1.1015920372625478E-2</v>
      </c>
      <c r="Y167" s="1206">
        <v>1.0141629333552693</v>
      </c>
      <c r="Z167" s="1166">
        <v>0.12778250127689722</v>
      </c>
      <c r="AA167" s="1206">
        <v>9.6394983734017486E-3</v>
      </c>
      <c r="AB167" s="1166">
        <v>1.2145575160518735E-3</v>
      </c>
      <c r="AC167" s="1166">
        <v>3.5184169062916382E-2</v>
      </c>
      <c r="AD167" s="1207">
        <v>1.0121445562083994E-3</v>
      </c>
    </row>
    <row r="168" spans="2:30">
      <c r="B168" s="1200" t="s">
        <v>54</v>
      </c>
      <c r="C168" s="1163" t="s">
        <v>796</v>
      </c>
      <c r="D168" s="1163" t="s">
        <v>978</v>
      </c>
      <c r="E168" s="1163" t="s">
        <v>979</v>
      </c>
      <c r="F168" s="1201">
        <v>506343.07799978001</v>
      </c>
      <c r="G168" s="1163">
        <v>5043332.1462185998</v>
      </c>
      <c r="H168" s="1202">
        <v>62.7</v>
      </c>
      <c r="I168" s="1202">
        <v>36.576000000000001</v>
      </c>
      <c r="J168" s="1202">
        <v>1.3715999999999999</v>
      </c>
      <c r="K168" s="1202">
        <v>9.5823064996364842</v>
      </c>
      <c r="L168" s="1202">
        <v>291.48</v>
      </c>
      <c r="M168" s="1206">
        <v>0.54059272407407122</v>
      </c>
      <c r="N168" s="1164">
        <v>6.811360204788483E-2</v>
      </c>
      <c r="O168" s="1166">
        <v>1.9731634428703599</v>
      </c>
      <c r="P168" s="1164">
        <v>5.6762080515228117E-2</v>
      </c>
      <c r="Q168" s="1204">
        <v>0.10293154022144405</v>
      </c>
      <c r="R168" s="1164">
        <v>1.2969168204821507E-2</v>
      </c>
      <c r="S168" s="1166">
        <v>0.37571974954709414</v>
      </c>
      <c r="T168" s="1164">
        <v>1.0808346744925324E-2</v>
      </c>
      <c r="U168" s="1206">
        <v>0.10457895447854741</v>
      </c>
      <c r="V168" s="1166">
        <v>1.3176739106388016E-2</v>
      </c>
      <c r="W168" s="1166">
        <v>0.38293542399320685</v>
      </c>
      <c r="X168" s="1166">
        <v>1.1015920372625478E-2</v>
      </c>
      <c r="Y168" s="1206">
        <v>1.0141629333552693</v>
      </c>
      <c r="Z168" s="1166">
        <v>0.12778250127689722</v>
      </c>
      <c r="AA168" s="1206">
        <v>9.6394983734017486E-3</v>
      </c>
      <c r="AB168" s="1166">
        <v>1.2145575160518735E-3</v>
      </c>
      <c r="AC168" s="1166">
        <v>3.5184169062916382E-2</v>
      </c>
      <c r="AD168" s="1207">
        <v>1.0121445562083994E-3</v>
      </c>
    </row>
    <row r="169" spans="2:30">
      <c r="B169" s="1200" t="s">
        <v>54</v>
      </c>
      <c r="C169" s="1163" t="s">
        <v>796</v>
      </c>
      <c r="D169" s="1163" t="s">
        <v>980</v>
      </c>
      <c r="E169" s="1163" t="s">
        <v>981</v>
      </c>
      <c r="F169" s="1201">
        <v>506360.49728352</v>
      </c>
      <c r="G169" s="1163">
        <v>5043330.7782119997</v>
      </c>
      <c r="H169" s="1202">
        <v>62.7</v>
      </c>
      <c r="I169" s="1202">
        <v>36.576000000000001</v>
      </c>
      <c r="J169" s="1202">
        <v>1.3715999999999999</v>
      </c>
      <c r="K169" s="1202">
        <v>9.5823064996364842</v>
      </c>
      <c r="L169" s="1202">
        <v>291.48</v>
      </c>
      <c r="M169" s="1206">
        <v>0.54059272407407122</v>
      </c>
      <c r="N169" s="1164">
        <v>6.811360204788483E-2</v>
      </c>
      <c r="O169" s="1166">
        <v>1.9731634428703599</v>
      </c>
      <c r="P169" s="1164">
        <v>5.6762080515228117E-2</v>
      </c>
      <c r="Q169" s="1204">
        <v>0.10293154022144405</v>
      </c>
      <c r="R169" s="1164">
        <v>1.2969168204821507E-2</v>
      </c>
      <c r="S169" s="1166">
        <v>0.37571974954709414</v>
      </c>
      <c r="T169" s="1164">
        <v>1.0808346744925324E-2</v>
      </c>
      <c r="U169" s="1206">
        <v>0.10457895447854741</v>
      </c>
      <c r="V169" s="1166">
        <v>1.3176739106388016E-2</v>
      </c>
      <c r="W169" s="1166">
        <v>0.38293542399320685</v>
      </c>
      <c r="X169" s="1166">
        <v>1.1015920372625478E-2</v>
      </c>
      <c r="Y169" s="1206">
        <v>1.0141629333552693</v>
      </c>
      <c r="Z169" s="1166">
        <v>0.12778250127689722</v>
      </c>
      <c r="AA169" s="1206">
        <v>9.6394983734017486E-3</v>
      </c>
      <c r="AB169" s="1166">
        <v>1.2145575160518735E-3</v>
      </c>
      <c r="AC169" s="1166">
        <v>3.5184169062916382E-2</v>
      </c>
      <c r="AD169" s="1207">
        <v>1.0121445562083994E-3</v>
      </c>
    </row>
    <row r="170" spans="2:30">
      <c r="B170" s="1200" t="s">
        <v>54</v>
      </c>
      <c r="C170" s="1163" t="s">
        <v>796</v>
      </c>
      <c r="D170" s="1163" t="s">
        <v>982</v>
      </c>
      <c r="E170" s="1163" t="s">
        <v>983</v>
      </c>
      <c r="F170" s="1201">
        <v>506355.29885853</v>
      </c>
      <c r="G170" s="1163">
        <v>5043335.7030357001</v>
      </c>
      <c r="H170" s="1202">
        <v>62.7</v>
      </c>
      <c r="I170" s="1202">
        <v>36.576000000000001</v>
      </c>
      <c r="J170" s="1202">
        <v>1.3715999999999999</v>
      </c>
      <c r="K170" s="1202">
        <v>22.757977936636653</v>
      </c>
      <c r="L170" s="1202">
        <v>291.48</v>
      </c>
      <c r="M170" s="1206">
        <v>0.54059272407407122</v>
      </c>
      <c r="N170" s="1164">
        <v>6.811360204788483E-2</v>
      </c>
      <c r="O170" s="1166">
        <v>1.9731634428703599</v>
      </c>
      <c r="P170" s="1164">
        <v>5.6762080515228117E-2</v>
      </c>
      <c r="Q170" s="1204">
        <v>0.10297004245891228</v>
      </c>
      <c r="R170" s="1164">
        <v>1.297401940973803E-2</v>
      </c>
      <c r="S170" s="1166">
        <v>0.37588838934720503</v>
      </c>
      <c r="T170" s="1164">
        <v>1.0813198013555176E-2</v>
      </c>
      <c r="U170" s="1206">
        <v>0.1069765297055074</v>
      </c>
      <c r="V170" s="1166">
        <v>1.3478828789834522E-2</v>
      </c>
      <c r="W170" s="1166">
        <v>0.39343680348729165</v>
      </c>
      <c r="X170" s="1166">
        <v>1.13180140235686E-2</v>
      </c>
      <c r="Y170" s="1206">
        <v>1.0141629333552693</v>
      </c>
      <c r="Z170" s="1166">
        <v>0.12778250127689722</v>
      </c>
      <c r="AA170" s="1206">
        <v>9.6394983734017486E-3</v>
      </c>
      <c r="AB170" s="1166">
        <v>1.2145575160518735E-3</v>
      </c>
      <c r="AC170" s="1166">
        <v>3.5184169062916382E-2</v>
      </c>
      <c r="AD170" s="1207">
        <v>1.0121445562083994E-3</v>
      </c>
    </row>
    <row r="171" spans="2:30">
      <c r="B171" s="1200" t="s">
        <v>54</v>
      </c>
      <c r="C171" s="1163" t="s">
        <v>798</v>
      </c>
      <c r="D171" s="1163" t="s">
        <v>984</v>
      </c>
      <c r="E171" s="1163" t="s">
        <v>985</v>
      </c>
      <c r="F171" s="1201">
        <v>506187.91606408998</v>
      </c>
      <c r="G171" s="1163">
        <v>5043246.8705748003</v>
      </c>
      <c r="H171" s="1202">
        <v>62.7</v>
      </c>
      <c r="I171" s="1202">
        <v>36.576000000000001</v>
      </c>
      <c r="J171" s="1202">
        <v>1.3715999999999999</v>
      </c>
      <c r="K171" s="1202">
        <v>9.5823064996364842</v>
      </c>
      <c r="L171" s="1202">
        <v>291.48</v>
      </c>
      <c r="M171" s="1206">
        <v>0.41074447172294631</v>
      </c>
      <c r="N171" s="1164">
        <v>5.1752981948147786E-2</v>
      </c>
      <c r="O171" s="1166">
        <v>1.4992173217887541</v>
      </c>
      <c r="P171" s="1164">
        <v>4.3128051371864512E-2</v>
      </c>
      <c r="Q171" s="1204">
        <v>7.8214246140603932E-2</v>
      </c>
      <c r="R171" s="1164">
        <v>9.854838585223815E-3</v>
      </c>
      <c r="S171" s="1166">
        <v>0.28550162615202773</v>
      </c>
      <c r="T171" s="1164">
        <v>8.2130379768720931E-3</v>
      </c>
      <c r="U171" s="1206">
        <v>7.9861660397707299E-2</v>
      </c>
      <c r="V171" s="1166">
        <v>1.0062409486790325E-2</v>
      </c>
      <c r="W171" s="1166">
        <v>0.29271730059814044</v>
      </c>
      <c r="X171" s="1166">
        <v>8.4206116045722462E-3</v>
      </c>
      <c r="Y171" s="1206">
        <v>0.77056497387287626</v>
      </c>
      <c r="Z171" s="1166">
        <v>9.7089645578034664E-2</v>
      </c>
      <c r="AA171" s="1206">
        <v>7.3241286660650539E-3</v>
      </c>
      <c r="AB171" s="1166">
        <v>9.2282556366686465E-4</v>
      </c>
      <c r="AC171" s="1166">
        <v>2.6733069631137446E-2</v>
      </c>
      <c r="AD171" s="1207">
        <v>7.6903140300147994E-4</v>
      </c>
    </row>
    <row r="172" spans="2:30">
      <c r="B172" s="1200" t="s">
        <v>54</v>
      </c>
      <c r="C172" s="1163" t="s">
        <v>798</v>
      </c>
      <c r="D172" s="1163" t="s">
        <v>986</v>
      </c>
      <c r="E172" s="1163" t="s">
        <v>987</v>
      </c>
      <c r="F172" s="1201">
        <v>506186.55633570999</v>
      </c>
      <c r="G172" s="1163">
        <v>5043250.473855</v>
      </c>
      <c r="H172" s="1202">
        <v>62.7</v>
      </c>
      <c r="I172" s="1202">
        <v>36.576000000000001</v>
      </c>
      <c r="J172" s="1202">
        <v>1.3715999999999999</v>
      </c>
      <c r="K172" s="1202">
        <v>9.5823064996364842</v>
      </c>
      <c r="L172" s="1202">
        <v>291.48</v>
      </c>
      <c r="M172" s="1206">
        <v>0.41074447172294631</v>
      </c>
      <c r="N172" s="1164">
        <v>5.1752981948147786E-2</v>
      </c>
      <c r="O172" s="1166">
        <v>1.4992173217887541</v>
      </c>
      <c r="P172" s="1164">
        <v>4.3128051371864512E-2</v>
      </c>
      <c r="Q172" s="1204">
        <v>7.8214246140603932E-2</v>
      </c>
      <c r="R172" s="1164">
        <v>9.854838585223815E-3</v>
      </c>
      <c r="S172" s="1166">
        <v>0.28550162615202773</v>
      </c>
      <c r="T172" s="1164">
        <v>8.2130379768720931E-3</v>
      </c>
      <c r="U172" s="1206">
        <v>7.9861660397707299E-2</v>
      </c>
      <c r="V172" s="1166">
        <v>1.0062409486790325E-2</v>
      </c>
      <c r="W172" s="1166">
        <v>0.29271730059814044</v>
      </c>
      <c r="X172" s="1166">
        <v>8.4206116045722462E-3</v>
      </c>
      <c r="Y172" s="1206">
        <v>0.77056497387287626</v>
      </c>
      <c r="Z172" s="1166">
        <v>9.7089645578034664E-2</v>
      </c>
      <c r="AA172" s="1206">
        <v>7.3241286660650539E-3</v>
      </c>
      <c r="AB172" s="1166">
        <v>9.2282556366686465E-4</v>
      </c>
      <c r="AC172" s="1166">
        <v>2.6733069631137446E-2</v>
      </c>
      <c r="AD172" s="1207">
        <v>7.6903140300147994E-4</v>
      </c>
    </row>
    <row r="173" spans="2:30">
      <c r="B173" s="1200" t="s">
        <v>54</v>
      </c>
      <c r="C173" s="1163" t="s">
        <v>798</v>
      </c>
      <c r="D173" s="1163" t="s">
        <v>988</v>
      </c>
      <c r="E173" s="1163" t="s">
        <v>989</v>
      </c>
      <c r="F173" s="1201">
        <v>506185.06063448999</v>
      </c>
      <c r="G173" s="1163">
        <v>5043254.2131081</v>
      </c>
      <c r="H173" s="1202">
        <v>62.7</v>
      </c>
      <c r="I173" s="1202">
        <v>36.576000000000001</v>
      </c>
      <c r="J173" s="1202">
        <v>1.3715999999999999</v>
      </c>
      <c r="K173" s="1202">
        <v>9.5823064996364842</v>
      </c>
      <c r="L173" s="1202">
        <v>291.48</v>
      </c>
      <c r="M173" s="1206">
        <v>0.41074447172294631</v>
      </c>
      <c r="N173" s="1164">
        <v>5.1752981948147786E-2</v>
      </c>
      <c r="O173" s="1166">
        <v>1.4992173217887541</v>
      </c>
      <c r="P173" s="1164">
        <v>4.3128051371864512E-2</v>
      </c>
      <c r="Q173" s="1204">
        <v>7.8214246140603932E-2</v>
      </c>
      <c r="R173" s="1164">
        <v>9.854838585223815E-3</v>
      </c>
      <c r="S173" s="1166">
        <v>0.28550162615202773</v>
      </c>
      <c r="T173" s="1164">
        <v>8.2130379768720931E-3</v>
      </c>
      <c r="U173" s="1206">
        <v>7.9861660397707299E-2</v>
      </c>
      <c r="V173" s="1166">
        <v>1.0062409486790325E-2</v>
      </c>
      <c r="W173" s="1166">
        <v>0.29271730059814044</v>
      </c>
      <c r="X173" s="1166">
        <v>8.4206116045722462E-3</v>
      </c>
      <c r="Y173" s="1206">
        <v>0.77056497387287626</v>
      </c>
      <c r="Z173" s="1166">
        <v>9.7089645578034664E-2</v>
      </c>
      <c r="AA173" s="1206">
        <v>7.3241286660650539E-3</v>
      </c>
      <c r="AB173" s="1166">
        <v>9.2282556366686465E-4</v>
      </c>
      <c r="AC173" s="1166">
        <v>2.6733069631137446E-2</v>
      </c>
      <c r="AD173" s="1207">
        <v>7.6903140300147994E-4</v>
      </c>
    </row>
    <row r="174" spans="2:30">
      <c r="B174" s="1200" t="s">
        <v>54</v>
      </c>
      <c r="C174" s="1163" t="s">
        <v>798</v>
      </c>
      <c r="D174" s="1163" t="s">
        <v>990</v>
      </c>
      <c r="E174" s="1163" t="s">
        <v>991</v>
      </c>
      <c r="F174" s="1201">
        <v>506182.81708266999</v>
      </c>
      <c r="G174" s="1163">
        <v>5043258.0203475999</v>
      </c>
      <c r="H174" s="1202">
        <v>62.7</v>
      </c>
      <c r="I174" s="1202">
        <v>36.576000000000001</v>
      </c>
      <c r="J174" s="1202">
        <v>1.3715999999999999</v>
      </c>
      <c r="K174" s="1202">
        <v>22.757977936636653</v>
      </c>
      <c r="L174" s="1202">
        <v>291.48</v>
      </c>
      <c r="M174" s="1206">
        <v>0.41074447172294631</v>
      </c>
      <c r="N174" s="1164">
        <v>5.1752981948147786E-2</v>
      </c>
      <c r="O174" s="1166">
        <v>1.4992173217887541</v>
      </c>
      <c r="P174" s="1164">
        <v>4.3128051371864512E-2</v>
      </c>
      <c r="Q174" s="1204">
        <v>7.8214246140603932E-2</v>
      </c>
      <c r="R174" s="1164">
        <v>9.854838585223815E-3</v>
      </c>
      <c r="S174" s="1166">
        <v>0.28550162615202773</v>
      </c>
      <c r="T174" s="1164">
        <v>8.2130379768720931E-3</v>
      </c>
      <c r="U174" s="1206">
        <v>7.9861660397707299E-2</v>
      </c>
      <c r="V174" s="1166">
        <v>1.0062409486790325E-2</v>
      </c>
      <c r="W174" s="1166">
        <v>0.29271730059814044</v>
      </c>
      <c r="X174" s="1166">
        <v>8.4206116045722462E-3</v>
      </c>
      <c r="Y174" s="1206">
        <v>0.77056497387287626</v>
      </c>
      <c r="Z174" s="1166">
        <v>9.7089645578034664E-2</v>
      </c>
      <c r="AA174" s="1206">
        <v>7.3241286660650539E-3</v>
      </c>
      <c r="AB174" s="1166">
        <v>9.2282556366686465E-4</v>
      </c>
      <c r="AC174" s="1166">
        <v>2.6733069631137446E-2</v>
      </c>
      <c r="AD174" s="1207">
        <v>7.6903140300147994E-4</v>
      </c>
    </row>
    <row r="175" spans="2:30">
      <c r="B175" s="1200" t="s">
        <v>54</v>
      </c>
      <c r="C175" s="1163" t="s">
        <v>799</v>
      </c>
      <c r="D175" s="1163" t="s">
        <v>992</v>
      </c>
      <c r="E175" s="1163" t="s">
        <v>993</v>
      </c>
      <c r="F175" s="1201">
        <v>505959.16</v>
      </c>
      <c r="G175" s="1163">
        <v>5043171.9800000004</v>
      </c>
      <c r="H175" s="1202">
        <v>62.7</v>
      </c>
      <c r="I175" s="1202">
        <v>36.576000000000001</v>
      </c>
      <c r="J175" s="1202">
        <v>1.99387968</v>
      </c>
      <c r="K175" s="1202">
        <v>10.769380711681199</v>
      </c>
      <c r="L175" s="1202">
        <v>291.48</v>
      </c>
      <c r="M175" s="1206">
        <v>1.0069864468046426</v>
      </c>
      <c r="N175" s="1164">
        <v>0.12687827832449136</v>
      </c>
      <c r="O175" s="1166">
        <v>3.6755005308369455</v>
      </c>
      <c r="P175" s="1164">
        <v>0.10573328723424848</v>
      </c>
      <c r="Q175" s="1204">
        <v>0.19175052732070538</v>
      </c>
      <c r="R175" s="1164">
        <v>2.4160182941354236E-2</v>
      </c>
      <c r="S175" s="1166">
        <v>0.69993715909274967</v>
      </c>
      <c r="T175" s="1164">
        <v>2.0135123384521881E-2</v>
      </c>
      <c r="U175" s="1206">
        <v>0.19575701456730049</v>
      </c>
      <c r="V175" s="1166">
        <v>2.4664992321450727E-2</v>
      </c>
      <c r="W175" s="1166">
        <v>0.71748557323283624</v>
      </c>
      <c r="X175" s="1166">
        <v>2.0639939394535303E-2</v>
      </c>
      <c r="Y175" s="1206">
        <v>1.8891270327206</v>
      </c>
      <c r="Z175" s="1166">
        <v>0.23802622786873015</v>
      </c>
      <c r="AA175" s="1206">
        <v>1.7955928342611106E-2</v>
      </c>
      <c r="AB175" s="1166">
        <v>2.2624110593123139E-3</v>
      </c>
      <c r="AC175" s="1166">
        <v>6.5539138450530526E-2</v>
      </c>
      <c r="AD175" s="1207">
        <v>1.8853673105842738E-3</v>
      </c>
    </row>
    <row r="176" spans="2:30">
      <c r="B176" s="1200" t="s">
        <v>54</v>
      </c>
      <c r="C176" s="1163" t="s">
        <v>799</v>
      </c>
      <c r="D176" s="1163" t="s">
        <v>994</v>
      </c>
      <c r="E176" s="1163" t="s">
        <v>995</v>
      </c>
      <c r="F176" s="1201">
        <v>505952.13</v>
      </c>
      <c r="G176" s="1163">
        <v>5043169.49</v>
      </c>
      <c r="H176" s="1202">
        <v>62.7</v>
      </c>
      <c r="I176" s="1202">
        <v>36.576000000000001</v>
      </c>
      <c r="J176" s="1202">
        <v>1.99387968</v>
      </c>
      <c r="K176" s="1202">
        <v>10.769380711681199</v>
      </c>
      <c r="L176" s="1202">
        <v>291.48</v>
      </c>
      <c r="M176" s="1206">
        <v>1.0069864468046426</v>
      </c>
      <c r="N176" s="1164">
        <v>0.12687827832449136</v>
      </c>
      <c r="O176" s="1166">
        <v>3.6755005308369455</v>
      </c>
      <c r="P176" s="1164">
        <v>0.10573328723424848</v>
      </c>
      <c r="Q176" s="1204">
        <v>0.19175052732070538</v>
      </c>
      <c r="R176" s="1164">
        <v>2.4160182941354236E-2</v>
      </c>
      <c r="S176" s="1166">
        <v>0.69993715909274967</v>
      </c>
      <c r="T176" s="1164">
        <v>2.0135123384521881E-2</v>
      </c>
      <c r="U176" s="1206">
        <v>0.19575701456730049</v>
      </c>
      <c r="V176" s="1166">
        <v>2.4664992321450727E-2</v>
      </c>
      <c r="W176" s="1166">
        <v>0.71748557323283624</v>
      </c>
      <c r="X176" s="1166">
        <v>2.0639939394535303E-2</v>
      </c>
      <c r="Y176" s="1206">
        <v>1.8891270327206</v>
      </c>
      <c r="Z176" s="1166">
        <v>0.23802622786873015</v>
      </c>
      <c r="AA176" s="1206">
        <v>1.7955928342611106E-2</v>
      </c>
      <c r="AB176" s="1166">
        <v>2.2624110593123139E-3</v>
      </c>
      <c r="AC176" s="1166">
        <v>6.5539138450530526E-2</v>
      </c>
      <c r="AD176" s="1207">
        <v>1.8853673105842738E-3</v>
      </c>
    </row>
    <row r="177" spans="2:30">
      <c r="B177" s="1200" t="s">
        <v>54</v>
      </c>
      <c r="C177" s="1163" t="s">
        <v>799</v>
      </c>
      <c r="D177" s="1163" t="s">
        <v>996</v>
      </c>
      <c r="E177" s="1163" t="s">
        <v>997</v>
      </c>
      <c r="F177" s="1201">
        <v>505945.16</v>
      </c>
      <c r="G177" s="1163">
        <v>5043167.01</v>
      </c>
      <c r="H177" s="1202">
        <v>62.7</v>
      </c>
      <c r="I177" s="1202">
        <v>39.619999999999997</v>
      </c>
      <c r="J177" s="1202">
        <v>1.99387968</v>
      </c>
      <c r="K177" s="1202">
        <v>10.769380711681199</v>
      </c>
      <c r="L177" s="1202">
        <v>291.48</v>
      </c>
      <c r="M177" s="1206">
        <v>1.0069864468046426</v>
      </c>
      <c r="N177" s="1164">
        <v>0.12687827832449136</v>
      </c>
      <c r="O177" s="1166">
        <v>3.6755005308369455</v>
      </c>
      <c r="P177" s="1164">
        <v>0.10573328723424848</v>
      </c>
      <c r="Q177" s="1204">
        <v>0.19175052732070538</v>
      </c>
      <c r="R177" s="1164">
        <v>2.4160182941354236E-2</v>
      </c>
      <c r="S177" s="1166">
        <v>0.69993715909274967</v>
      </c>
      <c r="T177" s="1164">
        <v>2.0135123384521881E-2</v>
      </c>
      <c r="U177" s="1206">
        <v>0.19575701456730049</v>
      </c>
      <c r="V177" s="1166">
        <v>2.4664992321450727E-2</v>
      </c>
      <c r="W177" s="1166">
        <v>0.71748557323283624</v>
      </c>
      <c r="X177" s="1166">
        <v>2.0639939394535303E-2</v>
      </c>
      <c r="Y177" s="1206">
        <v>1.8891270327206</v>
      </c>
      <c r="Z177" s="1166">
        <v>0.23802622786873015</v>
      </c>
      <c r="AA177" s="1206">
        <v>1.7955928342611106E-2</v>
      </c>
      <c r="AB177" s="1166">
        <v>2.2624110593123139E-3</v>
      </c>
      <c r="AC177" s="1166">
        <v>6.5539138450530526E-2</v>
      </c>
      <c r="AD177" s="1207">
        <v>1.8853673105842738E-3</v>
      </c>
    </row>
    <row r="178" spans="2:30">
      <c r="B178" s="1200" t="s">
        <v>54</v>
      </c>
      <c r="C178" s="1163" t="s">
        <v>799</v>
      </c>
      <c r="D178" s="1163" t="s">
        <v>998</v>
      </c>
      <c r="E178" s="1163" t="s">
        <v>999</v>
      </c>
      <c r="F178" s="1201">
        <v>505938.19</v>
      </c>
      <c r="G178" s="1163">
        <v>5043164.5199999996</v>
      </c>
      <c r="H178" s="1202">
        <v>62.7</v>
      </c>
      <c r="I178" s="1202">
        <v>39.619999999999997</v>
      </c>
      <c r="J178" s="1202">
        <v>1.99387968</v>
      </c>
      <c r="K178" s="1202">
        <v>10.769380711681199</v>
      </c>
      <c r="L178" s="1202">
        <v>291.48</v>
      </c>
      <c r="M178" s="1206">
        <v>1.0069864468046426</v>
      </c>
      <c r="N178" s="1164">
        <v>0.12687827832449136</v>
      </c>
      <c r="O178" s="1166">
        <v>3.6755005308369455</v>
      </c>
      <c r="P178" s="1164">
        <v>0.10573328723424848</v>
      </c>
      <c r="Q178" s="1204">
        <v>0.19175052732070538</v>
      </c>
      <c r="R178" s="1164">
        <v>2.4160182941354236E-2</v>
      </c>
      <c r="S178" s="1166">
        <v>0.69993715909274967</v>
      </c>
      <c r="T178" s="1164">
        <v>2.0135123384521881E-2</v>
      </c>
      <c r="U178" s="1206">
        <v>0.19575701456730049</v>
      </c>
      <c r="V178" s="1166">
        <v>2.4664992321450727E-2</v>
      </c>
      <c r="W178" s="1166">
        <v>0.71748557323283624</v>
      </c>
      <c r="X178" s="1166">
        <v>2.0639939394535303E-2</v>
      </c>
      <c r="Y178" s="1206">
        <v>1.8891270327206</v>
      </c>
      <c r="Z178" s="1166">
        <v>0.23802622786873015</v>
      </c>
      <c r="AA178" s="1206">
        <v>1.7955928342611106E-2</v>
      </c>
      <c r="AB178" s="1166">
        <v>2.2624110593123139E-3</v>
      </c>
      <c r="AC178" s="1166">
        <v>6.5539138450530526E-2</v>
      </c>
      <c r="AD178" s="1207">
        <v>1.8853673105842738E-3</v>
      </c>
    </row>
    <row r="179" spans="2:30">
      <c r="B179" s="1200" t="s">
        <v>54</v>
      </c>
      <c r="C179" s="1163" t="s">
        <v>800</v>
      </c>
      <c r="D179" s="1163" t="s">
        <v>2137</v>
      </c>
      <c r="E179" s="1163" t="s">
        <v>2000</v>
      </c>
      <c r="F179" s="1201">
        <v>506071.6</v>
      </c>
      <c r="G179" s="1163">
        <v>5042964.5</v>
      </c>
      <c r="H179" s="1202">
        <v>62.7</v>
      </c>
      <c r="I179" s="1202">
        <v>39.619999999999997</v>
      </c>
      <c r="J179" s="1202">
        <v>1.8795999999999999</v>
      </c>
      <c r="K179" s="1202">
        <v>4.8474991718942642</v>
      </c>
      <c r="L179" s="1202">
        <v>291.48</v>
      </c>
      <c r="M179" s="1206">
        <v>0.16509641086571616</v>
      </c>
      <c r="N179" s="1164">
        <v>2.0801817576258506E-2</v>
      </c>
      <c r="O179" s="1166">
        <v>0.60260189965986399</v>
      </c>
      <c r="P179" s="1164">
        <v>1.7335075647542258E-2</v>
      </c>
      <c r="Q179" s="1204">
        <v>3.1470558453432308E-2</v>
      </c>
      <c r="R179" s="1164">
        <v>3.965227424015564E-3</v>
      </c>
      <c r="S179" s="1166">
        <v>0.11489936126981137</v>
      </c>
      <c r="T179" s="1164">
        <v>3.3053150356657087E-3</v>
      </c>
      <c r="U179" s="1206">
        <v>3.4141549951162385E-2</v>
      </c>
      <c r="V179" s="1166">
        <v>4.3017670107465579E-3</v>
      </c>
      <c r="W179" s="1166">
        <v>0.12659830402986913</v>
      </c>
      <c r="X179" s="1166">
        <v>3.6418590423413248E-3</v>
      </c>
      <c r="Y179" s="1206">
        <v>0.30972422077722173</v>
      </c>
      <c r="Z179" s="1166">
        <v>3.9024632369488381E-2</v>
      </c>
      <c r="AA179" s="1206">
        <v>2.9438919765166359E-3</v>
      </c>
      <c r="AB179" s="1166">
        <v>3.7092450125714307E-4</v>
      </c>
      <c r="AC179" s="1166">
        <v>1.0745205714285722E-2</v>
      </c>
      <c r="AD179" s="1207">
        <v>3.0910781066353265E-4</v>
      </c>
    </row>
    <row r="180" spans="2:30">
      <c r="B180" s="1200" t="s">
        <v>54</v>
      </c>
      <c r="C180" s="1163" t="s">
        <v>800</v>
      </c>
      <c r="D180" s="1163" t="s">
        <v>2137</v>
      </c>
      <c r="E180" s="1163" t="s">
        <v>2001</v>
      </c>
      <c r="F180" s="1201">
        <v>506072.9</v>
      </c>
      <c r="G180" s="1163">
        <v>5042962.0999999996</v>
      </c>
      <c r="H180" s="1202">
        <v>62.7</v>
      </c>
      <c r="I180" s="1202">
        <v>39.619999999999997</v>
      </c>
      <c r="J180" s="1202">
        <v>1.8795999999999999</v>
      </c>
      <c r="K180" s="1202">
        <v>4.8474991718942642</v>
      </c>
      <c r="L180" s="1202">
        <v>291.48</v>
      </c>
      <c r="M180" s="1206">
        <v>0.16509641086571616</v>
      </c>
      <c r="N180" s="1164">
        <v>2.0801817576258506E-2</v>
      </c>
      <c r="O180" s="1166">
        <v>0.60260189965986399</v>
      </c>
      <c r="P180" s="1164">
        <v>1.7335075647542258E-2</v>
      </c>
      <c r="Q180" s="1204">
        <v>3.1470558453432308E-2</v>
      </c>
      <c r="R180" s="1164">
        <v>3.965227424015564E-3</v>
      </c>
      <c r="S180" s="1166">
        <v>0.11489936126981137</v>
      </c>
      <c r="T180" s="1164">
        <v>3.3053150356657087E-3</v>
      </c>
      <c r="U180" s="1206">
        <v>3.4141549951162385E-2</v>
      </c>
      <c r="V180" s="1166">
        <v>4.3017670107465579E-3</v>
      </c>
      <c r="W180" s="1166">
        <v>0.12659830402986913</v>
      </c>
      <c r="X180" s="1166">
        <v>3.6418590423413248E-3</v>
      </c>
      <c r="Y180" s="1206">
        <v>0.30972422077722173</v>
      </c>
      <c r="Z180" s="1166">
        <v>3.9024632369488381E-2</v>
      </c>
      <c r="AA180" s="1206">
        <v>2.9438919765166359E-3</v>
      </c>
      <c r="AB180" s="1166">
        <v>3.7092450125714307E-4</v>
      </c>
      <c r="AC180" s="1166">
        <v>1.0745205714285722E-2</v>
      </c>
      <c r="AD180" s="1207">
        <v>3.0910781066353265E-4</v>
      </c>
    </row>
    <row r="181" spans="2:30">
      <c r="B181" s="1200" t="s">
        <v>54</v>
      </c>
      <c r="C181" s="1163" t="s">
        <v>800</v>
      </c>
      <c r="D181" s="1163" t="s">
        <v>2137</v>
      </c>
      <c r="E181" s="1163" t="s">
        <v>2002</v>
      </c>
      <c r="F181" s="1201">
        <v>506074.19</v>
      </c>
      <c r="G181" s="1163">
        <v>5042959.6900000004</v>
      </c>
      <c r="H181" s="1202">
        <v>62.7</v>
      </c>
      <c r="I181" s="1202">
        <v>39.619999999999997</v>
      </c>
      <c r="J181" s="1202">
        <v>1.8795999999999999</v>
      </c>
      <c r="K181" s="1202">
        <v>4.8474991718942642</v>
      </c>
      <c r="L181" s="1202">
        <v>291.48</v>
      </c>
      <c r="M181" s="1206">
        <v>0.16509641086571616</v>
      </c>
      <c r="N181" s="1164">
        <v>2.0801817576258506E-2</v>
      </c>
      <c r="O181" s="1166">
        <v>0.60260189965986399</v>
      </c>
      <c r="P181" s="1164">
        <v>1.7335075647542258E-2</v>
      </c>
      <c r="Q181" s="1204">
        <v>3.1470558453432308E-2</v>
      </c>
      <c r="R181" s="1164">
        <v>3.965227424015564E-3</v>
      </c>
      <c r="S181" s="1166">
        <v>0.11489936126981137</v>
      </c>
      <c r="T181" s="1164">
        <v>3.3053150356657087E-3</v>
      </c>
      <c r="U181" s="1206">
        <v>3.4141549951162385E-2</v>
      </c>
      <c r="V181" s="1166">
        <v>4.3017670107465579E-3</v>
      </c>
      <c r="W181" s="1166">
        <v>0.12659830402986913</v>
      </c>
      <c r="X181" s="1166">
        <v>3.6418590423413248E-3</v>
      </c>
      <c r="Y181" s="1206">
        <v>0.30972422077722173</v>
      </c>
      <c r="Z181" s="1166">
        <v>3.9024632369488381E-2</v>
      </c>
      <c r="AA181" s="1206">
        <v>2.9438919765166359E-3</v>
      </c>
      <c r="AB181" s="1166">
        <v>3.7092450125714307E-4</v>
      </c>
      <c r="AC181" s="1166">
        <v>1.0745205714285722E-2</v>
      </c>
      <c r="AD181" s="1207">
        <v>3.0910781066353265E-4</v>
      </c>
    </row>
    <row r="182" spans="2:30">
      <c r="B182" s="1200" t="s">
        <v>2003</v>
      </c>
      <c r="C182" s="1163" t="s">
        <v>416</v>
      </c>
      <c r="D182" s="1163" t="s">
        <v>2004</v>
      </c>
      <c r="E182" s="1163" t="s">
        <v>419</v>
      </c>
      <c r="F182" s="1201">
        <v>506679.8</v>
      </c>
      <c r="G182" s="1163">
        <v>5043176.5</v>
      </c>
      <c r="H182" s="1202">
        <v>62.7</v>
      </c>
      <c r="I182" s="1202">
        <v>24.993451264858301</v>
      </c>
      <c r="J182" s="1202">
        <v>0.15240000000000001</v>
      </c>
      <c r="K182" s="1202">
        <v>4.9999056027494406</v>
      </c>
      <c r="L182" s="1202">
        <v>422.04</v>
      </c>
      <c r="M182" s="1206">
        <v>1.56078431372549</v>
      </c>
      <c r="N182" s="1164">
        <v>0.19665570196078427</v>
      </c>
      <c r="O182" s="1166">
        <v>3.4181176470588199</v>
      </c>
      <c r="P182" s="1164">
        <v>9.8329142369795175E-2</v>
      </c>
      <c r="Q182" s="1204">
        <v>3.9019607843137245E-2</v>
      </c>
      <c r="R182" s="1164">
        <v>4.916392549019607E-3</v>
      </c>
      <c r="S182" s="1166">
        <v>8.5452941176470606E-2</v>
      </c>
      <c r="T182" s="1164">
        <v>2.4582285592448824E-3</v>
      </c>
      <c r="U182" s="1206">
        <v>3.9019607843137245E-2</v>
      </c>
      <c r="V182" s="1166">
        <v>4.916392549019607E-3</v>
      </c>
      <c r="W182" s="1166">
        <v>8.5452941176470606E-2</v>
      </c>
      <c r="X182" s="1166">
        <v>2.4582285592448824E-3</v>
      </c>
      <c r="Y182" s="1206">
        <v>1.3110588235294101</v>
      </c>
      <c r="Z182" s="1166">
        <v>0.16519078964705861</v>
      </c>
      <c r="AA182" s="1206">
        <v>4.0580392156862703E-2</v>
      </c>
      <c r="AB182" s="1166">
        <v>5.1130482509803869E-3</v>
      </c>
      <c r="AC182" s="1166">
        <v>8.88710588235294E-2</v>
      </c>
      <c r="AD182" s="1207">
        <v>2.556557701614677E-3</v>
      </c>
    </row>
    <row r="183" spans="2:30">
      <c r="B183" s="1200" t="s">
        <v>2003</v>
      </c>
      <c r="C183" s="1163" t="s">
        <v>303</v>
      </c>
      <c r="D183" s="1163" t="s">
        <v>2005</v>
      </c>
      <c r="E183" s="1163" t="s">
        <v>429</v>
      </c>
      <c r="F183" s="1201">
        <v>505951</v>
      </c>
      <c r="G183" s="1163">
        <v>5043852.3</v>
      </c>
      <c r="H183" s="1202">
        <v>62.7</v>
      </c>
      <c r="I183" s="1202">
        <v>18.2878512648583</v>
      </c>
      <c r="J183" s="1202">
        <v>0.15240000000000001</v>
      </c>
      <c r="K183" s="1202">
        <v>4.9999056027494406</v>
      </c>
      <c r="L183" s="1202">
        <v>422.04</v>
      </c>
      <c r="M183" s="1206">
        <v>0.40294117647058803</v>
      </c>
      <c r="N183" s="1164">
        <v>5.0769782352941148E-2</v>
      </c>
      <c r="O183" s="1166">
        <v>0.88244117647058795</v>
      </c>
      <c r="P183" s="1164">
        <v>2.5385224569086588E-2</v>
      </c>
      <c r="Q183" s="1204">
        <v>1.0073529411764707E-2</v>
      </c>
      <c r="R183" s="1164">
        <v>1.2692445588235294E-3</v>
      </c>
      <c r="S183" s="1166">
        <v>2.2061029411764708E-2</v>
      </c>
      <c r="T183" s="1164">
        <v>6.3463061422716497E-4</v>
      </c>
      <c r="U183" s="1206">
        <v>1.0073529411764707E-2</v>
      </c>
      <c r="V183" s="1166">
        <v>1.2692445588235294E-3</v>
      </c>
      <c r="W183" s="1166">
        <v>2.2061029411764708E-2</v>
      </c>
      <c r="X183" s="1166">
        <v>6.3463061422716497E-4</v>
      </c>
      <c r="Y183" s="1206">
        <v>0.33847058823529402</v>
      </c>
      <c r="Z183" s="1166">
        <v>4.2646617176470579E-2</v>
      </c>
      <c r="AA183" s="1206">
        <v>1.0476470588235301E-2</v>
      </c>
      <c r="AB183" s="1166">
        <v>1.3200143411764714E-3</v>
      </c>
      <c r="AC183" s="1166">
        <v>2.2943470588235301E-2</v>
      </c>
      <c r="AD183" s="1207">
        <v>6.6001583879625166E-4</v>
      </c>
    </row>
    <row r="184" spans="2:30">
      <c r="B184" s="1200" t="s">
        <v>2003</v>
      </c>
      <c r="C184" s="1163" t="s">
        <v>436</v>
      </c>
      <c r="D184" s="1163" t="s">
        <v>2006</v>
      </c>
      <c r="E184" s="1163" t="s">
        <v>438</v>
      </c>
      <c r="F184" s="1201">
        <v>505915.2</v>
      </c>
      <c r="G184" s="1163">
        <v>5043725.7</v>
      </c>
      <c r="H184" s="1202">
        <v>62.7</v>
      </c>
      <c r="I184" s="1202">
        <v>18.2878512648583</v>
      </c>
      <c r="J184" s="1202">
        <v>0.15240000000000001</v>
      </c>
      <c r="K184" s="1202">
        <v>4.9999056027494406</v>
      </c>
      <c r="L184" s="1202">
        <v>422.04</v>
      </c>
      <c r="M184" s="1206">
        <v>0.72539215686274505</v>
      </c>
      <c r="N184" s="1164">
        <v>9.1397960980392157E-2</v>
      </c>
      <c r="O184" s="1166">
        <v>1.58860882352941</v>
      </c>
      <c r="P184" s="1164">
        <v>4.5699580678022267E-2</v>
      </c>
      <c r="Q184" s="1204">
        <v>1.8134803921568625E-2</v>
      </c>
      <c r="R184" s="1164">
        <v>2.2849490245098036E-3</v>
      </c>
      <c r="S184" s="1166">
        <v>3.9715220588235296E-2</v>
      </c>
      <c r="T184" s="1164">
        <v>1.1424895169505579E-3</v>
      </c>
      <c r="U184" s="1206">
        <v>1.8134803921568625E-2</v>
      </c>
      <c r="V184" s="1166">
        <v>2.2849490245098036E-3</v>
      </c>
      <c r="W184" s="1166">
        <v>3.9715220588235296E-2</v>
      </c>
      <c r="X184" s="1166">
        <v>1.1424895169505579E-3</v>
      </c>
      <c r="Y184" s="1206">
        <v>0.60932941176470601</v>
      </c>
      <c r="Z184" s="1166">
        <v>7.6774287223529428E-2</v>
      </c>
      <c r="AA184" s="1206">
        <v>1.8860196078431399E-2</v>
      </c>
      <c r="AB184" s="1166">
        <v>2.3763469854901995E-3</v>
      </c>
      <c r="AC184" s="1166">
        <v>4.1303829411764699E-2</v>
      </c>
      <c r="AD184" s="1207">
        <v>1.18818909762858E-3</v>
      </c>
    </row>
    <row r="185" spans="2:30">
      <c r="B185" s="1200" t="s">
        <v>2003</v>
      </c>
      <c r="C185" s="1163" t="s">
        <v>310</v>
      </c>
      <c r="D185" s="1163" t="s">
        <v>2007</v>
      </c>
      <c r="E185" s="1163" t="s">
        <v>446</v>
      </c>
      <c r="F185" s="1201">
        <v>505939.9</v>
      </c>
      <c r="G185" s="1163">
        <v>5043588.0999999996</v>
      </c>
      <c r="H185" s="1202">
        <v>62.7</v>
      </c>
      <c r="I185" s="1202">
        <v>18.2878512648583</v>
      </c>
      <c r="J185" s="1202">
        <v>0.15240000000000001</v>
      </c>
      <c r="K185" s="1202">
        <v>4.9999056027494406</v>
      </c>
      <c r="L185" s="1202">
        <v>422.04</v>
      </c>
      <c r="M185" s="1206">
        <v>0.308823529411765</v>
      </c>
      <c r="N185" s="1164">
        <v>3.8911147058823564E-2</v>
      </c>
      <c r="O185" s="1166">
        <v>0.67632352941176499</v>
      </c>
      <c r="P185" s="1164">
        <v>1.9455829049299954E-2</v>
      </c>
      <c r="Q185" s="1204">
        <v>7.720588235294118E-3</v>
      </c>
      <c r="R185" s="1164">
        <v>9.727786764705883E-4</v>
      </c>
      <c r="S185" s="1166">
        <v>1.6908088235294116E-2</v>
      </c>
      <c r="T185" s="1164">
        <v>4.8639572623249854E-4</v>
      </c>
      <c r="U185" s="1206">
        <v>7.720588235294118E-3</v>
      </c>
      <c r="V185" s="1166">
        <v>9.727786764705883E-4</v>
      </c>
      <c r="W185" s="1166">
        <v>1.6908088235294116E-2</v>
      </c>
      <c r="X185" s="1166">
        <v>4.8639572623249854E-4</v>
      </c>
      <c r="Y185" s="1206">
        <v>0.25941176470588201</v>
      </c>
      <c r="Z185" s="1166">
        <v>3.2685363529411718E-2</v>
      </c>
      <c r="AA185" s="1206">
        <v>8.0294117647058804E-3</v>
      </c>
      <c r="AB185" s="1166">
        <v>1.0116898235294114E-3</v>
      </c>
      <c r="AC185" s="1166">
        <v>1.75844117647059E-2</v>
      </c>
      <c r="AD185" s="1207">
        <v>5.0585155528179914E-4</v>
      </c>
    </row>
    <row r="186" spans="2:30">
      <c r="B186" s="1200" t="s">
        <v>2003</v>
      </c>
      <c r="C186" s="1163" t="s">
        <v>447</v>
      </c>
      <c r="D186" s="1163" t="s">
        <v>2008</v>
      </c>
      <c r="E186" s="1163" t="s">
        <v>448</v>
      </c>
      <c r="F186" s="1201">
        <v>506443.2</v>
      </c>
      <c r="G186" s="1163">
        <v>5043804.3</v>
      </c>
      <c r="H186" s="1202">
        <v>62.7</v>
      </c>
      <c r="I186" s="1202">
        <v>12.4961901859189</v>
      </c>
      <c r="J186" s="1202">
        <v>0.15240000000000001</v>
      </c>
      <c r="K186" s="1202">
        <v>4.9999056027494406</v>
      </c>
      <c r="L186" s="1202">
        <v>422.04</v>
      </c>
      <c r="M186" s="1206">
        <v>0.28088235294117597</v>
      </c>
      <c r="N186" s="1164">
        <v>3.5390614705882291E-2</v>
      </c>
      <c r="O186" s="1166">
        <v>0.61513235294117596</v>
      </c>
      <c r="P186" s="1164">
        <v>1.7695539754363269E-2</v>
      </c>
      <c r="Q186" s="1204">
        <v>7.0220588235294099E-3</v>
      </c>
      <c r="R186" s="1164">
        <v>8.8476536764705855E-4</v>
      </c>
      <c r="S186" s="1166">
        <v>1.5378308823529419E-2</v>
      </c>
      <c r="T186" s="1164">
        <v>4.4238849385908226E-4</v>
      </c>
      <c r="U186" s="1206">
        <v>7.0220588235294099E-3</v>
      </c>
      <c r="V186" s="1166">
        <v>8.8476536764705855E-4</v>
      </c>
      <c r="W186" s="1166">
        <v>1.5378308823529419E-2</v>
      </c>
      <c r="X186" s="1166">
        <v>4.4238849385908226E-4</v>
      </c>
      <c r="Y186" s="1206">
        <v>0.23594117647058799</v>
      </c>
      <c r="Z186" s="1166">
        <v>2.9728116352941144E-2</v>
      </c>
      <c r="AA186" s="1206">
        <v>7.3029411764705902E-3</v>
      </c>
      <c r="AB186" s="1166">
        <v>9.2015598235294137E-4</v>
      </c>
      <c r="AC186" s="1166">
        <v>1.5993441176470599E-2</v>
      </c>
      <c r="AD186" s="1207">
        <v>4.6008403361344567E-4</v>
      </c>
    </row>
    <row r="187" spans="2:30">
      <c r="B187" s="1200" t="s">
        <v>2003</v>
      </c>
      <c r="C187" s="1163" t="s">
        <v>317</v>
      </c>
      <c r="D187" s="1163" t="s">
        <v>2009</v>
      </c>
      <c r="E187" s="1163" t="s">
        <v>450</v>
      </c>
      <c r="F187" s="1201">
        <v>509091.10375017999</v>
      </c>
      <c r="G187" s="1163">
        <v>5037888.9765841998</v>
      </c>
      <c r="H187" s="1202">
        <v>69.400000000000006</v>
      </c>
      <c r="I187" s="1202">
        <v>14.020115818348099</v>
      </c>
      <c r="J187" s="1202">
        <v>0.15240000000000001</v>
      </c>
      <c r="K187" s="1202">
        <v>4.9999056027494406</v>
      </c>
      <c r="L187" s="1202">
        <v>422.04</v>
      </c>
      <c r="M187" s="1206">
        <v>0.288333333333333</v>
      </c>
      <c r="N187" s="1164">
        <v>3.6329423333333291E-2</v>
      </c>
      <c r="O187" s="1166">
        <v>0.63144999999999996</v>
      </c>
      <c r="P187" s="1164">
        <v>1.8164950233013059E-2</v>
      </c>
      <c r="Q187" s="1204">
        <v>7.2083333333333331E-3</v>
      </c>
      <c r="R187" s="1164">
        <v>9.0823558333333332E-4</v>
      </c>
      <c r="S187" s="1166">
        <v>1.5786249999999998E-2</v>
      </c>
      <c r="T187" s="1164">
        <v>4.5412375582532644E-4</v>
      </c>
      <c r="U187" s="1206">
        <v>7.2083333333333331E-3</v>
      </c>
      <c r="V187" s="1166">
        <v>9.0823558333333332E-4</v>
      </c>
      <c r="W187" s="1166">
        <v>1.5786249999999998E-2</v>
      </c>
      <c r="X187" s="1166">
        <v>4.5412375582532644E-4</v>
      </c>
      <c r="Y187" s="1206">
        <v>0.2422</v>
      </c>
      <c r="Z187" s="1166">
        <v>3.0516715600000001E-2</v>
      </c>
      <c r="AA187" s="1206">
        <v>7.4966666666666697E-3</v>
      </c>
      <c r="AB187" s="1166">
        <v>9.4456500666666708E-4</v>
      </c>
      <c r="AC187" s="1166">
        <v>1.64177E-2</v>
      </c>
      <c r="AD187" s="1207">
        <v>4.7228870605833958E-4</v>
      </c>
    </row>
    <row r="188" spans="2:30">
      <c r="B188" s="1200" t="s">
        <v>2003</v>
      </c>
      <c r="C188" s="1163" t="s">
        <v>456</v>
      </c>
      <c r="D188" s="1163" t="s">
        <v>2010</v>
      </c>
      <c r="E188" s="1163" t="s">
        <v>457</v>
      </c>
      <c r="F188" s="1201">
        <v>506491.4</v>
      </c>
      <c r="G188" s="1163">
        <v>5043738.9000000004</v>
      </c>
      <c r="H188" s="1202">
        <v>62.7</v>
      </c>
      <c r="I188" s="1202">
        <v>13.106251264858299</v>
      </c>
      <c r="J188" s="1202">
        <v>0.15240000000000001</v>
      </c>
      <c r="K188" s="1202">
        <v>4.9999056027494406</v>
      </c>
      <c r="L188" s="1202">
        <v>422.04</v>
      </c>
      <c r="M188" s="1206">
        <v>0.31372549019607798</v>
      </c>
      <c r="N188" s="1164">
        <v>3.9528784313725432E-2</v>
      </c>
      <c r="O188" s="1166">
        <v>0.68705882352941205</v>
      </c>
      <c r="P188" s="1164">
        <v>1.9764651732622176E-2</v>
      </c>
      <c r="Q188" s="1204">
        <v>7.8431372549019607E-3</v>
      </c>
      <c r="R188" s="1164">
        <v>9.8821960784313718E-4</v>
      </c>
      <c r="S188" s="1166">
        <v>1.7176470588235293E-2</v>
      </c>
      <c r="T188" s="1164">
        <v>4.9411629331555409E-4</v>
      </c>
      <c r="U188" s="1206">
        <v>7.8431372549019607E-3</v>
      </c>
      <c r="V188" s="1166">
        <v>9.8821960784313718E-4</v>
      </c>
      <c r="W188" s="1166">
        <v>1.7176470588235293E-2</v>
      </c>
      <c r="X188" s="1166">
        <v>4.9411629331555409E-4</v>
      </c>
      <c r="Y188" s="1206">
        <v>0.26352941176470601</v>
      </c>
      <c r="Z188" s="1166">
        <v>3.3204178823529426E-2</v>
      </c>
      <c r="AA188" s="1206">
        <v>8.1568627450980397E-3</v>
      </c>
      <c r="AB188" s="1166">
        <v>1.0277483921568627E-3</v>
      </c>
      <c r="AC188" s="1166">
        <v>1.7863529411764702E-2</v>
      </c>
      <c r="AD188" s="1207">
        <v>5.138809450481762E-4</v>
      </c>
    </row>
    <row r="189" spans="2:30">
      <c r="B189" s="1200" t="s">
        <v>2003</v>
      </c>
      <c r="C189" s="1163" t="s">
        <v>220</v>
      </c>
      <c r="D189" s="1163" t="s">
        <v>2011</v>
      </c>
      <c r="E189" s="1163" t="s">
        <v>458</v>
      </c>
      <c r="F189" s="1201">
        <v>506835.9</v>
      </c>
      <c r="G189" s="1163">
        <v>5043715.5</v>
      </c>
      <c r="H189" s="1202">
        <v>62.7</v>
      </c>
      <c r="I189" s="1202">
        <v>16.459051264858299</v>
      </c>
      <c r="J189" s="1202">
        <v>0.15240000000000001</v>
      </c>
      <c r="K189" s="1202">
        <v>4.9999056027494406</v>
      </c>
      <c r="L189" s="1202">
        <v>422.04</v>
      </c>
      <c r="M189" s="1206">
        <v>1.4705882352941201E-2</v>
      </c>
      <c r="N189" s="1164">
        <v>1.8529117647058855E-3</v>
      </c>
      <c r="O189" s="1166">
        <v>3.2205882352941202E-2</v>
      </c>
      <c r="P189" s="1164">
        <v>9.2646804996666476E-4</v>
      </c>
      <c r="Q189" s="1204">
        <v>3.6764705882352941E-4</v>
      </c>
      <c r="R189" s="1164">
        <v>4.6322794117647056E-5</v>
      </c>
      <c r="S189" s="1166">
        <v>8.0514705882352947E-4</v>
      </c>
      <c r="T189" s="1164">
        <v>2.3161701249166602E-5</v>
      </c>
      <c r="U189" s="1206">
        <v>3.6764705882352941E-4</v>
      </c>
      <c r="V189" s="1166">
        <v>4.6322794117647056E-5</v>
      </c>
      <c r="W189" s="1166">
        <v>8.0514705882352947E-4</v>
      </c>
      <c r="X189" s="1166">
        <v>2.3161701249166602E-5</v>
      </c>
      <c r="Y189" s="1206">
        <v>1.23529411764706E-2</v>
      </c>
      <c r="Z189" s="1166">
        <v>1.5564458823529425E-3</v>
      </c>
      <c r="AA189" s="1206">
        <v>3.8235294117647099E-4</v>
      </c>
      <c r="AB189" s="1166">
        <v>4.8175705882352988E-5</v>
      </c>
      <c r="AC189" s="1166">
        <v>8.3735294117647104E-4</v>
      </c>
      <c r="AD189" s="1207">
        <v>2.408816929913328E-5</v>
      </c>
    </row>
    <row r="190" spans="2:30">
      <c r="B190" s="1200" t="s">
        <v>2003</v>
      </c>
      <c r="C190" s="1163" t="s">
        <v>273</v>
      </c>
      <c r="D190" s="1163" t="s">
        <v>2012</v>
      </c>
      <c r="E190" s="1163" t="s">
        <v>459</v>
      </c>
      <c r="F190" s="1201">
        <v>506404.21</v>
      </c>
      <c r="G190" s="1163">
        <v>5043465.8099999996</v>
      </c>
      <c r="H190" s="1202">
        <v>62.7</v>
      </c>
      <c r="I190" s="1202">
        <v>24.0790512648583</v>
      </c>
      <c r="J190" s="1202">
        <v>0.15240000000000001</v>
      </c>
      <c r="K190" s="1202">
        <v>4.9999056027494406</v>
      </c>
      <c r="L190" s="1202">
        <v>422.04</v>
      </c>
      <c r="M190" s="1206">
        <v>2.9411764705882401E-2</v>
      </c>
      <c r="N190" s="1164">
        <v>3.7058235294117709E-3</v>
      </c>
      <c r="O190" s="1166">
        <v>6.4411764705882404E-2</v>
      </c>
      <c r="P190" s="1164">
        <v>1.8529360999333295E-3</v>
      </c>
      <c r="Q190" s="1204">
        <v>7.3529411764705881E-4</v>
      </c>
      <c r="R190" s="1164">
        <v>9.2645588235294111E-5</v>
      </c>
      <c r="S190" s="1166">
        <v>1.6102941176470589E-3</v>
      </c>
      <c r="T190" s="1164">
        <v>4.6323402498333203E-5</v>
      </c>
      <c r="U190" s="1206">
        <v>7.3529411764705881E-4</v>
      </c>
      <c r="V190" s="1166">
        <v>9.2645588235294111E-5</v>
      </c>
      <c r="W190" s="1166">
        <v>1.6102941176470589E-3</v>
      </c>
      <c r="X190" s="1166">
        <v>4.6323402498333203E-5</v>
      </c>
      <c r="Y190" s="1206">
        <v>2.4705882352941199E-2</v>
      </c>
      <c r="Z190" s="1166">
        <v>3.112891764705885E-3</v>
      </c>
      <c r="AA190" s="1206">
        <v>7.64705882352941E-4</v>
      </c>
      <c r="AB190" s="1166">
        <v>9.6351411764705855E-5</v>
      </c>
      <c r="AC190" s="1166">
        <v>1.6747058823529399E-3</v>
      </c>
      <c r="AD190" s="1207">
        <v>4.8176338598266491E-5</v>
      </c>
    </row>
    <row r="191" spans="2:30">
      <c r="B191" s="1200" t="s">
        <v>2003</v>
      </c>
      <c r="C191" s="1163" t="s">
        <v>460</v>
      </c>
      <c r="D191" s="1163" t="s">
        <v>2013</v>
      </c>
      <c r="E191" s="1163" t="s">
        <v>461</v>
      </c>
      <c r="F191" s="1201">
        <v>506212.9</v>
      </c>
      <c r="G191" s="1163">
        <v>5043427.9000000004</v>
      </c>
      <c r="H191" s="1202">
        <v>62.7</v>
      </c>
      <c r="I191" s="1202">
        <v>31.699051264858301</v>
      </c>
      <c r="J191" s="1202">
        <v>0.15240000000000001</v>
      </c>
      <c r="K191" s="1202">
        <v>4.9999056027494406</v>
      </c>
      <c r="L191" s="1202">
        <v>422.04</v>
      </c>
      <c r="M191" s="1206">
        <v>0.14705882352941199</v>
      </c>
      <c r="N191" s="1164">
        <v>1.8529117647058852E-2</v>
      </c>
      <c r="O191" s="1166">
        <v>0.32205882352941201</v>
      </c>
      <c r="P191" s="1164">
        <v>9.2646804996666474E-3</v>
      </c>
      <c r="Q191" s="1204">
        <v>3.6764705882352941E-3</v>
      </c>
      <c r="R191" s="1164">
        <v>4.6322794117647056E-4</v>
      </c>
      <c r="S191" s="1166">
        <v>8.0514705882352954E-3</v>
      </c>
      <c r="T191" s="1164">
        <v>2.3161701249166606E-4</v>
      </c>
      <c r="U191" s="1206">
        <v>3.6764705882352941E-3</v>
      </c>
      <c r="V191" s="1166">
        <v>4.6322794117647056E-4</v>
      </c>
      <c r="W191" s="1166">
        <v>8.0514705882352954E-3</v>
      </c>
      <c r="X191" s="1166">
        <v>2.3161701249166606E-4</v>
      </c>
      <c r="Y191" s="1206">
        <v>0.123529411764706</v>
      </c>
      <c r="Z191" s="1166">
        <v>1.5564458823529427E-2</v>
      </c>
      <c r="AA191" s="1206">
        <v>3.82352941176471E-3</v>
      </c>
      <c r="AB191" s="1166">
        <v>4.8175705882352995E-4</v>
      </c>
      <c r="AC191" s="1166">
        <v>8.3735294117647102E-3</v>
      </c>
      <c r="AD191" s="1207">
        <v>2.4088169299133277E-4</v>
      </c>
    </row>
    <row r="192" spans="2:30">
      <c r="B192" s="1200" t="s">
        <v>2003</v>
      </c>
      <c r="C192" s="1163" t="s">
        <v>289</v>
      </c>
      <c r="D192" s="1163" t="s">
        <v>2014</v>
      </c>
      <c r="E192" s="1163" t="s">
        <v>462</v>
      </c>
      <c r="F192" s="1201">
        <v>505862</v>
      </c>
      <c r="G192" s="1163">
        <v>5043464.8</v>
      </c>
      <c r="H192" s="1202">
        <v>62.7</v>
      </c>
      <c r="I192" s="1202">
        <v>22.4017067967083</v>
      </c>
      <c r="J192" s="1202">
        <v>0.15240000000000001</v>
      </c>
      <c r="K192" s="1202">
        <v>4.9999056027494406</v>
      </c>
      <c r="L192" s="1202">
        <v>422.04</v>
      </c>
      <c r="M192" s="1206">
        <v>0.14705882352941199</v>
      </c>
      <c r="N192" s="1164">
        <v>1.8529117647058852E-2</v>
      </c>
      <c r="O192" s="1166">
        <v>0.32205882352941201</v>
      </c>
      <c r="P192" s="1164">
        <v>9.2646804996666474E-3</v>
      </c>
      <c r="Q192" s="1204">
        <v>3.6764705882352941E-3</v>
      </c>
      <c r="R192" s="1164">
        <v>4.6322794117647056E-4</v>
      </c>
      <c r="S192" s="1166">
        <v>8.0514705882352954E-3</v>
      </c>
      <c r="T192" s="1164">
        <v>2.3161701249166606E-4</v>
      </c>
      <c r="U192" s="1206">
        <v>3.6764705882352941E-3</v>
      </c>
      <c r="V192" s="1166">
        <v>4.6322794117647056E-4</v>
      </c>
      <c r="W192" s="1166">
        <v>8.0514705882352954E-3</v>
      </c>
      <c r="X192" s="1166">
        <v>2.3161701249166606E-4</v>
      </c>
      <c r="Y192" s="1206">
        <v>0.123529411764706</v>
      </c>
      <c r="Z192" s="1166">
        <v>1.5564458823529427E-2</v>
      </c>
      <c r="AA192" s="1206">
        <v>3.82352941176471E-3</v>
      </c>
      <c r="AB192" s="1166">
        <v>4.8175705882352995E-4</v>
      </c>
      <c r="AC192" s="1166">
        <v>8.3735294117647102E-3</v>
      </c>
      <c r="AD192" s="1207">
        <v>2.4088169299133277E-4</v>
      </c>
    </row>
    <row r="193" spans="2:30">
      <c r="B193" s="1200" t="s">
        <v>24</v>
      </c>
      <c r="C193" s="1163" t="s">
        <v>251</v>
      </c>
      <c r="D193" s="1163" t="s">
        <v>1357</v>
      </c>
      <c r="E193" s="1163" t="s">
        <v>1356</v>
      </c>
      <c r="F193" s="1201">
        <v>506292.12228606001</v>
      </c>
      <c r="G193" s="1163">
        <v>5043551.6200711001</v>
      </c>
      <c r="H193" s="1202">
        <v>62.7</v>
      </c>
      <c r="I193" s="1202">
        <v>8.5343999999999998</v>
      </c>
      <c r="J193" s="1202">
        <v>0.38100000000000001</v>
      </c>
      <c r="K193" s="1202">
        <v>16.948059083923059</v>
      </c>
      <c r="L193" s="1202">
        <v>394.26111100000003</v>
      </c>
      <c r="M193" s="1206">
        <v>0.34</v>
      </c>
      <c r="N193" s="1164">
        <v>4.283932E-2</v>
      </c>
      <c r="O193" s="1166">
        <v>1.4892000000000001</v>
      </c>
      <c r="P193" s="1164">
        <v>4.2839882630458549E-2</v>
      </c>
      <c r="Q193" s="1204">
        <v>2.5735294117647058E-3</v>
      </c>
      <c r="R193" s="1164">
        <v>3.2425955882352942E-4</v>
      </c>
      <c r="S193" s="1166">
        <v>1.1272058823529411E-2</v>
      </c>
      <c r="T193" s="1164">
        <v>3.2426381748833238E-4</v>
      </c>
      <c r="U193" s="1206">
        <v>2.5735294117647058E-3</v>
      </c>
      <c r="V193" s="1166">
        <v>3.2425955882352942E-4</v>
      </c>
      <c r="W193" s="1166">
        <v>1.1272058823529411E-2</v>
      </c>
      <c r="X193" s="1166">
        <v>3.2426381748833238E-4</v>
      </c>
      <c r="Y193" s="1206">
        <v>3.15E-2</v>
      </c>
      <c r="Z193" s="1166">
        <v>3.9689369999999996E-3</v>
      </c>
      <c r="AA193" s="1206">
        <v>2.5735294117647102E-3</v>
      </c>
      <c r="AB193" s="1166">
        <v>3.2425955882352996E-4</v>
      </c>
      <c r="AC193" s="1166">
        <v>1.1272058823529401E-2</v>
      </c>
      <c r="AD193" s="1207">
        <v>3.2426381748833211E-4</v>
      </c>
    </row>
    <row r="194" spans="2:30">
      <c r="B194" s="1200" t="s">
        <v>24</v>
      </c>
      <c r="C194" s="1163" t="s">
        <v>460</v>
      </c>
      <c r="D194" s="1163" t="s">
        <v>1359</v>
      </c>
      <c r="E194" s="1163" t="s">
        <v>1358</v>
      </c>
      <c r="F194" s="1201">
        <v>506166.41243211</v>
      </c>
      <c r="G194" s="1163">
        <v>5043392.9961719997</v>
      </c>
      <c r="H194" s="1202">
        <v>62.7</v>
      </c>
      <c r="I194" s="1202">
        <v>8.5343999999999998</v>
      </c>
      <c r="J194" s="1202">
        <v>0.38100000000000001</v>
      </c>
      <c r="K194" s="1202">
        <v>16.948059083923059</v>
      </c>
      <c r="L194" s="1202">
        <v>394.26111100000003</v>
      </c>
      <c r="M194" s="1206">
        <v>0.34</v>
      </c>
      <c r="N194" s="1164">
        <v>4.283932E-2</v>
      </c>
      <c r="O194" s="1166">
        <v>1.4892000000000001</v>
      </c>
      <c r="P194" s="1164">
        <v>4.2839882630458549E-2</v>
      </c>
      <c r="Q194" s="1204">
        <v>2.5735294117647058E-3</v>
      </c>
      <c r="R194" s="1164">
        <v>3.2425955882352942E-4</v>
      </c>
      <c r="S194" s="1166">
        <v>1.1272058823529411E-2</v>
      </c>
      <c r="T194" s="1164">
        <v>3.2426381748833238E-4</v>
      </c>
      <c r="U194" s="1206">
        <v>2.5735294117647058E-3</v>
      </c>
      <c r="V194" s="1166">
        <v>3.2425955882352942E-4</v>
      </c>
      <c r="W194" s="1166">
        <v>1.1272058823529411E-2</v>
      </c>
      <c r="X194" s="1166">
        <v>3.2426381748833238E-4</v>
      </c>
      <c r="Y194" s="1206">
        <v>3.15E-2</v>
      </c>
      <c r="Z194" s="1166">
        <v>3.9689369999999996E-3</v>
      </c>
      <c r="AA194" s="1206">
        <v>2.5735294117647102E-3</v>
      </c>
      <c r="AB194" s="1166">
        <v>3.2425955882352996E-4</v>
      </c>
      <c r="AC194" s="1166">
        <v>1.1272058823529401E-2</v>
      </c>
      <c r="AD194" s="1207">
        <v>3.2426381748833211E-4</v>
      </c>
    </row>
    <row r="195" spans="2:30">
      <c r="B195" s="1200" t="s">
        <v>24</v>
      </c>
      <c r="C195" s="1163" t="s">
        <v>460</v>
      </c>
      <c r="D195" s="1163" t="s">
        <v>1361</v>
      </c>
      <c r="E195" s="1163" t="s">
        <v>1360</v>
      </c>
      <c r="F195" s="1201">
        <v>506100.6</v>
      </c>
      <c r="G195" s="1163">
        <v>5043326.9000000004</v>
      </c>
      <c r="H195" s="1202">
        <v>62.7</v>
      </c>
      <c r="I195" s="1202">
        <v>8.5343999999999998</v>
      </c>
      <c r="J195" s="1202">
        <v>0.38100000000000001</v>
      </c>
      <c r="K195" s="1202">
        <v>16.948059083923059</v>
      </c>
      <c r="L195" s="1202">
        <v>394.26111100000003</v>
      </c>
      <c r="M195" s="1206">
        <v>0.34</v>
      </c>
      <c r="N195" s="1164">
        <v>4.283932E-2</v>
      </c>
      <c r="O195" s="1166">
        <v>1.4892000000000001</v>
      </c>
      <c r="P195" s="1164">
        <v>4.2839882630458549E-2</v>
      </c>
      <c r="Q195" s="1204">
        <v>2.5735294117647058E-3</v>
      </c>
      <c r="R195" s="1164">
        <v>3.2425955882352942E-4</v>
      </c>
      <c r="S195" s="1166">
        <v>1.1272058823529411E-2</v>
      </c>
      <c r="T195" s="1164">
        <v>3.2426381748833238E-4</v>
      </c>
      <c r="U195" s="1206">
        <v>2.5735294117647058E-3</v>
      </c>
      <c r="V195" s="1166">
        <v>3.2425955882352942E-4</v>
      </c>
      <c r="W195" s="1166">
        <v>1.1272058823529411E-2</v>
      </c>
      <c r="X195" s="1166">
        <v>3.2426381748833238E-4</v>
      </c>
      <c r="Y195" s="1206">
        <v>3.15E-2</v>
      </c>
      <c r="Z195" s="1166">
        <v>3.9689369999999996E-3</v>
      </c>
      <c r="AA195" s="1206">
        <v>2.5735294117647102E-3</v>
      </c>
      <c r="AB195" s="1166">
        <v>3.2425955882352996E-4</v>
      </c>
      <c r="AC195" s="1166">
        <v>1.1272058823529401E-2</v>
      </c>
      <c r="AD195" s="1207">
        <v>3.2426381748833211E-4</v>
      </c>
    </row>
    <row r="196" spans="2:30">
      <c r="B196" s="1200" t="s">
        <v>24</v>
      </c>
      <c r="C196" s="1163" t="s">
        <v>460</v>
      </c>
      <c r="D196" s="1163" t="s">
        <v>1363</v>
      </c>
      <c r="E196" s="1163" t="s">
        <v>1362</v>
      </c>
      <c r="F196" s="1201">
        <v>506116.6</v>
      </c>
      <c r="G196" s="1163">
        <v>5043305.7</v>
      </c>
      <c r="H196" s="1202">
        <v>62.7</v>
      </c>
      <c r="I196" s="1202">
        <v>8.5343999999999998</v>
      </c>
      <c r="J196" s="1202">
        <v>0.38100000000000001</v>
      </c>
      <c r="K196" s="1202">
        <v>16.948059083923059</v>
      </c>
      <c r="L196" s="1202">
        <v>394.26111100000003</v>
      </c>
      <c r="M196" s="1206">
        <v>0.34</v>
      </c>
      <c r="N196" s="1164">
        <v>4.283932E-2</v>
      </c>
      <c r="O196" s="1166">
        <v>1.4892000000000001</v>
      </c>
      <c r="P196" s="1164">
        <v>4.2839882630458549E-2</v>
      </c>
      <c r="Q196" s="1204">
        <v>2.5735294117647058E-3</v>
      </c>
      <c r="R196" s="1164">
        <v>3.2425955882352942E-4</v>
      </c>
      <c r="S196" s="1166">
        <v>1.1272058823529411E-2</v>
      </c>
      <c r="T196" s="1164">
        <v>3.2426381748833238E-4</v>
      </c>
      <c r="U196" s="1206">
        <v>2.5735294117647058E-3</v>
      </c>
      <c r="V196" s="1166">
        <v>3.2425955882352942E-4</v>
      </c>
      <c r="W196" s="1166">
        <v>1.1272058823529411E-2</v>
      </c>
      <c r="X196" s="1166">
        <v>3.2426381748833238E-4</v>
      </c>
      <c r="Y196" s="1206">
        <v>3.15E-2</v>
      </c>
      <c r="Z196" s="1166">
        <v>3.9689369999999996E-3</v>
      </c>
      <c r="AA196" s="1206">
        <v>2.5735294117647102E-3</v>
      </c>
      <c r="AB196" s="1166">
        <v>3.2425955882352996E-4</v>
      </c>
      <c r="AC196" s="1166">
        <v>1.1272058823529401E-2</v>
      </c>
      <c r="AD196" s="1207">
        <v>3.2426381748833211E-4</v>
      </c>
    </row>
    <row r="197" spans="2:30">
      <c r="B197" s="1200" t="s">
        <v>24</v>
      </c>
      <c r="C197" s="1163" t="s">
        <v>460</v>
      </c>
      <c r="D197" s="1163" t="s">
        <v>1365</v>
      </c>
      <c r="E197" s="1163" t="s">
        <v>1364</v>
      </c>
      <c r="F197" s="1201">
        <v>506025.2</v>
      </c>
      <c r="G197" s="1163">
        <v>5043301.5999999996</v>
      </c>
      <c r="H197" s="1202">
        <v>62.7</v>
      </c>
      <c r="I197" s="1202">
        <v>8.5343999999999998</v>
      </c>
      <c r="J197" s="1202">
        <v>0.38100000000000001</v>
      </c>
      <c r="K197" s="1202">
        <v>16.948059083923059</v>
      </c>
      <c r="L197" s="1202">
        <v>394.26111100000003</v>
      </c>
      <c r="M197" s="1206">
        <v>0.34</v>
      </c>
      <c r="N197" s="1164">
        <v>4.283932E-2</v>
      </c>
      <c r="O197" s="1166">
        <v>1.4892000000000001</v>
      </c>
      <c r="P197" s="1164">
        <v>4.2839882630458549E-2</v>
      </c>
      <c r="Q197" s="1204">
        <v>2.5735294117647058E-3</v>
      </c>
      <c r="R197" s="1164">
        <v>3.2425955882352942E-4</v>
      </c>
      <c r="S197" s="1166">
        <v>1.1272058823529411E-2</v>
      </c>
      <c r="T197" s="1164">
        <v>3.2426381748833238E-4</v>
      </c>
      <c r="U197" s="1206">
        <v>2.5735294117647058E-3</v>
      </c>
      <c r="V197" s="1166">
        <v>3.2425955882352942E-4</v>
      </c>
      <c r="W197" s="1166">
        <v>1.1272058823529411E-2</v>
      </c>
      <c r="X197" s="1166">
        <v>3.2426381748833238E-4</v>
      </c>
      <c r="Y197" s="1206">
        <v>3.15E-2</v>
      </c>
      <c r="Z197" s="1166">
        <v>3.9689369999999996E-3</v>
      </c>
      <c r="AA197" s="1206">
        <v>2.5735294117647102E-3</v>
      </c>
      <c r="AB197" s="1166">
        <v>3.2425955882352996E-4</v>
      </c>
      <c r="AC197" s="1166">
        <v>1.1272058823529401E-2</v>
      </c>
      <c r="AD197" s="1207">
        <v>3.2426381748833211E-4</v>
      </c>
    </row>
    <row r="198" spans="2:30">
      <c r="B198" s="1200" t="s">
        <v>24</v>
      </c>
      <c r="C198" s="1163" t="s">
        <v>460</v>
      </c>
      <c r="D198" s="1163" t="s">
        <v>1367</v>
      </c>
      <c r="E198" s="1163" t="s">
        <v>1366</v>
      </c>
      <c r="F198" s="1201">
        <v>506035.3</v>
      </c>
      <c r="G198" s="1163">
        <v>5043283.5999999996</v>
      </c>
      <c r="H198" s="1202">
        <v>62.7</v>
      </c>
      <c r="I198" s="1202">
        <v>8.5343999999999998</v>
      </c>
      <c r="J198" s="1202">
        <v>0.38100000000000001</v>
      </c>
      <c r="K198" s="1202">
        <v>16.948059083923059</v>
      </c>
      <c r="L198" s="1202">
        <v>394.26111100000003</v>
      </c>
      <c r="M198" s="1206">
        <v>0.34</v>
      </c>
      <c r="N198" s="1164">
        <v>4.283932E-2</v>
      </c>
      <c r="O198" s="1166">
        <v>1.4892000000000001</v>
      </c>
      <c r="P198" s="1164">
        <v>4.2839882630458549E-2</v>
      </c>
      <c r="Q198" s="1204">
        <v>2.5735294117647058E-3</v>
      </c>
      <c r="R198" s="1164">
        <v>3.2425955882352942E-4</v>
      </c>
      <c r="S198" s="1166">
        <v>1.1272058823529411E-2</v>
      </c>
      <c r="T198" s="1164">
        <v>3.2426381748833238E-4</v>
      </c>
      <c r="U198" s="1206">
        <v>2.5735294117647058E-3</v>
      </c>
      <c r="V198" s="1166">
        <v>3.2425955882352942E-4</v>
      </c>
      <c r="W198" s="1166">
        <v>1.1272058823529411E-2</v>
      </c>
      <c r="X198" s="1166">
        <v>3.2426381748833238E-4</v>
      </c>
      <c r="Y198" s="1206">
        <v>3.15E-2</v>
      </c>
      <c r="Z198" s="1166">
        <v>3.9689369999999996E-3</v>
      </c>
      <c r="AA198" s="1206">
        <v>2.5735294117647102E-3</v>
      </c>
      <c r="AB198" s="1166">
        <v>3.2425955882352996E-4</v>
      </c>
      <c r="AC198" s="1166">
        <v>1.1272058823529401E-2</v>
      </c>
      <c r="AD198" s="1207">
        <v>3.2426381748833211E-4</v>
      </c>
    </row>
    <row r="199" spans="2:30">
      <c r="B199" s="1200" t="s">
        <v>24</v>
      </c>
      <c r="C199" s="1163" t="s">
        <v>460</v>
      </c>
      <c r="D199" s="1163" t="s">
        <v>1369</v>
      </c>
      <c r="E199" s="1163" t="s">
        <v>1368</v>
      </c>
      <c r="F199" s="1201">
        <v>505992.2</v>
      </c>
      <c r="G199" s="1163">
        <v>5043284.9000000004</v>
      </c>
      <c r="H199" s="1202">
        <v>62.7</v>
      </c>
      <c r="I199" s="1202">
        <v>8.5343999999999998</v>
      </c>
      <c r="J199" s="1202">
        <v>0.38100000000000001</v>
      </c>
      <c r="K199" s="1202">
        <v>16.948059083923059</v>
      </c>
      <c r="L199" s="1202">
        <v>394.26111100000003</v>
      </c>
      <c r="M199" s="1206">
        <v>0.34</v>
      </c>
      <c r="N199" s="1164">
        <v>4.283932E-2</v>
      </c>
      <c r="O199" s="1166">
        <v>1.4892000000000001</v>
      </c>
      <c r="P199" s="1164">
        <v>4.2839882630458549E-2</v>
      </c>
      <c r="Q199" s="1204">
        <v>2.5735294117647058E-3</v>
      </c>
      <c r="R199" s="1164">
        <v>3.2425955882352942E-4</v>
      </c>
      <c r="S199" s="1166">
        <v>1.1272058823529411E-2</v>
      </c>
      <c r="T199" s="1164">
        <v>3.2426381748833238E-4</v>
      </c>
      <c r="U199" s="1206">
        <v>2.5735294117647058E-3</v>
      </c>
      <c r="V199" s="1166">
        <v>3.2425955882352942E-4</v>
      </c>
      <c r="W199" s="1166">
        <v>1.1272058823529411E-2</v>
      </c>
      <c r="X199" s="1166">
        <v>3.2426381748833238E-4</v>
      </c>
      <c r="Y199" s="1206">
        <v>3.15E-2</v>
      </c>
      <c r="Z199" s="1166">
        <v>3.9689369999999996E-3</v>
      </c>
      <c r="AA199" s="1206">
        <v>2.5735294117647102E-3</v>
      </c>
      <c r="AB199" s="1166">
        <v>3.2425955882352996E-4</v>
      </c>
      <c r="AC199" s="1166">
        <v>1.1272058823529401E-2</v>
      </c>
      <c r="AD199" s="1207">
        <v>3.2426381748833211E-4</v>
      </c>
    </row>
    <row r="200" spans="2:30">
      <c r="B200" s="1200" t="s">
        <v>24</v>
      </c>
      <c r="C200" s="1163" t="s">
        <v>225</v>
      </c>
      <c r="D200" s="1163" t="s">
        <v>1371</v>
      </c>
      <c r="E200" s="1163" t="s">
        <v>1370</v>
      </c>
      <c r="F200" s="1201">
        <v>506533.24</v>
      </c>
      <c r="G200" s="1163">
        <v>5043483.22</v>
      </c>
      <c r="H200" s="1202">
        <v>62.7</v>
      </c>
      <c r="I200" s="1202">
        <v>11.67</v>
      </c>
      <c r="J200" s="1202">
        <v>0.38100000000000001</v>
      </c>
      <c r="K200" s="1202">
        <v>16.948059083923059</v>
      </c>
      <c r="L200" s="1202">
        <v>394.26111100000003</v>
      </c>
      <c r="M200" s="1206">
        <v>0.34</v>
      </c>
      <c r="N200" s="1164">
        <v>4.283932E-2</v>
      </c>
      <c r="O200" s="1166">
        <v>1.4892000000000001</v>
      </c>
      <c r="P200" s="1164">
        <v>4.2839882630458549E-2</v>
      </c>
      <c r="Q200" s="1204">
        <v>2.5735294117647058E-3</v>
      </c>
      <c r="R200" s="1164">
        <v>3.2425955882352942E-4</v>
      </c>
      <c r="S200" s="1166">
        <v>1.1272058823529411E-2</v>
      </c>
      <c r="T200" s="1164">
        <v>3.2426381748833238E-4</v>
      </c>
      <c r="U200" s="1206">
        <v>2.5735294117647058E-3</v>
      </c>
      <c r="V200" s="1166">
        <v>3.2425955882352942E-4</v>
      </c>
      <c r="W200" s="1166">
        <v>1.1272058823529411E-2</v>
      </c>
      <c r="X200" s="1166">
        <v>3.2426381748833238E-4</v>
      </c>
      <c r="Y200" s="1206">
        <v>3.15E-2</v>
      </c>
      <c r="Z200" s="1166">
        <v>3.9689369999999996E-3</v>
      </c>
      <c r="AA200" s="1206">
        <v>2.5735294117647102E-3</v>
      </c>
      <c r="AB200" s="1166">
        <v>3.2425955882352996E-4</v>
      </c>
      <c r="AC200" s="1166">
        <v>1.1272058823529401E-2</v>
      </c>
      <c r="AD200" s="1207">
        <v>3.2426381748833211E-4</v>
      </c>
    </row>
    <row r="201" spans="2:30">
      <c r="B201" s="1200" t="s">
        <v>24</v>
      </c>
      <c r="C201" s="1163" t="s">
        <v>251</v>
      </c>
      <c r="D201" s="1163" t="s">
        <v>1373</v>
      </c>
      <c r="E201" s="1163" t="s">
        <v>1374</v>
      </c>
      <c r="F201" s="1201">
        <v>506300.9</v>
      </c>
      <c r="G201" s="1163">
        <v>5043548.9000000004</v>
      </c>
      <c r="H201" s="1202">
        <v>62.7</v>
      </c>
      <c r="I201" s="1202">
        <v>8.5343999999999998</v>
      </c>
      <c r="J201" s="1202">
        <v>0.38100000000000001</v>
      </c>
      <c r="K201" s="1202">
        <v>16.94805908615642</v>
      </c>
      <c r="L201" s="1202">
        <v>394.26111100000003</v>
      </c>
      <c r="M201" s="1206">
        <v>7.1999999999999995E-2</v>
      </c>
      <c r="N201" s="1164">
        <v>9.0718559999999997E-3</v>
      </c>
      <c r="O201" s="1166">
        <v>0.31535999999999997</v>
      </c>
      <c r="P201" s="1164">
        <v>9.0719751452735739E-3</v>
      </c>
      <c r="Q201" s="1204">
        <v>0</v>
      </c>
      <c r="R201" s="1164">
        <v>0</v>
      </c>
      <c r="S201" s="1166">
        <v>0</v>
      </c>
      <c r="T201" s="1164">
        <v>0</v>
      </c>
      <c r="U201" s="1206">
        <v>0</v>
      </c>
      <c r="V201" s="1166">
        <v>0</v>
      </c>
      <c r="W201" s="1166">
        <v>0</v>
      </c>
      <c r="X201" s="1166">
        <v>0</v>
      </c>
      <c r="Y201" s="1206">
        <v>0</v>
      </c>
      <c r="Z201" s="1166">
        <v>0</v>
      </c>
      <c r="AA201" s="1206">
        <v>0</v>
      </c>
      <c r="AB201" s="1166">
        <v>0</v>
      </c>
      <c r="AC201" s="1166">
        <v>0</v>
      </c>
      <c r="AD201" s="1207">
        <v>0</v>
      </c>
    </row>
    <row r="202" spans="2:30">
      <c r="B202" s="1200" t="s">
        <v>2015</v>
      </c>
      <c r="C202" s="1163" t="s">
        <v>273</v>
      </c>
      <c r="D202" s="1163" t="s">
        <v>1426</v>
      </c>
      <c r="E202" s="1163" t="s">
        <v>1427</v>
      </c>
      <c r="F202" s="1201">
        <v>506401.76</v>
      </c>
      <c r="G202" s="1163">
        <v>5043561.1900000004</v>
      </c>
      <c r="H202" s="1202">
        <v>62.7</v>
      </c>
      <c r="I202" s="1202">
        <v>15.5448</v>
      </c>
      <c r="J202" s="1202">
        <v>8.5343999999999998</v>
      </c>
      <c r="K202" s="1202">
        <v>4.8523197341420898</v>
      </c>
      <c r="L202" s="1202">
        <v>293.14999999999998</v>
      </c>
      <c r="M202" s="1206">
        <v>0</v>
      </c>
      <c r="N202" s="1164">
        <v>0</v>
      </c>
      <c r="O202" s="1166">
        <v>0</v>
      </c>
      <c r="P202" s="1164">
        <v>0</v>
      </c>
      <c r="Q202" s="1204">
        <v>1.5279084746999997E-4</v>
      </c>
      <c r="R202" s="1164">
        <v>1.9251341199525057E-5</v>
      </c>
      <c r="S202" s="1166">
        <v>2.2361015643024098E-4</v>
      </c>
      <c r="T202" s="1164">
        <v>6.4326033148334669E-6</v>
      </c>
      <c r="U202" s="1206">
        <v>4.2961191229799994E-2</v>
      </c>
      <c r="V202" s="1166">
        <v>5.4130241725723399E-3</v>
      </c>
      <c r="W202" s="1166">
        <v>5.0684968790854622E-2</v>
      </c>
      <c r="X202" s="1166">
        <v>1.4580567513622525E-3</v>
      </c>
      <c r="Y202" s="1206">
        <v>0</v>
      </c>
      <c r="Z202" s="1166">
        <v>0</v>
      </c>
      <c r="AA202" s="1206">
        <v>0</v>
      </c>
      <c r="AB202" s="1166">
        <v>0</v>
      </c>
      <c r="AC202" s="1166">
        <v>0</v>
      </c>
      <c r="AD202" s="1207">
        <v>0</v>
      </c>
    </row>
    <row r="203" spans="2:30">
      <c r="B203" s="1200" t="s">
        <v>2015</v>
      </c>
      <c r="C203" s="1163" t="s">
        <v>273</v>
      </c>
      <c r="D203" s="1163" t="s">
        <v>1428</v>
      </c>
      <c r="E203" s="1163" t="s">
        <v>1429</v>
      </c>
      <c r="F203" s="1201">
        <v>506401.71</v>
      </c>
      <c r="G203" s="1163">
        <v>5043576.12</v>
      </c>
      <c r="H203" s="1202">
        <v>62.7</v>
      </c>
      <c r="I203" s="1202">
        <v>15.5448</v>
      </c>
      <c r="J203" s="1202">
        <v>8.5343999999999998</v>
      </c>
      <c r="K203" s="1202">
        <v>4.8523197341420898</v>
      </c>
      <c r="L203" s="1202">
        <v>293.14999999999998</v>
      </c>
      <c r="M203" s="1206">
        <v>0</v>
      </c>
      <c r="N203" s="1164">
        <v>0</v>
      </c>
      <c r="O203" s="1166">
        <v>0</v>
      </c>
      <c r="P203" s="1164">
        <v>0</v>
      </c>
      <c r="Q203" s="1204">
        <v>1.5279084746999997E-4</v>
      </c>
      <c r="R203" s="1164">
        <v>1.9251341199525057E-5</v>
      </c>
      <c r="S203" s="1166">
        <v>2.2361015643024098E-4</v>
      </c>
      <c r="T203" s="1164">
        <v>6.4326033148334669E-6</v>
      </c>
      <c r="U203" s="1206">
        <v>4.2961191229799994E-2</v>
      </c>
      <c r="V203" s="1166">
        <v>5.4130241725723399E-3</v>
      </c>
      <c r="W203" s="1166">
        <v>5.0684968790854622E-2</v>
      </c>
      <c r="X203" s="1166">
        <v>1.4580567513622525E-3</v>
      </c>
      <c r="Y203" s="1206">
        <v>0</v>
      </c>
      <c r="Z203" s="1166">
        <v>0</v>
      </c>
      <c r="AA203" s="1206">
        <v>0</v>
      </c>
      <c r="AB203" s="1166">
        <v>0</v>
      </c>
      <c r="AC203" s="1166">
        <v>0</v>
      </c>
      <c r="AD203" s="1207">
        <v>0</v>
      </c>
    </row>
    <row r="204" spans="2:30">
      <c r="B204" s="1200" t="s">
        <v>2015</v>
      </c>
      <c r="C204" s="1163" t="s">
        <v>273</v>
      </c>
      <c r="D204" s="1163" t="s">
        <v>1430</v>
      </c>
      <c r="E204" s="1163" t="s">
        <v>1431</v>
      </c>
      <c r="F204" s="1201">
        <v>506414.44</v>
      </c>
      <c r="G204" s="1163">
        <v>5043561.49</v>
      </c>
      <c r="H204" s="1202">
        <v>62.7</v>
      </c>
      <c r="I204" s="1202">
        <v>15.5448</v>
      </c>
      <c r="J204" s="1202">
        <v>8.5343999999999998</v>
      </c>
      <c r="K204" s="1202">
        <v>4.8523197341420898</v>
      </c>
      <c r="L204" s="1202">
        <v>293.14999999999998</v>
      </c>
      <c r="M204" s="1206">
        <v>0</v>
      </c>
      <c r="N204" s="1164">
        <v>0</v>
      </c>
      <c r="O204" s="1166">
        <v>0</v>
      </c>
      <c r="P204" s="1164">
        <v>0</v>
      </c>
      <c r="Q204" s="1204">
        <v>1.5279084746999997E-4</v>
      </c>
      <c r="R204" s="1164">
        <v>1.9251341199525057E-5</v>
      </c>
      <c r="S204" s="1166">
        <v>2.2361015643024098E-4</v>
      </c>
      <c r="T204" s="1164">
        <v>6.4326033148334669E-6</v>
      </c>
      <c r="U204" s="1206">
        <v>4.2961191229799994E-2</v>
      </c>
      <c r="V204" s="1166">
        <v>5.4130241725723399E-3</v>
      </c>
      <c r="W204" s="1166">
        <v>5.0684968790854622E-2</v>
      </c>
      <c r="X204" s="1166">
        <v>1.4580567513622525E-3</v>
      </c>
      <c r="Y204" s="1206">
        <v>0</v>
      </c>
      <c r="Z204" s="1166">
        <v>0</v>
      </c>
      <c r="AA204" s="1206">
        <v>0</v>
      </c>
      <c r="AB204" s="1166">
        <v>0</v>
      </c>
      <c r="AC204" s="1166">
        <v>0</v>
      </c>
      <c r="AD204" s="1207">
        <v>0</v>
      </c>
    </row>
    <row r="205" spans="2:30">
      <c r="B205" s="1200" t="s">
        <v>2015</v>
      </c>
      <c r="C205" s="1163" t="s">
        <v>273</v>
      </c>
      <c r="D205" s="1163" t="s">
        <v>1432</v>
      </c>
      <c r="E205" s="1163" t="s">
        <v>1433</v>
      </c>
      <c r="F205" s="1201">
        <v>506414.44</v>
      </c>
      <c r="G205" s="1163">
        <v>5043576.2699999996</v>
      </c>
      <c r="H205" s="1202">
        <v>62.7</v>
      </c>
      <c r="I205" s="1202">
        <v>15.5448</v>
      </c>
      <c r="J205" s="1202">
        <v>8.5343999999999998</v>
      </c>
      <c r="K205" s="1202">
        <v>4.8523197341420898</v>
      </c>
      <c r="L205" s="1202">
        <v>293.14999999999998</v>
      </c>
      <c r="M205" s="1206">
        <v>0</v>
      </c>
      <c r="N205" s="1164">
        <v>0</v>
      </c>
      <c r="O205" s="1166">
        <v>0</v>
      </c>
      <c r="P205" s="1164">
        <v>0</v>
      </c>
      <c r="Q205" s="1204">
        <v>1.5279084746999997E-4</v>
      </c>
      <c r="R205" s="1164">
        <v>1.9251341199525057E-5</v>
      </c>
      <c r="S205" s="1166">
        <v>2.2361015643024098E-4</v>
      </c>
      <c r="T205" s="1164">
        <v>6.4326033148334669E-6</v>
      </c>
      <c r="U205" s="1206">
        <v>4.2961191229799994E-2</v>
      </c>
      <c r="V205" s="1166">
        <v>5.4130241725723399E-3</v>
      </c>
      <c r="W205" s="1166">
        <v>5.0684968790854622E-2</v>
      </c>
      <c r="X205" s="1166">
        <v>1.4580567513622525E-3</v>
      </c>
      <c r="Y205" s="1206">
        <v>0</v>
      </c>
      <c r="Z205" s="1166">
        <v>0</v>
      </c>
      <c r="AA205" s="1206">
        <v>0</v>
      </c>
      <c r="AB205" s="1166">
        <v>0</v>
      </c>
      <c r="AC205" s="1166">
        <v>0</v>
      </c>
      <c r="AD205" s="1207">
        <v>0</v>
      </c>
    </row>
    <row r="206" spans="2:30">
      <c r="B206" s="1200" t="s">
        <v>2015</v>
      </c>
      <c r="C206" s="1163" t="s">
        <v>273</v>
      </c>
      <c r="D206" s="1163" t="s">
        <v>1434</v>
      </c>
      <c r="E206" s="1163" t="s">
        <v>1435</v>
      </c>
      <c r="F206" s="1201">
        <v>506427.26</v>
      </c>
      <c r="G206" s="1163">
        <v>5043561.3899999997</v>
      </c>
      <c r="H206" s="1202">
        <v>62.7</v>
      </c>
      <c r="I206" s="1202">
        <v>15.5448</v>
      </c>
      <c r="J206" s="1202">
        <v>8.5343999999999998</v>
      </c>
      <c r="K206" s="1202">
        <v>4.8523197341420898</v>
      </c>
      <c r="L206" s="1202">
        <v>293.14999999999998</v>
      </c>
      <c r="M206" s="1206">
        <v>0</v>
      </c>
      <c r="N206" s="1164">
        <v>0</v>
      </c>
      <c r="O206" s="1166">
        <v>0</v>
      </c>
      <c r="P206" s="1164">
        <v>0</v>
      </c>
      <c r="Q206" s="1204">
        <v>1.5279084746999997E-4</v>
      </c>
      <c r="R206" s="1164">
        <v>1.9251341199525057E-5</v>
      </c>
      <c r="S206" s="1166">
        <v>2.2361015643024098E-4</v>
      </c>
      <c r="T206" s="1164">
        <v>6.4326033148334669E-6</v>
      </c>
      <c r="U206" s="1206">
        <v>4.2961191229799994E-2</v>
      </c>
      <c r="V206" s="1166">
        <v>5.4130241725723399E-3</v>
      </c>
      <c r="W206" s="1166">
        <v>5.0684968790854622E-2</v>
      </c>
      <c r="X206" s="1166">
        <v>1.4580567513622525E-3</v>
      </c>
      <c r="Y206" s="1206">
        <v>0</v>
      </c>
      <c r="Z206" s="1166">
        <v>0</v>
      </c>
      <c r="AA206" s="1206">
        <v>0</v>
      </c>
      <c r="AB206" s="1166">
        <v>0</v>
      </c>
      <c r="AC206" s="1166">
        <v>0</v>
      </c>
      <c r="AD206" s="1207">
        <v>0</v>
      </c>
    </row>
    <row r="207" spans="2:30">
      <c r="B207" s="1200" t="s">
        <v>2015</v>
      </c>
      <c r="C207" s="1163" t="s">
        <v>273</v>
      </c>
      <c r="D207" s="1163" t="s">
        <v>1436</v>
      </c>
      <c r="E207" s="1163" t="s">
        <v>1437</v>
      </c>
      <c r="F207" s="1201">
        <v>506427.31</v>
      </c>
      <c r="G207" s="1163">
        <v>5043576.17</v>
      </c>
      <c r="H207" s="1202">
        <v>62.7</v>
      </c>
      <c r="I207" s="1202">
        <v>15.5448</v>
      </c>
      <c r="J207" s="1202">
        <v>8.5343999999999998</v>
      </c>
      <c r="K207" s="1202">
        <v>4.8523197341420898</v>
      </c>
      <c r="L207" s="1202">
        <v>293.14999999999998</v>
      </c>
      <c r="M207" s="1206">
        <v>0</v>
      </c>
      <c r="N207" s="1164">
        <v>0</v>
      </c>
      <c r="O207" s="1166">
        <v>0</v>
      </c>
      <c r="P207" s="1164">
        <v>0</v>
      </c>
      <c r="Q207" s="1204">
        <v>1.5279084746999997E-4</v>
      </c>
      <c r="R207" s="1164">
        <v>1.9251341199525057E-5</v>
      </c>
      <c r="S207" s="1166">
        <v>2.2361015643024098E-4</v>
      </c>
      <c r="T207" s="1164">
        <v>6.4326033148334669E-6</v>
      </c>
      <c r="U207" s="1206">
        <v>4.2961191229799994E-2</v>
      </c>
      <c r="V207" s="1166">
        <v>5.4130241725723399E-3</v>
      </c>
      <c r="W207" s="1166">
        <v>5.0684968790854622E-2</v>
      </c>
      <c r="X207" s="1166">
        <v>1.4580567513622525E-3</v>
      </c>
      <c r="Y207" s="1206">
        <v>0</v>
      </c>
      <c r="Z207" s="1166">
        <v>0</v>
      </c>
      <c r="AA207" s="1206">
        <v>0</v>
      </c>
      <c r="AB207" s="1166">
        <v>0</v>
      </c>
      <c r="AC207" s="1166">
        <v>0</v>
      </c>
      <c r="AD207" s="1207">
        <v>0</v>
      </c>
    </row>
    <row r="208" spans="2:30">
      <c r="B208" s="1200" t="s">
        <v>2015</v>
      </c>
      <c r="C208" s="1163" t="s">
        <v>273</v>
      </c>
      <c r="D208" s="1163" t="s">
        <v>1438</v>
      </c>
      <c r="E208" s="1163" t="s">
        <v>1439</v>
      </c>
      <c r="F208" s="1201">
        <v>506440.14</v>
      </c>
      <c r="G208" s="1163">
        <v>5043561.59</v>
      </c>
      <c r="H208" s="1202">
        <v>62.7</v>
      </c>
      <c r="I208" s="1202">
        <v>15.5448</v>
      </c>
      <c r="J208" s="1202">
        <v>8.5343999999999998</v>
      </c>
      <c r="K208" s="1202">
        <v>4.8523197341420898</v>
      </c>
      <c r="L208" s="1202">
        <v>293.14999999999998</v>
      </c>
      <c r="M208" s="1206">
        <v>0</v>
      </c>
      <c r="N208" s="1164">
        <v>0</v>
      </c>
      <c r="O208" s="1166">
        <v>0</v>
      </c>
      <c r="P208" s="1164">
        <v>0</v>
      </c>
      <c r="Q208" s="1204">
        <v>1.5279084746999997E-4</v>
      </c>
      <c r="R208" s="1164">
        <v>1.9251341199525057E-5</v>
      </c>
      <c r="S208" s="1166">
        <v>2.2361015643024098E-4</v>
      </c>
      <c r="T208" s="1164">
        <v>6.4326033148334669E-6</v>
      </c>
      <c r="U208" s="1206">
        <v>4.2961191229799994E-2</v>
      </c>
      <c r="V208" s="1166">
        <v>5.4130241725723399E-3</v>
      </c>
      <c r="W208" s="1166">
        <v>5.0684968790854622E-2</v>
      </c>
      <c r="X208" s="1166">
        <v>1.4580567513622525E-3</v>
      </c>
      <c r="Y208" s="1206">
        <v>0</v>
      </c>
      <c r="Z208" s="1166">
        <v>0</v>
      </c>
      <c r="AA208" s="1206">
        <v>0</v>
      </c>
      <c r="AB208" s="1166">
        <v>0</v>
      </c>
      <c r="AC208" s="1166">
        <v>0</v>
      </c>
      <c r="AD208" s="1207">
        <v>0</v>
      </c>
    </row>
    <row r="209" spans="2:30">
      <c r="B209" s="1200" t="s">
        <v>2015</v>
      </c>
      <c r="C209" s="1163" t="s">
        <v>273</v>
      </c>
      <c r="D209" s="1163" t="s">
        <v>1440</v>
      </c>
      <c r="E209" s="1163" t="s">
        <v>1441</v>
      </c>
      <c r="F209" s="1201">
        <v>506439.99</v>
      </c>
      <c r="G209" s="1163">
        <v>5043576.17</v>
      </c>
      <c r="H209" s="1202">
        <v>62.7</v>
      </c>
      <c r="I209" s="1202">
        <v>15.5448</v>
      </c>
      <c r="J209" s="1202">
        <v>8.5343999999999998</v>
      </c>
      <c r="K209" s="1202">
        <v>4.8523197341420898</v>
      </c>
      <c r="L209" s="1202">
        <v>293.14999999999998</v>
      </c>
      <c r="M209" s="1206">
        <v>0</v>
      </c>
      <c r="N209" s="1164">
        <v>0</v>
      </c>
      <c r="O209" s="1166">
        <v>0</v>
      </c>
      <c r="P209" s="1164">
        <v>0</v>
      </c>
      <c r="Q209" s="1204">
        <v>1.5279084746999997E-4</v>
      </c>
      <c r="R209" s="1164">
        <v>1.9251341199525057E-5</v>
      </c>
      <c r="S209" s="1166">
        <v>2.2361015643024098E-4</v>
      </c>
      <c r="T209" s="1164">
        <v>6.4326033148334669E-6</v>
      </c>
      <c r="U209" s="1206">
        <v>4.2961191229799994E-2</v>
      </c>
      <c r="V209" s="1166">
        <v>5.4130241725723399E-3</v>
      </c>
      <c r="W209" s="1166">
        <v>5.0684968790854622E-2</v>
      </c>
      <c r="X209" s="1166">
        <v>1.4580567513622525E-3</v>
      </c>
      <c r="Y209" s="1206">
        <v>0</v>
      </c>
      <c r="Z209" s="1166">
        <v>0</v>
      </c>
      <c r="AA209" s="1206">
        <v>0</v>
      </c>
      <c r="AB209" s="1166">
        <v>0</v>
      </c>
      <c r="AC209" s="1166">
        <v>0</v>
      </c>
      <c r="AD209" s="1207">
        <v>0</v>
      </c>
    </row>
    <row r="210" spans="2:30">
      <c r="B210" s="1200" t="s">
        <v>2015</v>
      </c>
      <c r="C210" s="1163" t="s">
        <v>273</v>
      </c>
      <c r="D210" s="1163" t="s">
        <v>1442</v>
      </c>
      <c r="E210" s="1163" t="s">
        <v>1443</v>
      </c>
      <c r="F210" s="1201">
        <v>506452.81</v>
      </c>
      <c r="G210" s="1163">
        <v>5043561.74</v>
      </c>
      <c r="H210" s="1202">
        <v>62.7</v>
      </c>
      <c r="I210" s="1202">
        <v>15.5448</v>
      </c>
      <c r="J210" s="1202">
        <v>8.5343999999999998</v>
      </c>
      <c r="K210" s="1202">
        <v>4.8523197341420898</v>
      </c>
      <c r="L210" s="1202">
        <v>293.14999999999998</v>
      </c>
      <c r="M210" s="1206">
        <v>0</v>
      </c>
      <c r="N210" s="1164">
        <v>0</v>
      </c>
      <c r="O210" s="1166">
        <v>0</v>
      </c>
      <c r="P210" s="1164">
        <v>0</v>
      </c>
      <c r="Q210" s="1204">
        <v>1.5279084746999997E-4</v>
      </c>
      <c r="R210" s="1164">
        <v>1.9251341199525057E-5</v>
      </c>
      <c r="S210" s="1166">
        <v>2.2361015643024098E-4</v>
      </c>
      <c r="T210" s="1164">
        <v>6.4326033148334669E-6</v>
      </c>
      <c r="U210" s="1206">
        <v>4.2961191229799994E-2</v>
      </c>
      <c r="V210" s="1166">
        <v>5.4130241725723399E-3</v>
      </c>
      <c r="W210" s="1166">
        <v>5.0684968790854622E-2</v>
      </c>
      <c r="X210" s="1166">
        <v>1.4580567513622525E-3</v>
      </c>
      <c r="Y210" s="1206">
        <v>0</v>
      </c>
      <c r="Z210" s="1166">
        <v>0</v>
      </c>
      <c r="AA210" s="1206">
        <v>0</v>
      </c>
      <c r="AB210" s="1166">
        <v>0</v>
      </c>
      <c r="AC210" s="1166">
        <v>0</v>
      </c>
      <c r="AD210" s="1207">
        <v>0</v>
      </c>
    </row>
    <row r="211" spans="2:30">
      <c r="B211" s="1200" t="s">
        <v>2015</v>
      </c>
      <c r="C211" s="1163" t="s">
        <v>273</v>
      </c>
      <c r="D211" s="1163" t="s">
        <v>1444</v>
      </c>
      <c r="E211" s="1163" t="s">
        <v>1445</v>
      </c>
      <c r="F211" s="1201">
        <v>506452.76</v>
      </c>
      <c r="G211" s="1163">
        <v>5043576.5199999996</v>
      </c>
      <c r="H211" s="1202">
        <v>62.7</v>
      </c>
      <c r="I211" s="1202">
        <v>15.5448</v>
      </c>
      <c r="J211" s="1202">
        <v>8.5343999999999998</v>
      </c>
      <c r="K211" s="1202">
        <v>4.8523197341420898</v>
      </c>
      <c r="L211" s="1202">
        <v>293.14999999999998</v>
      </c>
      <c r="M211" s="1206">
        <v>0</v>
      </c>
      <c r="N211" s="1164">
        <v>0</v>
      </c>
      <c r="O211" s="1166">
        <v>0</v>
      </c>
      <c r="P211" s="1164">
        <v>0</v>
      </c>
      <c r="Q211" s="1204">
        <v>1.5279084746999997E-4</v>
      </c>
      <c r="R211" s="1164">
        <v>1.9251341199525057E-5</v>
      </c>
      <c r="S211" s="1166">
        <v>2.2361015643024098E-4</v>
      </c>
      <c r="T211" s="1164">
        <v>6.4326033148334669E-6</v>
      </c>
      <c r="U211" s="1206">
        <v>4.2961191229799994E-2</v>
      </c>
      <c r="V211" s="1166">
        <v>5.4130241725723399E-3</v>
      </c>
      <c r="W211" s="1166">
        <v>5.0684968790854622E-2</v>
      </c>
      <c r="X211" s="1166">
        <v>1.4580567513622525E-3</v>
      </c>
      <c r="Y211" s="1206">
        <v>0</v>
      </c>
      <c r="Z211" s="1166">
        <v>0</v>
      </c>
      <c r="AA211" s="1206">
        <v>0</v>
      </c>
      <c r="AB211" s="1166">
        <v>0</v>
      </c>
      <c r="AC211" s="1166">
        <v>0</v>
      </c>
      <c r="AD211" s="1207">
        <v>0</v>
      </c>
    </row>
    <row r="212" spans="2:30">
      <c r="B212" s="1200" t="s">
        <v>2015</v>
      </c>
      <c r="C212" s="1163" t="s">
        <v>273</v>
      </c>
      <c r="D212" s="1163" t="s">
        <v>1446</v>
      </c>
      <c r="E212" s="1163" t="s">
        <v>1447</v>
      </c>
      <c r="F212" s="1201">
        <v>506465.78</v>
      </c>
      <c r="G212" s="1163">
        <v>5043561.79</v>
      </c>
      <c r="H212" s="1202">
        <v>62.7</v>
      </c>
      <c r="I212" s="1202">
        <v>15.5448</v>
      </c>
      <c r="J212" s="1202">
        <v>8.5343999999999998</v>
      </c>
      <c r="K212" s="1202">
        <v>4.8523197341420898</v>
      </c>
      <c r="L212" s="1202">
        <v>293.14999999999998</v>
      </c>
      <c r="M212" s="1206">
        <v>0</v>
      </c>
      <c r="N212" s="1164">
        <v>0</v>
      </c>
      <c r="O212" s="1166">
        <v>0</v>
      </c>
      <c r="P212" s="1164">
        <v>0</v>
      </c>
      <c r="Q212" s="1204">
        <v>1.5279084746999997E-4</v>
      </c>
      <c r="R212" s="1164">
        <v>1.9251341199525057E-5</v>
      </c>
      <c r="S212" s="1166">
        <v>2.2361015643024098E-4</v>
      </c>
      <c r="T212" s="1164">
        <v>6.4326033148334669E-6</v>
      </c>
      <c r="U212" s="1206">
        <v>4.2961191229799994E-2</v>
      </c>
      <c r="V212" s="1166">
        <v>5.4130241725723399E-3</v>
      </c>
      <c r="W212" s="1166">
        <v>5.0684968790854622E-2</v>
      </c>
      <c r="X212" s="1166">
        <v>1.4580567513622525E-3</v>
      </c>
      <c r="Y212" s="1206">
        <v>0</v>
      </c>
      <c r="Z212" s="1166">
        <v>0</v>
      </c>
      <c r="AA212" s="1206">
        <v>0</v>
      </c>
      <c r="AB212" s="1166">
        <v>0</v>
      </c>
      <c r="AC212" s="1166">
        <v>0</v>
      </c>
      <c r="AD212" s="1207">
        <v>0</v>
      </c>
    </row>
    <row r="213" spans="2:30">
      <c r="B213" s="1200" t="s">
        <v>2015</v>
      </c>
      <c r="C213" s="1163" t="s">
        <v>273</v>
      </c>
      <c r="D213" s="1163" t="s">
        <v>1448</v>
      </c>
      <c r="E213" s="1163" t="s">
        <v>1449</v>
      </c>
      <c r="F213" s="1201">
        <v>506465.78</v>
      </c>
      <c r="G213" s="1163">
        <v>5043576.5199999996</v>
      </c>
      <c r="H213" s="1202">
        <v>62.7</v>
      </c>
      <c r="I213" s="1202">
        <v>15.5448</v>
      </c>
      <c r="J213" s="1202">
        <v>8.5343999999999998</v>
      </c>
      <c r="K213" s="1202">
        <v>4.8523197341420898</v>
      </c>
      <c r="L213" s="1202">
        <v>293.14999999999998</v>
      </c>
      <c r="M213" s="1206">
        <v>0</v>
      </c>
      <c r="N213" s="1164">
        <v>0</v>
      </c>
      <c r="O213" s="1166">
        <v>0</v>
      </c>
      <c r="P213" s="1164">
        <v>0</v>
      </c>
      <c r="Q213" s="1204">
        <v>1.5279084746999997E-4</v>
      </c>
      <c r="R213" s="1164">
        <v>1.9251341199525057E-5</v>
      </c>
      <c r="S213" s="1166">
        <v>2.2361015643024098E-4</v>
      </c>
      <c r="T213" s="1164">
        <v>6.4326033148334669E-6</v>
      </c>
      <c r="U213" s="1206">
        <v>4.2961191229799994E-2</v>
      </c>
      <c r="V213" s="1166">
        <v>5.4130241725723399E-3</v>
      </c>
      <c r="W213" s="1166">
        <v>5.0684968790854622E-2</v>
      </c>
      <c r="X213" s="1166">
        <v>1.4580567513622525E-3</v>
      </c>
      <c r="Y213" s="1206">
        <v>0</v>
      </c>
      <c r="Z213" s="1166">
        <v>0</v>
      </c>
      <c r="AA213" s="1206">
        <v>0</v>
      </c>
      <c r="AB213" s="1166">
        <v>0</v>
      </c>
      <c r="AC213" s="1166">
        <v>0</v>
      </c>
      <c r="AD213" s="1207">
        <v>0</v>
      </c>
    </row>
    <row r="214" spans="2:30">
      <c r="B214" s="1200" t="s">
        <v>2015</v>
      </c>
      <c r="C214" s="1163" t="s">
        <v>273</v>
      </c>
      <c r="D214" s="1163" t="s">
        <v>1450</v>
      </c>
      <c r="E214" s="1163" t="s">
        <v>1451</v>
      </c>
      <c r="F214" s="1201">
        <v>506396.77</v>
      </c>
      <c r="G214" s="1163">
        <v>5043625.13</v>
      </c>
      <c r="H214" s="1202">
        <v>62.7</v>
      </c>
      <c r="I214" s="1202">
        <v>15.5448</v>
      </c>
      <c r="J214" s="1202">
        <v>8.5343999999999998</v>
      </c>
      <c r="K214" s="1202">
        <v>8.7419583915166807</v>
      </c>
      <c r="L214" s="1202">
        <v>293.14999999999998</v>
      </c>
      <c r="M214" s="1206">
        <v>0</v>
      </c>
      <c r="N214" s="1164">
        <v>0</v>
      </c>
      <c r="O214" s="1166">
        <v>0</v>
      </c>
      <c r="P214" s="1164">
        <v>0</v>
      </c>
      <c r="Q214" s="1204">
        <v>1.5279084746999997E-4</v>
      </c>
      <c r="R214" s="1164">
        <v>1.9251341199525057E-5</v>
      </c>
      <c r="S214" s="1166">
        <v>2.2361015643024098E-4</v>
      </c>
      <c r="T214" s="1164">
        <v>6.4326033148334669E-6</v>
      </c>
      <c r="U214" s="1206">
        <v>4.2961191229799994E-2</v>
      </c>
      <c r="V214" s="1166">
        <v>5.4130241725723399E-3</v>
      </c>
      <c r="W214" s="1166">
        <v>5.0684968790854622E-2</v>
      </c>
      <c r="X214" s="1166">
        <v>1.4580567513622525E-3</v>
      </c>
      <c r="Y214" s="1206">
        <v>0</v>
      </c>
      <c r="Z214" s="1166">
        <v>0</v>
      </c>
      <c r="AA214" s="1206">
        <v>0</v>
      </c>
      <c r="AB214" s="1166">
        <v>0</v>
      </c>
      <c r="AC214" s="1166">
        <v>0</v>
      </c>
      <c r="AD214" s="1207">
        <v>0</v>
      </c>
    </row>
    <row r="215" spans="2:30">
      <c r="B215" s="1200" t="s">
        <v>2015</v>
      </c>
      <c r="C215" s="1163" t="s">
        <v>273</v>
      </c>
      <c r="D215" s="1163" t="s">
        <v>1452</v>
      </c>
      <c r="E215" s="1163" t="s">
        <v>1453</v>
      </c>
      <c r="F215" s="1201">
        <v>506396.92</v>
      </c>
      <c r="G215" s="1163">
        <v>5043610.5199999996</v>
      </c>
      <c r="H215" s="1202">
        <v>62.7</v>
      </c>
      <c r="I215" s="1202">
        <v>15.5448</v>
      </c>
      <c r="J215" s="1202">
        <v>8.5343999999999998</v>
      </c>
      <c r="K215" s="1202">
        <v>8.7419583915166807</v>
      </c>
      <c r="L215" s="1202">
        <v>293.14999999999998</v>
      </c>
      <c r="M215" s="1206">
        <v>0</v>
      </c>
      <c r="N215" s="1164">
        <v>0</v>
      </c>
      <c r="O215" s="1166">
        <v>0</v>
      </c>
      <c r="P215" s="1164">
        <v>0</v>
      </c>
      <c r="Q215" s="1204">
        <v>1.5279084746999997E-4</v>
      </c>
      <c r="R215" s="1164">
        <v>1.9251341199525057E-5</v>
      </c>
      <c r="S215" s="1166">
        <v>2.2361015643024098E-4</v>
      </c>
      <c r="T215" s="1164">
        <v>6.4326033148334669E-6</v>
      </c>
      <c r="U215" s="1206">
        <v>4.2961191229799994E-2</v>
      </c>
      <c r="V215" s="1166">
        <v>5.4130241725723399E-3</v>
      </c>
      <c r="W215" s="1166">
        <v>5.0684968790854622E-2</v>
      </c>
      <c r="X215" s="1166">
        <v>1.4580567513622525E-3</v>
      </c>
      <c r="Y215" s="1206">
        <v>0</v>
      </c>
      <c r="Z215" s="1166">
        <v>0</v>
      </c>
      <c r="AA215" s="1206">
        <v>0</v>
      </c>
      <c r="AB215" s="1166">
        <v>0</v>
      </c>
      <c r="AC215" s="1166">
        <v>0</v>
      </c>
      <c r="AD215" s="1207">
        <v>0</v>
      </c>
    </row>
    <row r="216" spans="2:30">
      <c r="B216" s="1200" t="s">
        <v>2015</v>
      </c>
      <c r="C216" s="1163" t="s">
        <v>273</v>
      </c>
      <c r="D216" s="1163" t="s">
        <v>1454</v>
      </c>
      <c r="E216" s="1163" t="s">
        <v>1455</v>
      </c>
      <c r="F216" s="1201">
        <v>506409.43</v>
      </c>
      <c r="G216" s="1163">
        <v>5043625.18</v>
      </c>
      <c r="H216" s="1202">
        <v>62.7</v>
      </c>
      <c r="I216" s="1202">
        <v>15.5448</v>
      </c>
      <c r="J216" s="1202">
        <v>8.5343999999999998</v>
      </c>
      <c r="K216" s="1202">
        <v>8.7419583915166807</v>
      </c>
      <c r="L216" s="1202">
        <v>293.14999999999998</v>
      </c>
      <c r="M216" s="1206">
        <v>0</v>
      </c>
      <c r="N216" s="1164">
        <v>0</v>
      </c>
      <c r="O216" s="1166">
        <v>0</v>
      </c>
      <c r="P216" s="1164">
        <v>0</v>
      </c>
      <c r="Q216" s="1204">
        <v>1.5279084746999997E-4</v>
      </c>
      <c r="R216" s="1164">
        <v>1.9251341199525057E-5</v>
      </c>
      <c r="S216" s="1166">
        <v>2.2361015643024098E-4</v>
      </c>
      <c r="T216" s="1164">
        <v>6.4326033148334669E-6</v>
      </c>
      <c r="U216" s="1206">
        <v>4.2961191229799994E-2</v>
      </c>
      <c r="V216" s="1166">
        <v>5.4130241725723399E-3</v>
      </c>
      <c r="W216" s="1166">
        <v>5.0684968790854622E-2</v>
      </c>
      <c r="X216" s="1166">
        <v>1.4580567513622525E-3</v>
      </c>
      <c r="Y216" s="1206">
        <v>0</v>
      </c>
      <c r="Z216" s="1166">
        <v>0</v>
      </c>
      <c r="AA216" s="1206">
        <v>0</v>
      </c>
      <c r="AB216" s="1166">
        <v>0</v>
      </c>
      <c r="AC216" s="1166">
        <v>0</v>
      </c>
      <c r="AD216" s="1207">
        <v>0</v>
      </c>
    </row>
    <row r="217" spans="2:30">
      <c r="B217" s="1200" t="s">
        <v>2015</v>
      </c>
      <c r="C217" s="1163" t="s">
        <v>273</v>
      </c>
      <c r="D217" s="1163" t="s">
        <v>1456</v>
      </c>
      <c r="E217" s="1163" t="s">
        <v>1457</v>
      </c>
      <c r="F217" s="1201">
        <v>506409.78</v>
      </c>
      <c r="G217" s="1163">
        <v>5043610.5199999996</v>
      </c>
      <c r="H217" s="1202">
        <v>62.7</v>
      </c>
      <c r="I217" s="1202">
        <v>15.5448</v>
      </c>
      <c r="J217" s="1202">
        <v>8.5343999999999998</v>
      </c>
      <c r="K217" s="1202">
        <v>8.7419583915166807</v>
      </c>
      <c r="L217" s="1202">
        <v>293.14999999999998</v>
      </c>
      <c r="M217" s="1206">
        <v>0</v>
      </c>
      <c r="N217" s="1164">
        <v>0</v>
      </c>
      <c r="O217" s="1166">
        <v>0</v>
      </c>
      <c r="P217" s="1164">
        <v>0</v>
      </c>
      <c r="Q217" s="1204">
        <v>1.5279084746999997E-4</v>
      </c>
      <c r="R217" s="1164">
        <v>1.9251341199525057E-5</v>
      </c>
      <c r="S217" s="1166">
        <v>2.2361015643024098E-4</v>
      </c>
      <c r="T217" s="1164">
        <v>6.4326033148334669E-6</v>
      </c>
      <c r="U217" s="1206">
        <v>4.2961191229799994E-2</v>
      </c>
      <c r="V217" s="1166">
        <v>5.4130241725723399E-3</v>
      </c>
      <c r="W217" s="1166">
        <v>5.0684968790854622E-2</v>
      </c>
      <c r="X217" s="1166">
        <v>1.4580567513622525E-3</v>
      </c>
      <c r="Y217" s="1206">
        <v>0</v>
      </c>
      <c r="Z217" s="1166">
        <v>0</v>
      </c>
      <c r="AA217" s="1206">
        <v>0</v>
      </c>
      <c r="AB217" s="1166">
        <v>0</v>
      </c>
      <c r="AC217" s="1166">
        <v>0</v>
      </c>
      <c r="AD217" s="1207">
        <v>0</v>
      </c>
    </row>
    <row r="218" spans="2:30">
      <c r="B218" s="1200" t="s">
        <v>2015</v>
      </c>
      <c r="C218" s="1163" t="s">
        <v>1458</v>
      </c>
      <c r="D218" s="1163" t="s">
        <v>1459</v>
      </c>
      <c r="E218" s="1163" t="s">
        <v>1460</v>
      </c>
      <c r="F218" s="1201">
        <v>506422.09</v>
      </c>
      <c r="G218" s="1163">
        <v>5043625.18</v>
      </c>
      <c r="H218" s="1202">
        <v>62.7</v>
      </c>
      <c r="I218" s="1202">
        <v>15.5448</v>
      </c>
      <c r="J218" s="1202">
        <v>8.5343999999999998</v>
      </c>
      <c r="K218" s="1202">
        <v>8.7419583915166807</v>
      </c>
      <c r="L218" s="1202">
        <v>293.14999999999998</v>
      </c>
      <c r="M218" s="1206">
        <v>0</v>
      </c>
      <c r="N218" s="1164">
        <v>0</v>
      </c>
      <c r="O218" s="1166">
        <v>0</v>
      </c>
      <c r="P218" s="1164">
        <v>0</v>
      </c>
      <c r="Q218" s="1204">
        <v>1.5279084746999997E-4</v>
      </c>
      <c r="R218" s="1164">
        <v>1.9251341199525057E-5</v>
      </c>
      <c r="S218" s="1166">
        <v>2.2361015643024098E-4</v>
      </c>
      <c r="T218" s="1164">
        <v>6.4326033148334669E-6</v>
      </c>
      <c r="U218" s="1206">
        <v>4.2961191229799994E-2</v>
      </c>
      <c r="V218" s="1166">
        <v>5.4130241725723399E-3</v>
      </c>
      <c r="W218" s="1166">
        <v>5.0684968790854622E-2</v>
      </c>
      <c r="X218" s="1166">
        <v>1.4580567513622525E-3</v>
      </c>
      <c r="Y218" s="1206">
        <v>0</v>
      </c>
      <c r="Z218" s="1166">
        <v>0</v>
      </c>
      <c r="AA218" s="1206">
        <v>0</v>
      </c>
      <c r="AB218" s="1166">
        <v>0</v>
      </c>
      <c r="AC218" s="1166">
        <v>0</v>
      </c>
      <c r="AD218" s="1207">
        <v>0</v>
      </c>
    </row>
    <row r="219" spans="2:30">
      <c r="B219" s="1200" t="s">
        <v>2015</v>
      </c>
      <c r="C219" s="1163" t="s">
        <v>1458</v>
      </c>
      <c r="D219" s="1163" t="s">
        <v>1461</v>
      </c>
      <c r="E219" s="1163" t="s">
        <v>1462</v>
      </c>
      <c r="F219" s="1201">
        <v>506422.44</v>
      </c>
      <c r="G219" s="1163">
        <v>5043610.5199999996</v>
      </c>
      <c r="H219" s="1202">
        <v>62.7</v>
      </c>
      <c r="I219" s="1202">
        <v>15.5448</v>
      </c>
      <c r="J219" s="1202">
        <v>8.5343999999999998</v>
      </c>
      <c r="K219" s="1202">
        <v>8.7419583915166807</v>
      </c>
      <c r="L219" s="1202">
        <v>293.14999999999998</v>
      </c>
      <c r="M219" s="1206">
        <v>0</v>
      </c>
      <c r="N219" s="1164">
        <v>0</v>
      </c>
      <c r="O219" s="1166">
        <v>0</v>
      </c>
      <c r="P219" s="1164">
        <v>0</v>
      </c>
      <c r="Q219" s="1204">
        <v>1.5279084746999997E-4</v>
      </c>
      <c r="R219" s="1164">
        <v>1.9251341199525057E-5</v>
      </c>
      <c r="S219" s="1166">
        <v>2.2361015643024098E-4</v>
      </c>
      <c r="T219" s="1164">
        <v>6.4326033148334669E-6</v>
      </c>
      <c r="U219" s="1206">
        <v>4.2961191229799994E-2</v>
      </c>
      <c r="V219" s="1166">
        <v>5.4130241725723399E-3</v>
      </c>
      <c r="W219" s="1166">
        <v>5.0684968790854622E-2</v>
      </c>
      <c r="X219" s="1166">
        <v>1.4580567513622525E-3</v>
      </c>
      <c r="Y219" s="1206">
        <v>0</v>
      </c>
      <c r="Z219" s="1166">
        <v>0</v>
      </c>
      <c r="AA219" s="1206">
        <v>0</v>
      </c>
      <c r="AB219" s="1166">
        <v>0</v>
      </c>
      <c r="AC219" s="1166">
        <v>0</v>
      </c>
      <c r="AD219" s="1207">
        <v>0</v>
      </c>
    </row>
    <row r="220" spans="2:30">
      <c r="B220" s="1200" t="s">
        <v>2015</v>
      </c>
      <c r="C220" s="1163" t="s">
        <v>1458</v>
      </c>
      <c r="D220" s="1163" t="s">
        <v>1463</v>
      </c>
      <c r="E220" s="1163" t="s">
        <v>1464</v>
      </c>
      <c r="F220" s="1201">
        <v>506434.65</v>
      </c>
      <c r="G220" s="1163">
        <v>5043625.18</v>
      </c>
      <c r="H220" s="1202">
        <v>62.7</v>
      </c>
      <c r="I220" s="1202">
        <v>15.5448</v>
      </c>
      <c r="J220" s="1202">
        <v>8.5343999999999998</v>
      </c>
      <c r="K220" s="1202">
        <v>8.7419583915166807</v>
      </c>
      <c r="L220" s="1202">
        <v>293.14999999999998</v>
      </c>
      <c r="M220" s="1206">
        <v>0</v>
      </c>
      <c r="N220" s="1164">
        <v>0</v>
      </c>
      <c r="O220" s="1166">
        <v>0</v>
      </c>
      <c r="P220" s="1164">
        <v>0</v>
      </c>
      <c r="Q220" s="1204">
        <v>1.5279084746999997E-4</v>
      </c>
      <c r="R220" s="1164">
        <v>1.9251341199525057E-5</v>
      </c>
      <c r="S220" s="1166">
        <v>2.2361015643024098E-4</v>
      </c>
      <c r="T220" s="1164">
        <v>6.4326033148334669E-6</v>
      </c>
      <c r="U220" s="1206">
        <v>4.2961191229799994E-2</v>
      </c>
      <c r="V220" s="1166">
        <v>5.4130241725723399E-3</v>
      </c>
      <c r="W220" s="1166">
        <v>5.0684968790854622E-2</v>
      </c>
      <c r="X220" s="1166">
        <v>1.4580567513622525E-3</v>
      </c>
      <c r="Y220" s="1206">
        <v>0</v>
      </c>
      <c r="Z220" s="1166">
        <v>0</v>
      </c>
      <c r="AA220" s="1206">
        <v>0</v>
      </c>
      <c r="AB220" s="1166">
        <v>0</v>
      </c>
      <c r="AC220" s="1166">
        <v>0</v>
      </c>
      <c r="AD220" s="1207">
        <v>0</v>
      </c>
    </row>
    <row r="221" spans="2:30">
      <c r="B221" s="1200" t="s">
        <v>2015</v>
      </c>
      <c r="C221" s="1163" t="s">
        <v>1458</v>
      </c>
      <c r="D221" s="1163" t="s">
        <v>1465</v>
      </c>
      <c r="E221" s="1163" t="s">
        <v>1466</v>
      </c>
      <c r="F221" s="1201">
        <v>506435</v>
      </c>
      <c r="G221" s="1163">
        <v>5043610.5199999996</v>
      </c>
      <c r="H221" s="1202">
        <v>62.7</v>
      </c>
      <c r="I221" s="1202">
        <v>15.5448</v>
      </c>
      <c r="J221" s="1202">
        <v>8.5343999999999998</v>
      </c>
      <c r="K221" s="1202">
        <v>8.7419583915166807</v>
      </c>
      <c r="L221" s="1202">
        <v>293.14999999999998</v>
      </c>
      <c r="M221" s="1206">
        <v>0</v>
      </c>
      <c r="N221" s="1164">
        <v>0</v>
      </c>
      <c r="O221" s="1166">
        <v>0</v>
      </c>
      <c r="P221" s="1164">
        <v>0</v>
      </c>
      <c r="Q221" s="1204">
        <v>1.5279084746999997E-4</v>
      </c>
      <c r="R221" s="1164">
        <v>1.9251341199525057E-5</v>
      </c>
      <c r="S221" s="1166">
        <v>2.2361015643024098E-4</v>
      </c>
      <c r="T221" s="1164">
        <v>6.4326033148334669E-6</v>
      </c>
      <c r="U221" s="1206">
        <v>4.2961191229799994E-2</v>
      </c>
      <c r="V221" s="1166">
        <v>5.4130241725723399E-3</v>
      </c>
      <c r="W221" s="1166">
        <v>5.0684968790854622E-2</v>
      </c>
      <c r="X221" s="1166">
        <v>1.4580567513622525E-3</v>
      </c>
      <c r="Y221" s="1206">
        <v>0</v>
      </c>
      <c r="Z221" s="1166">
        <v>0</v>
      </c>
      <c r="AA221" s="1206">
        <v>0</v>
      </c>
      <c r="AB221" s="1166">
        <v>0</v>
      </c>
      <c r="AC221" s="1166">
        <v>0</v>
      </c>
      <c r="AD221" s="1207">
        <v>0</v>
      </c>
    </row>
    <row r="222" spans="2:30">
      <c r="B222" s="1200" t="s">
        <v>2015</v>
      </c>
      <c r="C222" s="1163" t="s">
        <v>289</v>
      </c>
      <c r="D222" s="1163" t="s">
        <v>1467</v>
      </c>
      <c r="E222" s="1163" t="s">
        <v>1468</v>
      </c>
      <c r="F222" s="1201">
        <v>505911.75</v>
      </c>
      <c r="G222" s="1163">
        <v>5043470.7300000004</v>
      </c>
      <c r="H222" s="1202">
        <v>62.7</v>
      </c>
      <c r="I222" s="1202">
        <v>15.5448</v>
      </c>
      <c r="J222" s="1202">
        <v>8.5343999999999998</v>
      </c>
      <c r="K222" s="1202">
        <v>8.7419583915166807</v>
      </c>
      <c r="L222" s="1202">
        <v>293.14999999999998</v>
      </c>
      <c r="M222" s="1206">
        <v>0</v>
      </c>
      <c r="N222" s="1164">
        <v>0</v>
      </c>
      <c r="O222" s="1166">
        <v>0</v>
      </c>
      <c r="P222" s="1164">
        <v>0</v>
      </c>
      <c r="Q222" s="1204">
        <v>1.5279084746999997E-4</v>
      </c>
      <c r="R222" s="1164">
        <v>1.9251341199525057E-5</v>
      </c>
      <c r="S222" s="1166">
        <v>2.2361015643024098E-4</v>
      </c>
      <c r="T222" s="1164">
        <v>6.4326033148334669E-6</v>
      </c>
      <c r="U222" s="1206">
        <v>4.2961191229799994E-2</v>
      </c>
      <c r="V222" s="1166">
        <v>5.4130241725723399E-3</v>
      </c>
      <c r="W222" s="1166">
        <v>5.0684968790854622E-2</v>
      </c>
      <c r="X222" s="1166">
        <v>1.4580567513622525E-3</v>
      </c>
      <c r="Y222" s="1206">
        <v>0</v>
      </c>
      <c r="Z222" s="1166">
        <v>0</v>
      </c>
      <c r="AA222" s="1206">
        <v>0</v>
      </c>
      <c r="AB222" s="1166">
        <v>0</v>
      </c>
      <c r="AC222" s="1166">
        <v>0</v>
      </c>
      <c r="AD222" s="1207">
        <v>0</v>
      </c>
    </row>
    <row r="223" spans="2:30">
      <c r="B223" s="1200" t="s">
        <v>2015</v>
      </c>
      <c r="C223" s="1163" t="s">
        <v>289</v>
      </c>
      <c r="D223" s="1163" t="s">
        <v>1469</v>
      </c>
      <c r="E223" s="1163" t="s">
        <v>1470</v>
      </c>
      <c r="F223" s="1201">
        <v>505911.42</v>
      </c>
      <c r="G223" s="1163">
        <v>5043485.96</v>
      </c>
      <c r="H223" s="1202">
        <v>62.7</v>
      </c>
      <c r="I223" s="1202">
        <v>15.5448</v>
      </c>
      <c r="J223" s="1202">
        <v>8.5343999999999998</v>
      </c>
      <c r="K223" s="1202">
        <v>8.7419583915166807</v>
      </c>
      <c r="L223" s="1202">
        <v>293.14999999999998</v>
      </c>
      <c r="M223" s="1206">
        <v>0</v>
      </c>
      <c r="N223" s="1164">
        <v>0</v>
      </c>
      <c r="O223" s="1166">
        <v>0</v>
      </c>
      <c r="P223" s="1164">
        <v>0</v>
      </c>
      <c r="Q223" s="1204">
        <v>1.5279084746999997E-4</v>
      </c>
      <c r="R223" s="1164">
        <v>1.9251341199525057E-5</v>
      </c>
      <c r="S223" s="1166">
        <v>2.2361015643024098E-4</v>
      </c>
      <c r="T223" s="1164">
        <v>6.4326033148334669E-6</v>
      </c>
      <c r="U223" s="1206">
        <v>4.2961191229799994E-2</v>
      </c>
      <c r="V223" s="1166">
        <v>5.4130241725723399E-3</v>
      </c>
      <c r="W223" s="1166">
        <v>5.0684968790854622E-2</v>
      </c>
      <c r="X223" s="1166">
        <v>1.4580567513622525E-3</v>
      </c>
      <c r="Y223" s="1206">
        <v>0</v>
      </c>
      <c r="Z223" s="1166">
        <v>0</v>
      </c>
      <c r="AA223" s="1206">
        <v>0</v>
      </c>
      <c r="AB223" s="1166">
        <v>0</v>
      </c>
      <c r="AC223" s="1166">
        <v>0</v>
      </c>
      <c r="AD223" s="1207">
        <v>0</v>
      </c>
    </row>
    <row r="224" spans="2:30">
      <c r="B224" s="1200" t="s">
        <v>2015</v>
      </c>
      <c r="C224" s="1163" t="s">
        <v>289</v>
      </c>
      <c r="D224" s="1163" t="s">
        <v>1471</v>
      </c>
      <c r="E224" s="1163" t="s">
        <v>1472</v>
      </c>
      <c r="F224" s="1201">
        <v>505924.57</v>
      </c>
      <c r="G224" s="1163">
        <v>5043470.7300000004</v>
      </c>
      <c r="H224" s="1202">
        <v>62.7</v>
      </c>
      <c r="I224" s="1202">
        <v>15.5448</v>
      </c>
      <c r="J224" s="1202">
        <v>8.5343999999999998</v>
      </c>
      <c r="K224" s="1202">
        <v>8.7419583915166807</v>
      </c>
      <c r="L224" s="1202">
        <v>293.14999999999998</v>
      </c>
      <c r="M224" s="1206">
        <v>0</v>
      </c>
      <c r="N224" s="1164">
        <v>0</v>
      </c>
      <c r="O224" s="1166">
        <v>0</v>
      </c>
      <c r="P224" s="1164">
        <v>0</v>
      </c>
      <c r="Q224" s="1204">
        <v>1.5279084746999997E-4</v>
      </c>
      <c r="R224" s="1164">
        <v>1.9251341199525057E-5</v>
      </c>
      <c r="S224" s="1166">
        <v>2.2361015643024098E-4</v>
      </c>
      <c r="T224" s="1164">
        <v>6.4326033148334669E-6</v>
      </c>
      <c r="U224" s="1206">
        <v>4.2961191229799994E-2</v>
      </c>
      <c r="V224" s="1166">
        <v>5.4130241725723399E-3</v>
      </c>
      <c r="W224" s="1166">
        <v>5.0684968790854622E-2</v>
      </c>
      <c r="X224" s="1166">
        <v>1.4580567513622525E-3</v>
      </c>
      <c r="Y224" s="1206">
        <v>0</v>
      </c>
      <c r="Z224" s="1166">
        <v>0</v>
      </c>
      <c r="AA224" s="1206">
        <v>0</v>
      </c>
      <c r="AB224" s="1166">
        <v>0</v>
      </c>
      <c r="AC224" s="1166">
        <v>0</v>
      </c>
      <c r="AD224" s="1207">
        <v>0</v>
      </c>
    </row>
    <row r="225" spans="2:30">
      <c r="B225" s="1200" t="s">
        <v>2015</v>
      </c>
      <c r="C225" s="1163" t="s">
        <v>289</v>
      </c>
      <c r="D225" s="1163" t="s">
        <v>1473</v>
      </c>
      <c r="E225" s="1163" t="s">
        <v>1474</v>
      </c>
      <c r="F225" s="1201">
        <v>505924.24</v>
      </c>
      <c r="G225" s="1163">
        <v>5043485.96</v>
      </c>
      <c r="H225" s="1202">
        <v>62.7</v>
      </c>
      <c r="I225" s="1202">
        <v>15.5448</v>
      </c>
      <c r="J225" s="1202">
        <v>8.5343999999999998</v>
      </c>
      <c r="K225" s="1202">
        <v>8.7419583915166807</v>
      </c>
      <c r="L225" s="1202">
        <v>293.14999999999998</v>
      </c>
      <c r="M225" s="1206">
        <v>0</v>
      </c>
      <c r="N225" s="1164">
        <v>0</v>
      </c>
      <c r="O225" s="1166">
        <v>0</v>
      </c>
      <c r="P225" s="1164">
        <v>0</v>
      </c>
      <c r="Q225" s="1204">
        <v>1.5279084746999997E-4</v>
      </c>
      <c r="R225" s="1164">
        <v>1.9251341199525057E-5</v>
      </c>
      <c r="S225" s="1166">
        <v>2.2361015643024098E-4</v>
      </c>
      <c r="T225" s="1164">
        <v>6.4326033148334669E-6</v>
      </c>
      <c r="U225" s="1206">
        <v>4.2961191229799994E-2</v>
      </c>
      <c r="V225" s="1166">
        <v>5.4130241725723399E-3</v>
      </c>
      <c r="W225" s="1166">
        <v>5.0684968790854622E-2</v>
      </c>
      <c r="X225" s="1166">
        <v>1.4580567513622525E-3</v>
      </c>
      <c r="Y225" s="1206">
        <v>0</v>
      </c>
      <c r="Z225" s="1166">
        <v>0</v>
      </c>
      <c r="AA225" s="1206">
        <v>0</v>
      </c>
      <c r="AB225" s="1166">
        <v>0</v>
      </c>
      <c r="AC225" s="1166">
        <v>0</v>
      </c>
      <c r="AD225" s="1207">
        <v>0</v>
      </c>
    </row>
    <row r="226" spans="2:30">
      <c r="B226" s="1200" t="s">
        <v>2015</v>
      </c>
      <c r="C226" s="1163" t="s">
        <v>289</v>
      </c>
      <c r="D226" s="1163" t="s">
        <v>1475</v>
      </c>
      <c r="E226" s="1163" t="s">
        <v>1476</v>
      </c>
      <c r="F226" s="1201">
        <v>505937.39</v>
      </c>
      <c r="G226" s="1163">
        <v>5043470.7300000004</v>
      </c>
      <c r="H226" s="1202">
        <v>62.7</v>
      </c>
      <c r="I226" s="1202">
        <v>15.5448</v>
      </c>
      <c r="J226" s="1202">
        <v>8.5343999999999998</v>
      </c>
      <c r="K226" s="1202">
        <v>8.7419583915166807</v>
      </c>
      <c r="L226" s="1202">
        <v>293.14999999999998</v>
      </c>
      <c r="M226" s="1206">
        <v>0</v>
      </c>
      <c r="N226" s="1164">
        <v>0</v>
      </c>
      <c r="O226" s="1166">
        <v>0</v>
      </c>
      <c r="P226" s="1164">
        <v>0</v>
      </c>
      <c r="Q226" s="1204">
        <v>1.5279084746999997E-4</v>
      </c>
      <c r="R226" s="1164">
        <v>1.9251341199525057E-5</v>
      </c>
      <c r="S226" s="1166">
        <v>2.2361015643024098E-4</v>
      </c>
      <c r="T226" s="1164">
        <v>6.4326033148334669E-6</v>
      </c>
      <c r="U226" s="1206">
        <v>4.2961191229799994E-2</v>
      </c>
      <c r="V226" s="1166">
        <v>5.4130241725723399E-3</v>
      </c>
      <c r="W226" s="1166">
        <v>5.0684968790854622E-2</v>
      </c>
      <c r="X226" s="1166">
        <v>1.4580567513622525E-3</v>
      </c>
      <c r="Y226" s="1206">
        <v>0</v>
      </c>
      <c r="Z226" s="1166">
        <v>0</v>
      </c>
      <c r="AA226" s="1206">
        <v>0</v>
      </c>
      <c r="AB226" s="1166">
        <v>0</v>
      </c>
      <c r="AC226" s="1166">
        <v>0</v>
      </c>
      <c r="AD226" s="1207">
        <v>0</v>
      </c>
    </row>
    <row r="227" spans="2:30">
      <c r="B227" s="1200" t="s">
        <v>2015</v>
      </c>
      <c r="C227" s="1163" t="s">
        <v>289</v>
      </c>
      <c r="D227" s="1163" t="s">
        <v>1477</v>
      </c>
      <c r="E227" s="1163" t="s">
        <v>1478</v>
      </c>
      <c r="F227" s="1201">
        <v>505937.06</v>
      </c>
      <c r="G227" s="1163">
        <v>5043485.96</v>
      </c>
      <c r="H227" s="1202">
        <v>62.7</v>
      </c>
      <c r="I227" s="1202">
        <v>15.5448</v>
      </c>
      <c r="J227" s="1202">
        <v>8.5343999999999998</v>
      </c>
      <c r="K227" s="1202">
        <v>8.7419583915166807</v>
      </c>
      <c r="L227" s="1202">
        <v>293.14999999999998</v>
      </c>
      <c r="M227" s="1206">
        <v>0</v>
      </c>
      <c r="N227" s="1164">
        <v>0</v>
      </c>
      <c r="O227" s="1166">
        <v>0</v>
      </c>
      <c r="P227" s="1164">
        <v>0</v>
      </c>
      <c r="Q227" s="1204">
        <v>1.5279084746999997E-4</v>
      </c>
      <c r="R227" s="1164">
        <v>1.9251341199525057E-5</v>
      </c>
      <c r="S227" s="1166">
        <v>2.2361015643024098E-4</v>
      </c>
      <c r="T227" s="1164">
        <v>6.4326033148334669E-6</v>
      </c>
      <c r="U227" s="1206">
        <v>4.2961191229799994E-2</v>
      </c>
      <c r="V227" s="1166">
        <v>5.4130241725723399E-3</v>
      </c>
      <c r="W227" s="1166">
        <v>5.0684968790854622E-2</v>
      </c>
      <c r="X227" s="1166">
        <v>1.4580567513622525E-3</v>
      </c>
      <c r="Y227" s="1206">
        <v>0</v>
      </c>
      <c r="Z227" s="1166">
        <v>0</v>
      </c>
      <c r="AA227" s="1206">
        <v>0</v>
      </c>
      <c r="AB227" s="1166">
        <v>0</v>
      </c>
      <c r="AC227" s="1166">
        <v>0</v>
      </c>
      <c r="AD227" s="1207">
        <v>0</v>
      </c>
    </row>
    <row r="228" spans="2:30">
      <c r="B228" s="1200" t="s">
        <v>2015</v>
      </c>
      <c r="C228" s="1163" t="s">
        <v>289</v>
      </c>
      <c r="D228" s="1163" t="s">
        <v>1479</v>
      </c>
      <c r="E228" s="1163" t="s">
        <v>1480</v>
      </c>
      <c r="F228" s="1201">
        <v>505950.21</v>
      </c>
      <c r="G228" s="1163">
        <v>5043470.7300000004</v>
      </c>
      <c r="H228" s="1202">
        <v>62.7</v>
      </c>
      <c r="I228" s="1202">
        <v>15.5448</v>
      </c>
      <c r="J228" s="1202">
        <v>8.5343999999999998</v>
      </c>
      <c r="K228" s="1202">
        <v>8.7419583915166807</v>
      </c>
      <c r="L228" s="1202">
        <v>293.14999999999998</v>
      </c>
      <c r="M228" s="1206">
        <v>0</v>
      </c>
      <c r="N228" s="1164">
        <v>0</v>
      </c>
      <c r="O228" s="1166">
        <v>0</v>
      </c>
      <c r="P228" s="1164">
        <v>0</v>
      </c>
      <c r="Q228" s="1204">
        <v>1.5279084746999997E-4</v>
      </c>
      <c r="R228" s="1164">
        <v>1.9251341199525057E-5</v>
      </c>
      <c r="S228" s="1166">
        <v>2.2361015643024098E-4</v>
      </c>
      <c r="T228" s="1164">
        <v>6.4326033148334669E-6</v>
      </c>
      <c r="U228" s="1206">
        <v>4.2961191229799994E-2</v>
      </c>
      <c r="V228" s="1166">
        <v>5.4130241725723399E-3</v>
      </c>
      <c r="W228" s="1166">
        <v>5.0684968790854622E-2</v>
      </c>
      <c r="X228" s="1166">
        <v>1.4580567513622525E-3</v>
      </c>
      <c r="Y228" s="1206">
        <v>0</v>
      </c>
      <c r="Z228" s="1166">
        <v>0</v>
      </c>
      <c r="AA228" s="1206">
        <v>0</v>
      </c>
      <c r="AB228" s="1166">
        <v>0</v>
      </c>
      <c r="AC228" s="1166">
        <v>0</v>
      </c>
      <c r="AD228" s="1207">
        <v>0</v>
      </c>
    </row>
    <row r="229" spans="2:30">
      <c r="B229" s="1200" t="s">
        <v>2015</v>
      </c>
      <c r="C229" s="1163" t="s">
        <v>289</v>
      </c>
      <c r="D229" s="1163" t="s">
        <v>1481</v>
      </c>
      <c r="E229" s="1163" t="s">
        <v>1482</v>
      </c>
      <c r="F229" s="1201">
        <v>505949.88</v>
      </c>
      <c r="G229" s="1163">
        <v>5043485.96</v>
      </c>
      <c r="H229" s="1202">
        <v>62.7</v>
      </c>
      <c r="I229" s="1202">
        <v>15.5448</v>
      </c>
      <c r="J229" s="1202">
        <v>8.5343999999999998</v>
      </c>
      <c r="K229" s="1202">
        <v>8.7419583915166807</v>
      </c>
      <c r="L229" s="1202">
        <v>293.14999999999998</v>
      </c>
      <c r="M229" s="1206">
        <v>0</v>
      </c>
      <c r="N229" s="1164">
        <v>0</v>
      </c>
      <c r="O229" s="1166">
        <v>0</v>
      </c>
      <c r="P229" s="1164">
        <v>0</v>
      </c>
      <c r="Q229" s="1204">
        <v>1.5279084746999997E-4</v>
      </c>
      <c r="R229" s="1164">
        <v>1.9251341199525057E-5</v>
      </c>
      <c r="S229" s="1166">
        <v>2.2361015643024098E-4</v>
      </c>
      <c r="T229" s="1164">
        <v>6.4326033148334669E-6</v>
      </c>
      <c r="U229" s="1206">
        <v>4.2961191229799994E-2</v>
      </c>
      <c r="V229" s="1166">
        <v>5.4130241725723399E-3</v>
      </c>
      <c r="W229" s="1166">
        <v>5.0684968790854622E-2</v>
      </c>
      <c r="X229" s="1166">
        <v>1.4580567513622525E-3</v>
      </c>
      <c r="Y229" s="1206">
        <v>0</v>
      </c>
      <c r="Z229" s="1166">
        <v>0</v>
      </c>
      <c r="AA229" s="1206">
        <v>0</v>
      </c>
      <c r="AB229" s="1166">
        <v>0</v>
      </c>
      <c r="AC229" s="1166">
        <v>0</v>
      </c>
      <c r="AD229" s="1207">
        <v>0</v>
      </c>
    </row>
    <row r="230" spans="2:30">
      <c r="B230" s="1200" t="s">
        <v>2015</v>
      </c>
      <c r="C230" s="1163" t="s">
        <v>289</v>
      </c>
      <c r="D230" s="1163" t="s">
        <v>1483</v>
      </c>
      <c r="E230" s="1163" t="s">
        <v>1484</v>
      </c>
      <c r="F230" s="1201">
        <v>505963.03</v>
      </c>
      <c r="G230" s="1163">
        <v>5043470.7300000004</v>
      </c>
      <c r="H230" s="1202">
        <v>62.7</v>
      </c>
      <c r="I230" s="1202">
        <v>15.5448</v>
      </c>
      <c r="J230" s="1202">
        <v>8.5343999999999998</v>
      </c>
      <c r="K230" s="1202">
        <v>8.7419583915166807</v>
      </c>
      <c r="L230" s="1202">
        <v>293.14999999999998</v>
      </c>
      <c r="M230" s="1206">
        <v>0</v>
      </c>
      <c r="N230" s="1164">
        <v>0</v>
      </c>
      <c r="O230" s="1166">
        <v>0</v>
      </c>
      <c r="P230" s="1164">
        <v>0</v>
      </c>
      <c r="Q230" s="1204">
        <v>1.5279084746999997E-4</v>
      </c>
      <c r="R230" s="1164">
        <v>1.9251341199525057E-5</v>
      </c>
      <c r="S230" s="1166">
        <v>2.2361015643024098E-4</v>
      </c>
      <c r="T230" s="1164">
        <v>6.4326033148334669E-6</v>
      </c>
      <c r="U230" s="1206">
        <v>4.2961191229799994E-2</v>
      </c>
      <c r="V230" s="1166">
        <v>5.4130241725723399E-3</v>
      </c>
      <c r="W230" s="1166">
        <v>5.0684968790854622E-2</v>
      </c>
      <c r="X230" s="1166">
        <v>1.4580567513622525E-3</v>
      </c>
      <c r="Y230" s="1206">
        <v>0</v>
      </c>
      <c r="Z230" s="1166">
        <v>0</v>
      </c>
      <c r="AA230" s="1206">
        <v>0</v>
      </c>
      <c r="AB230" s="1166">
        <v>0</v>
      </c>
      <c r="AC230" s="1166">
        <v>0</v>
      </c>
      <c r="AD230" s="1207">
        <v>0</v>
      </c>
    </row>
    <row r="231" spans="2:30">
      <c r="B231" s="1200" t="s">
        <v>2015</v>
      </c>
      <c r="C231" s="1163" t="s">
        <v>289</v>
      </c>
      <c r="D231" s="1163" t="s">
        <v>1485</v>
      </c>
      <c r="E231" s="1163" t="s">
        <v>1486</v>
      </c>
      <c r="F231" s="1201">
        <v>505962.7</v>
      </c>
      <c r="G231" s="1163">
        <v>5043485.96</v>
      </c>
      <c r="H231" s="1202">
        <v>62.7</v>
      </c>
      <c r="I231" s="1202">
        <v>15.5448</v>
      </c>
      <c r="J231" s="1202">
        <v>8.5343999999999998</v>
      </c>
      <c r="K231" s="1202">
        <v>8.7419583915166807</v>
      </c>
      <c r="L231" s="1202">
        <v>293.14999999999998</v>
      </c>
      <c r="M231" s="1206">
        <v>0</v>
      </c>
      <c r="N231" s="1164">
        <v>0</v>
      </c>
      <c r="O231" s="1166">
        <v>0</v>
      </c>
      <c r="P231" s="1164">
        <v>0</v>
      </c>
      <c r="Q231" s="1204">
        <v>1.5279084746999997E-4</v>
      </c>
      <c r="R231" s="1164">
        <v>1.9251341199525057E-5</v>
      </c>
      <c r="S231" s="1166">
        <v>2.2361015643024098E-4</v>
      </c>
      <c r="T231" s="1164">
        <v>6.4326033148334669E-6</v>
      </c>
      <c r="U231" s="1206">
        <v>4.2961191229799994E-2</v>
      </c>
      <c r="V231" s="1166">
        <v>5.4130241725723399E-3</v>
      </c>
      <c r="W231" s="1166">
        <v>5.0684968790854622E-2</v>
      </c>
      <c r="X231" s="1166">
        <v>1.4580567513622525E-3</v>
      </c>
      <c r="Y231" s="1206">
        <v>0</v>
      </c>
      <c r="Z231" s="1166">
        <v>0</v>
      </c>
      <c r="AA231" s="1206">
        <v>0</v>
      </c>
      <c r="AB231" s="1166">
        <v>0</v>
      </c>
      <c r="AC231" s="1166">
        <v>0</v>
      </c>
      <c r="AD231" s="1207">
        <v>0</v>
      </c>
    </row>
    <row r="232" spans="2:30">
      <c r="B232" s="1200" t="s">
        <v>2015</v>
      </c>
      <c r="C232" s="1163" t="s">
        <v>289</v>
      </c>
      <c r="D232" s="1163" t="s">
        <v>1487</v>
      </c>
      <c r="E232" s="1163" t="s">
        <v>1488</v>
      </c>
      <c r="F232" s="1201">
        <v>505975.85</v>
      </c>
      <c r="G232" s="1163">
        <v>5043470.7300000004</v>
      </c>
      <c r="H232" s="1202">
        <v>62.7</v>
      </c>
      <c r="I232" s="1202">
        <v>15.5448</v>
      </c>
      <c r="J232" s="1202">
        <v>8.5343999999999998</v>
      </c>
      <c r="K232" s="1202">
        <v>8.7419583915166807</v>
      </c>
      <c r="L232" s="1202">
        <v>293.14999999999998</v>
      </c>
      <c r="M232" s="1206">
        <v>0</v>
      </c>
      <c r="N232" s="1164">
        <v>0</v>
      </c>
      <c r="O232" s="1166">
        <v>0</v>
      </c>
      <c r="P232" s="1164">
        <v>0</v>
      </c>
      <c r="Q232" s="1204">
        <v>1.5279084746999997E-4</v>
      </c>
      <c r="R232" s="1164">
        <v>1.9251341199525057E-5</v>
      </c>
      <c r="S232" s="1166">
        <v>2.2361015643024098E-4</v>
      </c>
      <c r="T232" s="1164">
        <v>6.4326033148334669E-6</v>
      </c>
      <c r="U232" s="1206">
        <v>4.2961191229799994E-2</v>
      </c>
      <c r="V232" s="1166">
        <v>5.4130241725723399E-3</v>
      </c>
      <c r="W232" s="1166">
        <v>5.0684968790854622E-2</v>
      </c>
      <c r="X232" s="1166">
        <v>1.4580567513622525E-3</v>
      </c>
      <c r="Y232" s="1206">
        <v>0</v>
      </c>
      <c r="Z232" s="1166">
        <v>0</v>
      </c>
      <c r="AA232" s="1206">
        <v>0</v>
      </c>
      <c r="AB232" s="1166">
        <v>0</v>
      </c>
      <c r="AC232" s="1166">
        <v>0</v>
      </c>
      <c r="AD232" s="1207">
        <v>0</v>
      </c>
    </row>
    <row r="233" spans="2:30">
      <c r="B233" s="1200" t="s">
        <v>2015</v>
      </c>
      <c r="C233" s="1163" t="s">
        <v>289</v>
      </c>
      <c r="D233" s="1163" t="s">
        <v>1489</v>
      </c>
      <c r="E233" s="1163" t="s">
        <v>1490</v>
      </c>
      <c r="F233" s="1201">
        <v>505975.52</v>
      </c>
      <c r="G233" s="1163">
        <v>5043485.96</v>
      </c>
      <c r="H233" s="1202">
        <v>62.7</v>
      </c>
      <c r="I233" s="1202">
        <v>15.5448</v>
      </c>
      <c r="J233" s="1202">
        <v>8.5343999999999998</v>
      </c>
      <c r="K233" s="1202">
        <v>8.7419583915166807</v>
      </c>
      <c r="L233" s="1202">
        <v>293.14999999999998</v>
      </c>
      <c r="M233" s="1206">
        <v>0</v>
      </c>
      <c r="N233" s="1164">
        <v>0</v>
      </c>
      <c r="O233" s="1166">
        <v>0</v>
      </c>
      <c r="P233" s="1164">
        <v>0</v>
      </c>
      <c r="Q233" s="1204">
        <v>1.5279084746999997E-4</v>
      </c>
      <c r="R233" s="1164">
        <v>1.9251341199525057E-5</v>
      </c>
      <c r="S233" s="1166">
        <v>2.2361015643024098E-4</v>
      </c>
      <c r="T233" s="1164">
        <v>6.4326033148334669E-6</v>
      </c>
      <c r="U233" s="1206">
        <v>4.2961191229799994E-2</v>
      </c>
      <c r="V233" s="1166">
        <v>5.4130241725723399E-3</v>
      </c>
      <c r="W233" s="1166">
        <v>5.0684968790854622E-2</v>
      </c>
      <c r="X233" s="1166">
        <v>1.4580567513622525E-3</v>
      </c>
      <c r="Y233" s="1206">
        <v>0</v>
      </c>
      <c r="Z233" s="1166">
        <v>0</v>
      </c>
      <c r="AA233" s="1206">
        <v>0</v>
      </c>
      <c r="AB233" s="1166">
        <v>0</v>
      </c>
      <c r="AC233" s="1166">
        <v>0</v>
      </c>
      <c r="AD233" s="1207">
        <v>0</v>
      </c>
    </row>
    <row r="234" spans="2:30">
      <c r="B234" s="1200" t="s">
        <v>2015</v>
      </c>
      <c r="C234" s="1163" t="s">
        <v>289</v>
      </c>
      <c r="D234" s="1163" t="s">
        <v>1491</v>
      </c>
      <c r="E234" s="1163" t="s">
        <v>1492</v>
      </c>
      <c r="F234" s="1201">
        <v>505988.67</v>
      </c>
      <c r="G234" s="1163">
        <v>5043470.7300000004</v>
      </c>
      <c r="H234" s="1202">
        <v>62.7</v>
      </c>
      <c r="I234" s="1202">
        <v>15.5448</v>
      </c>
      <c r="J234" s="1202">
        <v>8.5343999999999998</v>
      </c>
      <c r="K234" s="1202">
        <v>8.7419583915166807</v>
      </c>
      <c r="L234" s="1202">
        <v>293.14999999999998</v>
      </c>
      <c r="M234" s="1206">
        <v>0</v>
      </c>
      <c r="N234" s="1164">
        <v>0</v>
      </c>
      <c r="O234" s="1166">
        <v>0</v>
      </c>
      <c r="P234" s="1164">
        <v>0</v>
      </c>
      <c r="Q234" s="1204">
        <v>1.5279084746999997E-4</v>
      </c>
      <c r="R234" s="1164">
        <v>1.9251341199525057E-5</v>
      </c>
      <c r="S234" s="1166">
        <v>2.2361015643024098E-4</v>
      </c>
      <c r="T234" s="1164">
        <v>6.4326033148334669E-6</v>
      </c>
      <c r="U234" s="1206">
        <v>4.2961191229799994E-2</v>
      </c>
      <c r="V234" s="1166">
        <v>5.4130241725723399E-3</v>
      </c>
      <c r="W234" s="1166">
        <v>5.0684968790854622E-2</v>
      </c>
      <c r="X234" s="1166">
        <v>1.4580567513622525E-3</v>
      </c>
      <c r="Y234" s="1206">
        <v>0</v>
      </c>
      <c r="Z234" s="1166">
        <v>0</v>
      </c>
      <c r="AA234" s="1206">
        <v>0</v>
      </c>
      <c r="AB234" s="1166">
        <v>0</v>
      </c>
      <c r="AC234" s="1166">
        <v>0</v>
      </c>
      <c r="AD234" s="1207">
        <v>0</v>
      </c>
    </row>
    <row r="235" spans="2:30">
      <c r="B235" s="1200" t="s">
        <v>2015</v>
      </c>
      <c r="C235" s="1163" t="s">
        <v>289</v>
      </c>
      <c r="D235" s="1163" t="s">
        <v>1493</v>
      </c>
      <c r="E235" s="1163" t="s">
        <v>1494</v>
      </c>
      <c r="F235" s="1201">
        <v>505988.34</v>
      </c>
      <c r="G235" s="1163">
        <v>5043485.96</v>
      </c>
      <c r="H235" s="1202">
        <v>62.7</v>
      </c>
      <c r="I235" s="1202">
        <v>15.5448</v>
      </c>
      <c r="J235" s="1202">
        <v>8.5343999999999998</v>
      </c>
      <c r="K235" s="1202">
        <v>8.7419583915166807</v>
      </c>
      <c r="L235" s="1202">
        <v>293.14999999999998</v>
      </c>
      <c r="M235" s="1206">
        <v>0</v>
      </c>
      <c r="N235" s="1164">
        <v>0</v>
      </c>
      <c r="O235" s="1166">
        <v>0</v>
      </c>
      <c r="P235" s="1164">
        <v>0</v>
      </c>
      <c r="Q235" s="1204">
        <v>1.5279084746999997E-4</v>
      </c>
      <c r="R235" s="1164">
        <v>1.9251341199525057E-5</v>
      </c>
      <c r="S235" s="1166">
        <v>2.2361015643024098E-4</v>
      </c>
      <c r="T235" s="1164">
        <v>6.4326033148334669E-6</v>
      </c>
      <c r="U235" s="1206">
        <v>4.2961191229799994E-2</v>
      </c>
      <c r="V235" s="1166">
        <v>5.4130241725723399E-3</v>
      </c>
      <c r="W235" s="1166">
        <v>5.0684968790854622E-2</v>
      </c>
      <c r="X235" s="1166">
        <v>1.4580567513622525E-3</v>
      </c>
      <c r="Y235" s="1206">
        <v>0</v>
      </c>
      <c r="Z235" s="1166">
        <v>0</v>
      </c>
      <c r="AA235" s="1206">
        <v>0</v>
      </c>
      <c r="AB235" s="1166">
        <v>0</v>
      </c>
      <c r="AC235" s="1166">
        <v>0</v>
      </c>
      <c r="AD235" s="1207">
        <v>0</v>
      </c>
    </row>
    <row r="236" spans="2:30">
      <c r="B236" s="1200" t="s">
        <v>2015</v>
      </c>
      <c r="C236" s="1163" t="s">
        <v>289</v>
      </c>
      <c r="D236" s="1163" t="s">
        <v>1495</v>
      </c>
      <c r="E236" s="1163" t="s">
        <v>1496</v>
      </c>
      <c r="F236" s="1201">
        <v>506001.49</v>
      </c>
      <c r="G236" s="1163">
        <v>5043470.7300000004</v>
      </c>
      <c r="H236" s="1202">
        <v>62.7</v>
      </c>
      <c r="I236" s="1202">
        <v>15.5448</v>
      </c>
      <c r="J236" s="1202">
        <v>8.5343999999999998</v>
      </c>
      <c r="K236" s="1202">
        <v>8.7419583915166807</v>
      </c>
      <c r="L236" s="1202">
        <v>293.14999999999998</v>
      </c>
      <c r="M236" s="1206">
        <v>0</v>
      </c>
      <c r="N236" s="1164">
        <v>0</v>
      </c>
      <c r="O236" s="1166">
        <v>0</v>
      </c>
      <c r="P236" s="1164">
        <v>0</v>
      </c>
      <c r="Q236" s="1204">
        <v>1.5279084746999997E-4</v>
      </c>
      <c r="R236" s="1164">
        <v>1.9251341199525057E-5</v>
      </c>
      <c r="S236" s="1166">
        <v>2.2361015643024098E-4</v>
      </c>
      <c r="T236" s="1164">
        <v>6.4326033148334669E-6</v>
      </c>
      <c r="U236" s="1206">
        <v>4.2961191229799994E-2</v>
      </c>
      <c r="V236" s="1166">
        <v>5.4130241725723399E-3</v>
      </c>
      <c r="W236" s="1166">
        <v>5.0684968790854622E-2</v>
      </c>
      <c r="X236" s="1166">
        <v>1.4580567513622525E-3</v>
      </c>
      <c r="Y236" s="1206">
        <v>0</v>
      </c>
      <c r="Z236" s="1166">
        <v>0</v>
      </c>
      <c r="AA236" s="1206">
        <v>0</v>
      </c>
      <c r="AB236" s="1166">
        <v>0</v>
      </c>
      <c r="AC236" s="1166">
        <v>0</v>
      </c>
      <c r="AD236" s="1207">
        <v>0</v>
      </c>
    </row>
    <row r="237" spans="2:30">
      <c r="B237" s="1200" t="s">
        <v>2015</v>
      </c>
      <c r="C237" s="1163" t="s">
        <v>289</v>
      </c>
      <c r="D237" s="1163" t="s">
        <v>1497</v>
      </c>
      <c r="E237" s="1163" t="s">
        <v>1498</v>
      </c>
      <c r="F237" s="1201">
        <v>506001.16</v>
      </c>
      <c r="G237" s="1163">
        <v>5043485.96</v>
      </c>
      <c r="H237" s="1202">
        <v>62.7</v>
      </c>
      <c r="I237" s="1202">
        <v>15.5448</v>
      </c>
      <c r="J237" s="1202">
        <v>8.5343999999999998</v>
      </c>
      <c r="K237" s="1202">
        <v>8.7419583915166807</v>
      </c>
      <c r="L237" s="1202">
        <v>293.14999999999998</v>
      </c>
      <c r="M237" s="1206">
        <v>0</v>
      </c>
      <c r="N237" s="1164">
        <v>0</v>
      </c>
      <c r="O237" s="1166">
        <v>0</v>
      </c>
      <c r="P237" s="1164">
        <v>0</v>
      </c>
      <c r="Q237" s="1204">
        <v>1.5279084746999997E-4</v>
      </c>
      <c r="R237" s="1164">
        <v>1.9251341199525057E-5</v>
      </c>
      <c r="S237" s="1166">
        <v>2.2361015643024098E-4</v>
      </c>
      <c r="T237" s="1164">
        <v>6.4326033148334669E-6</v>
      </c>
      <c r="U237" s="1206">
        <v>4.2961191229799994E-2</v>
      </c>
      <c r="V237" s="1166">
        <v>5.4130241725723399E-3</v>
      </c>
      <c r="W237" s="1166">
        <v>5.0684968790854622E-2</v>
      </c>
      <c r="X237" s="1166">
        <v>1.4580567513622525E-3</v>
      </c>
      <c r="Y237" s="1206">
        <v>0</v>
      </c>
      <c r="Z237" s="1166">
        <v>0</v>
      </c>
      <c r="AA237" s="1206">
        <v>0</v>
      </c>
      <c r="AB237" s="1166">
        <v>0</v>
      </c>
      <c r="AC237" s="1166">
        <v>0</v>
      </c>
      <c r="AD237" s="1207">
        <v>0</v>
      </c>
    </row>
    <row r="238" spans="2:30">
      <c r="B238" s="1200" t="s">
        <v>2015</v>
      </c>
      <c r="C238" s="1163" t="s">
        <v>289</v>
      </c>
      <c r="D238" s="1163" t="s">
        <v>1499</v>
      </c>
      <c r="E238" s="1163" t="s">
        <v>1500</v>
      </c>
      <c r="F238" s="1201">
        <v>506014.31</v>
      </c>
      <c r="G238" s="1163">
        <v>5043470.7300000004</v>
      </c>
      <c r="H238" s="1202">
        <v>62.7</v>
      </c>
      <c r="I238" s="1202">
        <v>15.5448</v>
      </c>
      <c r="J238" s="1202">
        <v>8.5343999999999998</v>
      </c>
      <c r="K238" s="1202">
        <v>8.7419583915166807</v>
      </c>
      <c r="L238" s="1202">
        <v>293.14999999999998</v>
      </c>
      <c r="M238" s="1206">
        <v>0</v>
      </c>
      <c r="N238" s="1164">
        <v>0</v>
      </c>
      <c r="O238" s="1166">
        <v>0</v>
      </c>
      <c r="P238" s="1164">
        <v>0</v>
      </c>
      <c r="Q238" s="1204">
        <v>1.5279084746999997E-4</v>
      </c>
      <c r="R238" s="1164">
        <v>1.9251341199525057E-5</v>
      </c>
      <c r="S238" s="1166">
        <v>2.2361015643024098E-4</v>
      </c>
      <c r="T238" s="1164">
        <v>6.4326033148334669E-6</v>
      </c>
      <c r="U238" s="1206">
        <v>4.2961191229799994E-2</v>
      </c>
      <c r="V238" s="1166">
        <v>5.4130241725723399E-3</v>
      </c>
      <c r="W238" s="1166">
        <v>5.0684968790854622E-2</v>
      </c>
      <c r="X238" s="1166">
        <v>1.4580567513622525E-3</v>
      </c>
      <c r="Y238" s="1206">
        <v>0</v>
      </c>
      <c r="Z238" s="1166">
        <v>0</v>
      </c>
      <c r="AA238" s="1206">
        <v>0</v>
      </c>
      <c r="AB238" s="1166">
        <v>0</v>
      </c>
      <c r="AC238" s="1166">
        <v>0</v>
      </c>
      <c r="AD238" s="1207">
        <v>0</v>
      </c>
    </row>
    <row r="239" spans="2:30">
      <c r="B239" s="1200" t="s">
        <v>2015</v>
      </c>
      <c r="C239" s="1163" t="s">
        <v>251</v>
      </c>
      <c r="D239" s="1163" t="s">
        <v>1501</v>
      </c>
      <c r="E239" s="1163" t="s">
        <v>1502</v>
      </c>
      <c r="F239" s="1201">
        <v>506294.64</v>
      </c>
      <c r="G239" s="1163">
        <v>5043534.7300000004</v>
      </c>
      <c r="H239" s="1202">
        <v>62.7</v>
      </c>
      <c r="I239" s="1202">
        <v>5.1816000000000004</v>
      </c>
      <c r="J239" s="1202">
        <v>3.556</v>
      </c>
      <c r="K239" s="1202">
        <v>17.207565054500538</v>
      </c>
      <c r="L239" s="1202">
        <v>293.14999999999998</v>
      </c>
      <c r="M239" s="1206">
        <v>0</v>
      </c>
      <c r="N239" s="1164">
        <v>0</v>
      </c>
      <c r="O239" s="1166">
        <v>0</v>
      </c>
      <c r="P239" s="1164">
        <v>0</v>
      </c>
      <c r="Q239" s="1204">
        <v>2.1943290600000005E-4</v>
      </c>
      <c r="R239" s="1164">
        <v>2.7648107290188005E-5</v>
      </c>
      <c r="S239" s="1166">
        <v>3.2117108832547202E-4</v>
      </c>
      <c r="T239" s="1164">
        <v>9.2391429815739031E-6</v>
      </c>
      <c r="U239" s="1206">
        <v>6.1699370040000021E-2</v>
      </c>
      <c r="V239" s="1166">
        <v>7.7739972262999227E-3</v>
      </c>
      <c r="W239" s="1166">
        <v>7.2798780020440323E-2</v>
      </c>
      <c r="X239" s="1166">
        <v>2.0942057424900846E-3</v>
      </c>
      <c r="Y239" s="1206">
        <v>0</v>
      </c>
      <c r="Z239" s="1166">
        <v>0</v>
      </c>
      <c r="AA239" s="1206">
        <v>0</v>
      </c>
      <c r="AB239" s="1166">
        <v>0</v>
      </c>
      <c r="AC239" s="1166">
        <v>0</v>
      </c>
      <c r="AD239" s="1207">
        <v>0</v>
      </c>
    </row>
    <row r="240" spans="2:30">
      <c r="B240" s="1200" t="s">
        <v>2015</v>
      </c>
      <c r="C240" s="1163" t="s">
        <v>251</v>
      </c>
      <c r="D240" s="1163" t="s">
        <v>1503</v>
      </c>
      <c r="E240" s="1163" t="s">
        <v>1504</v>
      </c>
      <c r="F240" s="1201">
        <v>506306.48</v>
      </c>
      <c r="G240" s="1163">
        <v>5043534.7300000004</v>
      </c>
      <c r="H240" s="1202">
        <v>62.7</v>
      </c>
      <c r="I240" s="1202">
        <v>5.1816000000000004</v>
      </c>
      <c r="J240" s="1202">
        <v>3.556</v>
      </c>
      <c r="K240" s="1202">
        <v>17.207565054500538</v>
      </c>
      <c r="L240" s="1202">
        <v>293.14999999999998</v>
      </c>
      <c r="M240" s="1206">
        <v>0</v>
      </c>
      <c r="N240" s="1164">
        <v>0</v>
      </c>
      <c r="O240" s="1166">
        <v>0</v>
      </c>
      <c r="P240" s="1164">
        <v>0</v>
      </c>
      <c r="Q240" s="1204">
        <v>2.1943290600000005E-4</v>
      </c>
      <c r="R240" s="1164">
        <v>2.7648107290188005E-5</v>
      </c>
      <c r="S240" s="1166">
        <v>3.2117108832547202E-4</v>
      </c>
      <c r="T240" s="1164">
        <v>9.2391429815739031E-6</v>
      </c>
      <c r="U240" s="1206">
        <v>6.1699370040000021E-2</v>
      </c>
      <c r="V240" s="1166">
        <v>7.7739972262999227E-3</v>
      </c>
      <c r="W240" s="1166">
        <v>7.2798780020440323E-2</v>
      </c>
      <c r="X240" s="1166">
        <v>2.0942057424900846E-3</v>
      </c>
      <c r="Y240" s="1206">
        <v>0</v>
      </c>
      <c r="Z240" s="1166">
        <v>0</v>
      </c>
      <c r="AA240" s="1206">
        <v>0</v>
      </c>
      <c r="AB240" s="1166">
        <v>0</v>
      </c>
      <c r="AC240" s="1166">
        <v>0</v>
      </c>
      <c r="AD240" s="1207">
        <v>0</v>
      </c>
    </row>
    <row r="241" spans="2:30">
      <c r="B241" s="1200" t="s">
        <v>2015</v>
      </c>
      <c r="C241" s="1163" t="s">
        <v>251</v>
      </c>
      <c r="D241" s="1163" t="s">
        <v>1505</v>
      </c>
      <c r="E241" s="1163" t="s">
        <v>1506</v>
      </c>
      <c r="F241" s="1201">
        <v>506318.32</v>
      </c>
      <c r="G241" s="1163">
        <v>5043534.8099999996</v>
      </c>
      <c r="H241" s="1202">
        <v>62.7</v>
      </c>
      <c r="I241" s="1202">
        <v>5.1816000000000004</v>
      </c>
      <c r="J241" s="1202">
        <v>3.556</v>
      </c>
      <c r="K241" s="1202">
        <v>17.207565054500538</v>
      </c>
      <c r="L241" s="1202">
        <v>293.14999999999998</v>
      </c>
      <c r="M241" s="1206">
        <v>0</v>
      </c>
      <c r="N241" s="1164">
        <v>0</v>
      </c>
      <c r="O241" s="1166">
        <v>0</v>
      </c>
      <c r="P241" s="1164">
        <v>0</v>
      </c>
      <c r="Q241" s="1204">
        <v>2.1943290600000005E-4</v>
      </c>
      <c r="R241" s="1164">
        <v>2.7648107290188005E-5</v>
      </c>
      <c r="S241" s="1166">
        <v>3.2117108832547202E-4</v>
      </c>
      <c r="T241" s="1164">
        <v>9.2391429815739031E-6</v>
      </c>
      <c r="U241" s="1206">
        <v>6.1699370040000021E-2</v>
      </c>
      <c r="V241" s="1166">
        <v>7.7739972262999227E-3</v>
      </c>
      <c r="W241" s="1166">
        <v>7.2798780020440323E-2</v>
      </c>
      <c r="X241" s="1166">
        <v>2.0942057424900846E-3</v>
      </c>
      <c r="Y241" s="1206">
        <v>0</v>
      </c>
      <c r="Z241" s="1166">
        <v>0</v>
      </c>
      <c r="AA241" s="1206">
        <v>0</v>
      </c>
      <c r="AB241" s="1166">
        <v>0</v>
      </c>
      <c r="AC241" s="1166">
        <v>0</v>
      </c>
      <c r="AD241" s="1207">
        <v>0</v>
      </c>
    </row>
    <row r="242" spans="2:30">
      <c r="B242" s="1200" t="s">
        <v>2015</v>
      </c>
      <c r="C242" s="1163" t="s">
        <v>251</v>
      </c>
      <c r="D242" s="1163" t="s">
        <v>1507</v>
      </c>
      <c r="E242" s="1163" t="s">
        <v>1508</v>
      </c>
      <c r="F242" s="1201">
        <v>506330.31</v>
      </c>
      <c r="G242" s="1163">
        <v>5043535.04</v>
      </c>
      <c r="H242" s="1202">
        <v>62.7</v>
      </c>
      <c r="I242" s="1202">
        <v>5.1816000000000004</v>
      </c>
      <c r="J242" s="1202">
        <v>3.556</v>
      </c>
      <c r="K242" s="1202">
        <v>17.207565054500538</v>
      </c>
      <c r="L242" s="1202">
        <v>293.14999999999998</v>
      </c>
      <c r="M242" s="1206">
        <v>0</v>
      </c>
      <c r="N242" s="1164">
        <v>0</v>
      </c>
      <c r="O242" s="1166">
        <v>0</v>
      </c>
      <c r="P242" s="1164">
        <v>0</v>
      </c>
      <c r="Q242" s="1204">
        <v>2.1943290600000005E-4</v>
      </c>
      <c r="R242" s="1164">
        <v>2.7648107290188005E-5</v>
      </c>
      <c r="S242" s="1166">
        <v>3.2117108832547202E-4</v>
      </c>
      <c r="T242" s="1164">
        <v>9.2391429815739031E-6</v>
      </c>
      <c r="U242" s="1206">
        <v>6.1699370040000021E-2</v>
      </c>
      <c r="V242" s="1166">
        <v>7.7739972262999227E-3</v>
      </c>
      <c r="W242" s="1166">
        <v>7.2798780020440323E-2</v>
      </c>
      <c r="X242" s="1166">
        <v>2.0942057424900846E-3</v>
      </c>
      <c r="Y242" s="1206">
        <v>0</v>
      </c>
      <c r="Z242" s="1166">
        <v>0</v>
      </c>
      <c r="AA242" s="1206">
        <v>0</v>
      </c>
      <c r="AB242" s="1166">
        <v>0</v>
      </c>
      <c r="AC242" s="1166">
        <v>0</v>
      </c>
      <c r="AD242" s="1207">
        <v>0</v>
      </c>
    </row>
    <row r="243" spans="2:30">
      <c r="B243" s="1200" t="s">
        <v>2015</v>
      </c>
      <c r="C243" s="1163" t="s">
        <v>251</v>
      </c>
      <c r="D243" s="1163" t="s">
        <v>1509</v>
      </c>
      <c r="E243" s="1163" t="s">
        <v>1510</v>
      </c>
      <c r="F243" s="1201">
        <v>506342.15</v>
      </c>
      <c r="G243" s="1163">
        <v>5043535.2</v>
      </c>
      <c r="H243" s="1202">
        <v>62.7</v>
      </c>
      <c r="I243" s="1202">
        <v>5.1816000000000004</v>
      </c>
      <c r="J243" s="1202">
        <v>3.556</v>
      </c>
      <c r="K243" s="1202">
        <v>17.207565054500538</v>
      </c>
      <c r="L243" s="1202">
        <v>293.14999999999998</v>
      </c>
      <c r="M243" s="1206">
        <v>0</v>
      </c>
      <c r="N243" s="1164">
        <v>0</v>
      </c>
      <c r="O243" s="1166">
        <v>0</v>
      </c>
      <c r="P243" s="1164">
        <v>0</v>
      </c>
      <c r="Q243" s="1204">
        <v>2.1943290600000005E-4</v>
      </c>
      <c r="R243" s="1164">
        <v>2.7648107290188005E-5</v>
      </c>
      <c r="S243" s="1166">
        <v>3.2117108832547202E-4</v>
      </c>
      <c r="T243" s="1164">
        <v>9.2391429815739031E-6</v>
      </c>
      <c r="U243" s="1206">
        <v>6.1699370040000021E-2</v>
      </c>
      <c r="V243" s="1166">
        <v>7.7739972262999227E-3</v>
      </c>
      <c r="W243" s="1166">
        <v>7.2798780020440323E-2</v>
      </c>
      <c r="X243" s="1166">
        <v>2.0942057424900846E-3</v>
      </c>
      <c r="Y243" s="1206">
        <v>0</v>
      </c>
      <c r="Z243" s="1166">
        <v>0</v>
      </c>
      <c r="AA243" s="1206">
        <v>0</v>
      </c>
      <c r="AB243" s="1166">
        <v>0</v>
      </c>
      <c r="AC243" s="1166">
        <v>0</v>
      </c>
      <c r="AD243" s="1207">
        <v>0</v>
      </c>
    </row>
    <row r="244" spans="2:30">
      <c r="B244" s="1200" t="s">
        <v>2015</v>
      </c>
      <c r="C244" s="1163" t="s">
        <v>1511</v>
      </c>
      <c r="D244" s="1163" t="s">
        <v>1512</v>
      </c>
      <c r="E244" s="1163" t="s">
        <v>1513</v>
      </c>
      <c r="F244" s="1201">
        <v>506305.08</v>
      </c>
      <c r="G244" s="1163">
        <v>5043550.7</v>
      </c>
      <c r="H244" s="1202">
        <v>62.7</v>
      </c>
      <c r="I244" s="1202">
        <v>5.1816000000000004</v>
      </c>
      <c r="J244" s="1202">
        <v>3.556</v>
      </c>
      <c r="K244" s="1202">
        <v>17.207565054500538</v>
      </c>
      <c r="L244" s="1202">
        <v>293.14999999999998</v>
      </c>
      <c r="M244" s="1206">
        <v>0</v>
      </c>
      <c r="N244" s="1164">
        <v>0</v>
      </c>
      <c r="O244" s="1166">
        <v>0</v>
      </c>
      <c r="P244" s="1164">
        <v>0</v>
      </c>
      <c r="Q244" s="1204">
        <v>2.1943290600000005E-4</v>
      </c>
      <c r="R244" s="1164">
        <v>2.7648107290188005E-5</v>
      </c>
      <c r="S244" s="1166">
        <v>3.2117108832547202E-4</v>
      </c>
      <c r="T244" s="1164">
        <v>9.2391429815739031E-6</v>
      </c>
      <c r="U244" s="1206">
        <v>6.1699370040000021E-2</v>
      </c>
      <c r="V244" s="1166">
        <v>7.7739972262999227E-3</v>
      </c>
      <c r="W244" s="1166">
        <v>7.2798780020440323E-2</v>
      </c>
      <c r="X244" s="1166">
        <v>2.0942057424900846E-3</v>
      </c>
      <c r="Y244" s="1206">
        <v>0</v>
      </c>
      <c r="Z244" s="1166">
        <v>0</v>
      </c>
      <c r="AA244" s="1206">
        <v>0</v>
      </c>
      <c r="AB244" s="1166">
        <v>0</v>
      </c>
      <c r="AC244" s="1166">
        <v>0</v>
      </c>
      <c r="AD244" s="1207">
        <v>0</v>
      </c>
    </row>
    <row r="245" spans="2:30">
      <c r="B245" s="1200" t="s">
        <v>2015</v>
      </c>
      <c r="C245" s="1163" t="s">
        <v>1511</v>
      </c>
      <c r="D245" s="1163" t="s">
        <v>1514</v>
      </c>
      <c r="E245" s="1163" t="s">
        <v>1515</v>
      </c>
      <c r="F245" s="1201">
        <v>506316.29</v>
      </c>
      <c r="G245" s="1163">
        <v>5043550.46</v>
      </c>
      <c r="H245" s="1202">
        <v>62.7</v>
      </c>
      <c r="I245" s="1202">
        <v>5.1816000000000004</v>
      </c>
      <c r="J245" s="1202">
        <v>3.556</v>
      </c>
      <c r="K245" s="1202">
        <v>17.207565054500538</v>
      </c>
      <c r="L245" s="1202">
        <v>293.14999999999998</v>
      </c>
      <c r="M245" s="1206">
        <v>0</v>
      </c>
      <c r="N245" s="1164">
        <v>0</v>
      </c>
      <c r="O245" s="1166">
        <v>0</v>
      </c>
      <c r="P245" s="1164">
        <v>0</v>
      </c>
      <c r="Q245" s="1204">
        <v>2.1943290600000005E-4</v>
      </c>
      <c r="R245" s="1164">
        <v>2.7648107290188005E-5</v>
      </c>
      <c r="S245" s="1166">
        <v>3.2117108832547202E-4</v>
      </c>
      <c r="T245" s="1164">
        <v>9.2391429815739031E-6</v>
      </c>
      <c r="U245" s="1206">
        <v>6.1699370040000021E-2</v>
      </c>
      <c r="V245" s="1166">
        <v>7.7739972262999227E-3</v>
      </c>
      <c r="W245" s="1166">
        <v>7.2798780020440323E-2</v>
      </c>
      <c r="X245" s="1166">
        <v>2.0942057424900846E-3</v>
      </c>
      <c r="Y245" s="1206">
        <v>0</v>
      </c>
      <c r="Z245" s="1166">
        <v>0</v>
      </c>
      <c r="AA245" s="1206">
        <v>0</v>
      </c>
      <c r="AB245" s="1166">
        <v>0</v>
      </c>
      <c r="AC245" s="1166">
        <v>0</v>
      </c>
      <c r="AD245" s="1207">
        <v>0</v>
      </c>
    </row>
    <row r="246" spans="2:30">
      <c r="B246" s="1200" t="s">
        <v>2015</v>
      </c>
      <c r="C246" s="1163" t="s">
        <v>1511</v>
      </c>
      <c r="D246" s="1163" t="s">
        <v>1516</v>
      </c>
      <c r="E246" s="1163" t="s">
        <v>1517</v>
      </c>
      <c r="F246" s="1201">
        <v>506316.29</v>
      </c>
      <c r="G246" s="1163">
        <v>5043550.46</v>
      </c>
      <c r="H246" s="1202">
        <v>62.7</v>
      </c>
      <c r="I246" s="1202">
        <v>5.1816000000000004</v>
      </c>
      <c r="J246" s="1202">
        <v>3.556</v>
      </c>
      <c r="K246" s="1202">
        <v>17.207565054500538</v>
      </c>
      <c r="L246" s="1202">
        <v>293.14999999999998</v>
      </c>
      <c r="M246" s="1206">
        <v>0</v>
      </c>
      <c r="N246" s="1164">
        <v>0</v>
      </c>
      <c r="O246" s="1166">
        <v>0</v>
      </c>
      <c r="P246" s="1164">
        <v>0</v>
      </c>
      <c r="Q246" s="1204">
        <v>2.1943290600000005E-4</v>
      </c>
      <c r="R246" s="1164">
        <v>2.7648107290188005E-5</v>
      </c>
      <c r="S246" s="1166">
        <v>3.2117108832547202E-4</v>
      </c>
      <c r="T246" s="1164">
        <v>9.2391429815739031E-6</v>
      </c>
      <c r="U246" s="1206">
        <v>6.1699370040000021E-2</v>
      </c>
      <c r="V246" s="1166">
        <v>7.7739972262999227E-3</v>
      </c>
      <c r="W246" s="1166">
        <v>7.2798780020440323E-2</v>
      </c>
      <c r="X246" s="1166">
        <v>2.0942057424900846E-3</v>
      </c>
      <c r="Y246" s="1206">
        <v>0</v>
      </c>
      <c r="Z246" s="1166">
        <v>0</v>
      </c>
      <c r="AA246" s="1206">
        <v>0</v>
      </c>
      <c r="AB246" s="1166">
        <v>0</v>
      </c>
      <c r="AC246" s="1166">
        <v>0</v>
      </c>
      <c r="AD246" s="1207">
        <v>0</v>
      </c>
    </row>
    <row r="247" spans="2:30">
      <c r="B247" s="1200" t="s">
        <v>2015</v>
      </c>
      <c r="C247" s="1163" t="s">
        <v>1511</v>
      </c>
      <c r="D247" s="1163" t="s">
        <v>1518</v>
      </c>
      <c r="E247" s="1163" t="s">
        <v>1519</v>
      </c>
      <c r="F247" s="1201">
        <v>506316.29</v>
      </c>
      <c r="G247" s="1163">
        <v>5043550.46</v>
      </c>
      <c r="H247" s="1202">
        <v>62.7</v>
      </c>
      <c r="I247" s="1202">
        <v>5.1816000000000004</v>
      </c>
      <c r="J247" s="1202">
        <v>3.556</v>
      </c>
      <c r="K247" s="1202">
        <v>17.207565054500538</v>
      </c>
      <c r="L247" s="1202">
        <v>293.14999999999998</v>
      </c>
      <c r="M247" s="1206">
        <v>0</v>
      </c>
      <c r="N247" s="1164">
        <v>0</v>
      </c>
      <c r="O247" s="1166">
        <v>0</v>
      </c>
      <c r="P247" s="1164">
        <v>0</v>
      </c>
      <c r="Q247" s="1204">
        <v>2.1943290600000005E-4</v>
      </c>
      <c r="R247" s="1164">
        <v>2.7648107290188005E-5</v>
      </c>
      <c r="S247" s="1166">
        <v>3.2117108832547202E-4</v>
      </c>
      <c r="T247" s="1164">
        <v>9.2391429815739031E-6</v>
      </c>
      <c r="U247" s="1206">
        <v>6.1699370040000021E-2</v>
      </c>
      <c r="V247" s="1166">
        <v>7.7739972262999227E-3</v>
      </c>
      <c r="W247" s="1166">
        <v>7.2798780020440323E-2</v>
      </c>
      <c r="X247" s="1166">
        <v>2.0942057424900846E-3</v>
      </c>
      <c r="Y247" s="1206">
        <v>0</v>
      </c>
      <c r="Z247" s="1166">
        <v>0</v>
      </c>
      <c r="AA247" s="1206">
        <v>0</v>
      </c>
      <c r="AB247" s="1166">
        <v>0</v>
      </c>
      <c r="AC247" s="1166">
        <v>0</v>
      </c>
      <c r="AD247" s="1207">
        <v>0</v>
      </c>
    </row>
    <row r="248" spans="2:30">
      <c r="B248" s="1200" t="s">
        <v>2015</v>
      </c>
      <c r="C248" s="1163" t="s">
        <v>1511</v>
      </c>
      <c r="D248" s="1163" t="s">
        <v>1520</v>
      </c>
      <c r="E248" s="1163" t="s">
        <v>1521</v>
      </c>
      <c r="F248" s="1201">
        <v>506327.66</v>
      </c>
      <c r="G248" s="1163">
        <v>5043550.46</v>
      </c>
      <c r="H248" s="1202">
        <v>62.7</v>
      </c>
      <c r="I248" s="1202">
        <v>5.1816000000000004</v>
      </c>
      <c r="J248" s="1202">
        <v>3.556</v>
      </c>
      <c r="K248" s="1202">
        <v>17.207565054500538</v>
      </c>
      <c r="L248" s="1202">
        <v>293.14999999999998</v>
      </c>
      <c r="M248" s="1206">
        <v>0</v>
      </c>
      <c r="N248" s="1164">
        <v>0</v>
      </c>
      <c r="O248" s="1166">
        <v>0</v>
      </c>
      <c r="P248" s="1164">
        <v>0</v>
      </c>
      <c r="Q248" s="1204">
        <v>2.1943290600000005E-4</v>
      </c>
      <c r="R248" s="1164">
        <v>2.7648107290188005E-5</v>
      </c>
      <c r="S248" s="1166">
        <v>3.2117108832547202E-4</v>
      </c>
      <c r="T248" s="1164">
        <v>9.2391429815739031E-6</v>
      </c>
      <c r="U248" s="1206">
        <v>6.1699370040000021E-2</v>
      </c>
      <c r="V248" s="1166">
        <v>7.7739972262999227E-3</v>
      </c>
      <c r="W248" s="1166">
        <v>7.2798780020440323E-2</v>
      </c>
      <c r="X248" s="1166">
        <v>2.0942057424900846E-3</v>
      </c>
      <c r="Y248" s="1206">
        <v>0</v>
      </c>
      <c r="Z248" s="1166">
        <v>0</v>
      </c>
      <c r="AA248" s="1206">
        <v>0</v>
      </c>
      <c r="AB248" s="1166">
        <v>0</v>
      </c>
      <c r="AC248" s="1166">
        <v>0</v>
      </c>
      <c r="AD248" s="1207">
        <v>0</v>
      </c>
    </row>
    <row r="249" spans="2:30">
      <c r="B249" s="1200" t="s">
        <v>2015</v>
      </c>
      <c r="C249" s="1163" t="s">
        <v>1511</v>
      </c>
      <c r="D249" s="1163" t="s">
        <v>1522</v>
      </c>
      <c r="E249" s="1163" t="s">
        <v>1523</v>
      </c>
      <c r="F249" s="1201">
        <v>506327.66</v>
      </c>
      <c r="G249" s="1163">
        <v>5043550.46</v>
      </c>
      <c r="H249" s="1202">
        <v>62.7</v>
      </c>
      <c r="I249" s="1202">
        <v>5.1816000000000004</v>
      </c>
      <c r="J249" s="1202">
        <v>3.556</v>
      </c>
      <c r="K249" s="1202">
        <v>17.207565054500538</v>
      </c>
      <c r="L249" s="1202">
        <v>293.14999999999998</v>
      </c>
      <c r="M249" s="1206">
        <v>0</v>
      </c>
      <c r="N249" s="1164">
        <v>0</v>
      </c>
      <c r="O249" s="1166">
        <v>0</v>
      </c>
      <c r="P249" s="1164">
        <v>0</v>
      </c>
      <c r="Q249" s="1204">
        <v>2.1943290600000005E-4</v>
      </c>
      <c r="R249" s="1164">
        <v>2.7648107290188005E-5</v>
      </c>
      <c r="S249" s="1166">
        <v>3.2117108832547202E-4</v>
      </c>
      <c r="T249" s="1164">
        <v>9.2391429815739031E-6</v>
      </c>
      <c r="U249" s="1206">
        <v>6.1699370040000021E-2</v>
      </c>
      <c r="V249" s="1166">
        <v>7.7739972262999227E-3</v>
      </c>
      <c r="W249" s="1166">
        <v>7.2798780020440323E-2</v>
      </c>
      <c r="X249" s="1166">
        <v>2.0942057424900846E-3</v>
      </c>
      <c r="Y249" s="1206">
        <v>0</v>
      </c>
      <c r="Z249" s="1166">
        <v>0</v>
      </c>
      <c r="AA249" s="1206">
        <v>0</v>
      </c>
      <c r="AB249" s="1166">
        <v>0</v>
      </c>
      <c r="AC249" s="1166">
        <v>0</v>
      </c>
      <c r="AD249" s="1207">
        <v>0</v>
      </c>
    </row>
    <row r="250" spans="2:30">
      <c r="B250" s="1200" t="s">
        <v>2015</v>
      </c>
      <c r="C250" s="1163" t="s">
        <v>264</v>
      </c>
      <c r="D250" s="1163" t="s">
        <v>1524</v>
      </c>
      <c r="E250" s="1163" t="s">
        <v>1525</v>
      </c>
      <c r="F250" s="1201">
        <v>506658.54</v>
      </c>
      <c r="G250" s="1163">
        <v>5043337.45</v>
      </c>
      <c r="H250" s="1202">
        <v>62.7</v>
      </c>
      <c r="I250" s="1202">
        <v>13.715999999999999</v>
      </c>
      <c r="J250" s="1202">
        <v>3.048</v>
      </c>
      <c r="K250" s="1202">
        <v>12.125311416466072</v>
      </c>
      <c r="L250" s="1202">
        <v>293.14999999999998</v>
      </c>
      <c r="M250" s="1206">
        <v>0</v>
      </c>
      <c r="N250" s="1164">
        <v>0</v>
      </c>
      <c r="O250" s="1166">
        <v>0</v>
      </c>
      <c r="P250" s="1164">
        <v>0</v>
      </c>
      <c r="Q250" s="1204">
        <v>1.095739641E-4</v>
      </c>
      <c r="R250" s="1164">
        <v>1.3806100328671801E-5</v>
      </c>
      <c r="S250" s="1166">
        <v>1.6033528097702783E-4</v>
      </c>
      <c r="T250" s="1164">
        <v>4.6123721585935169E-6</v>
      </c>
      <c r="U250" s="1206">
        <v>3.0809620494000003E-2</v>
      </c>
      <c r="V250" s="1166">
        <v>3.8819505630030126E-3</v>
      </c>
      <c r="W250" s="1166">
        <v>3.634266368812631E-2</v>
      </c>
      <c r="X250" s="1166">
        <v>1.0454710226145305E-3</v>
      </c>
      <c r="Y250" s="1206">
        <v>0</v>
      </c>
      <c r="Z250" s="1166">
        <v>0</v>
      </c>
      <c r="AA250" s="1206">
        <v>0</v>
      </c>
      <c r="AB250" s="1166">
        <v>0</v>
      </c>
      <c r="AC250" s="1166">
        <v>0</v>
      </c>
      <c r="AD250" s="1207">
        <v>0</v>
      </c>
    </row>
    <row r="251" spans="2:30">
      <c r="B251" s="1200" t="s">
        <v>2015</v>
      </c>
      <c r="C251" s="1163" t="s">
        <v>264</v>
      </c>
      <c r="D251" s="1163" t="s">
        <v>1526</v>
      </c>
      <c r="E251" s="1163" t="s">
        <v>1527</v>
      </c>
      <c r="F251" s="1201">
        <v>506658.26</v>
      </c>
      <c r="G251" s="1163">
        <v>5043328.7</v>
      </c>
      <c r="H251" s="1202">
        <v>62.7</v>
      </c>
      <c r="I251" s="1202">
        <v>13.715999999999999</v>
      </c>
      <c r="J251" s="1202">
        <v>3.048</v>
      </c>
      <c r="K251" s="1202">
        <v>12.125311416466072</v>
      </c>
      <c r="L251" s="1202">
        <v>293.14999999999998</v>
      </c>
      <c r="M251" s="1206">
        <v>0</v>
      </c>
      <c r="N251" s="1164">
        <v>0</v>
      </c>
      <c r="O251" s="1166">
        <v>0</v>
      </c>
      <c r="P251" s="1164">
        <v>0</v>
      </c>
      <c r="Q251" s="1204">
        <v>1.095739641E-4</v>
      </c>
      <c r="R251" s="1164">
        <v>1.3806100328671801E-5</v>
      </c>
      <c r="S251" s="1166">
        <v>1.6033528097702783E-4</v>
      </c>
      <c r="T251" s="1164">
        <v>4.6123721585935169E-6</v>
      </c>
      <c r="U251" s="1206">
        <v>3.0809620494000003E-2</v>
      </c>
      <c r="V251" s="1166">
        <v>3.8819505630030126E-3</v>
      </c>
      <c r="W251" s="1166">
        <v>3.634266368812631E-2</v>
      </c>
      <c r="X251" s="1166">
        <v>1.0454710226145305E-3</v>
      </c>
      <c r="Y251" s="1206">
        <v>0</v>
      </c>
      <c r="Z251" s="1166">
        <v>0</v>
      </c>
      <c r="AA251" s="1206">
        <v>0</v>
      </c>
      <c r="AB251" s="1166">
        <v>0</v>
      </c>
      <c r="AC251" s="1166">
        <v>0</v>
      </c>
      <c r="AD251" s="1207">
        <v>0</v>
      </c>
    </row>
    <row r="252" spans="2:30">
      <c r="B252" s="1200" t="s">
        <v>2015</v>
      </c>
      <c r="C252" s="1163" t="s">
        <v>264</v>
      </c>
      <c r="D252" s="1163" t="s">
        <v>1528</v>
      </c>
      <c r="E252" s="1163" t="s">
        <v>1529</v>
      </c>
      <c r="F252" s="1201">
        <v>506658.26</v>
      </c>
      <c r="G252" s="1163">
        <v>5043319.9400000004</v>
      </c>
      <c r="H252" s="1202">
        <v>62.7</v>
      </c>
      <c r="I252" s="1202">
        <v>13.715999999999999</v>
      </c>
      <c r="J252" s="1202">
        <v>3.048</v>
      </c>
      <c r="K252" s="1202">
        <v>12.125311416466072</v>
      </c>
      <c r="L252" s="1202">
        <v>293.14999999999998</v>
      </c>
      <c r="M252" s="1206">
        <v>0</v>
      </c>
      <c r="N252" s="1164">
        <v>0</v>
      </c>
      <c r="O252" s="1166">
        <v>0</v>
      </c>
      <c r="P252" s="1164">
        <v>0</v>
      </c>
      <c r="Q252" s="1204">
        <v>1.095739641E-4</v>
      </c>
      <c r="R252" s="1164">
        <v>1.3806100328671801E-5</v>
      </c>
      <c r="S252" s="1166">
        <v>1.6033528097702783E-4</v>
      </c>
      <c r="T252" s="1164">
        <v>4.6123721585935169E-6</v>
      </c>
      <c r="U252" s="1206">
        <v>3.0809620494000003E-2</v>
      </c>
      <c r="V252" s="1166">
        <v>3.8819505630030126E-3</v>
      </c>
      <c r="W252" s="1166">
        <v>3.634266368812631E-2</v>
      </c>
      <c r="X252" s="1166">
        <v>1.0454710226145305E-3</v>
      </c>
      <c r="Y252" s="1206">
        <v>0</v>
      </c>
      <c r="Z252" s="1166">
        <v>0</v>
      </c>
      <c r="AA252" s="1206">
        <v>0</v>
      </c>
      <c r="AB252" s="1166">
        <v>0</v>
      </c>
      <c r="AC252" s="1166">
        <v>0</v>
      </c>
      <c r="AD252" s="1207">
        <v>0</v>
      </c>
    </row>
    <row r="253" spans="2:30">
      <c r="B253" s="1200" t="s">
        <v>2015</v>
      </c>
      <c r="C253" s="1163" t="s">
        <v>238</v>
      </c>
      <c r="D253" s="1163" t="s">
        <v>1530</v>
      </c>
      <c r="E253" s="1163" t="s">
        <v>1531</v>
      </c>
      <c r="F253" s="1201">
        <v>506357.82487698999</v>
      </c>
      <c r="G253" s="1163">
        <v>5043059.1059269002</v>
      </c>
      <c r="H253" s="1202">
        <v>62.7</v>
      </c>
      <c r="I253" s="1202">
        <v>22.250399999999999</v>
      </c>
      <c r="J253" s="1202">
        <v>3.6576</v>
      </c>
      <c r="K253" s="1202">
        <v>14.93933977815497</v>
      </c>
      <c r="L253" s="1202">
        <v>293.14999999999998</v>
      </c>
      <c r="M253" s="1206">
        <v>0</v>
      </c>
      <c r="N253" s="1164">
        <v>0</v>
      </c>
      <c r="O253" s="1166">
        <v>0</v>
      </c>
      <c r="P253" s="1164">
        <v>0</v>
      </c>
      <c r="Q253" s="1204">
        <v>1.59587568E-4</v>
      </c>
      <c r="R253" s="1164">
        <v>2.0107714392864E-5</v>
      </c>
      <c r="S253" s="1166">
        <v>2.3357897332761601E-4</v>
      </c>
      <c r="T253" s="1164">
        <v>6.7193767138719291E-6</v>
      </c>
      <c r="U253" s="1206">
        <v>4.4872269120000002E-2</v>
      </c>
      <c r="V253" s="1166">
        <v>5.6538161645817604E-3</v>
      </c>
      <c r="W253" s="1166">
        <v>5.2944567287592954E-2</v>
      </c>
      <c r="X253" s="1166">
        <v>1.5230587218109705E-3</v>
      </c>
      <c r="Y253" s="1206">
        <v>0</v>
      </c>
      <c r="Z253" s="1166">
        <v>0</v>
      </c>
      <c r="AA253" s="1206">
        <v>0</v>
      </c>
      <c r="AB253" s="1166">
        <v>0</v>
      </c>
      <c r="AC253" s="1166">
        <v>0</v>
      </c>
      <c r="AD253" s="1207">
        <v>0</v>
      </c>
    </row>
    <row r="254" spans="2:30">
      <c r="B254" s="1200" t="s">
        <v>2015</v>
      </c>
      <c r="C254" s="1163" t="s">
        <v>238</v>
      </c>
      <c r="D254" s="1163" t="s">
        <v>1532</v>
      </c>
      <c r="E254" s="1163" t="s">
        <v>1533</v>
      </c>
      <c r="F254" s="1201">
        <v>506359.29091719998</v>
      </c>
      <c r="G254" s="1163">
        <v>5043055.6851663999</v>
      </c>
      <c r="H254" s="1202">
        <v>62.7</v>
      </c>
      <c r="I254" s="1202">
        <v>22.250399999999999</v>
      </c>
      <c r="J254" s="1202">
        <v>3.6576</v>
      </c>
      <c r="K254" s="1202">
        <v>14.93933977815497</v>
      </c>
      <c r="L254" s="1202">
        <v>293.14999999999998</v>
      </c>
      <c r="M254" s="1206">
        <v>0</v>
      </c>
      <c r="N254" s="1164">
        <v>0</v>
      </c>
      <c r="O254" s="1166">
        <v>0</v>
      </c>
      <c r="P254" s="1164">
        <v>0</v>
      </c>
      <c r="Q254" s="1204">
        <v>1.59587568E-4</v>
      </c>
      <c r="R254" s="1164">
        <v>2.0107714392864E-5</v>
      </c>
      <c r="S254" s="1166">
        <v>2.3357897332761601E-4</v>
      </c>
      <c r="T254" s="1164">
        <v>6.7193767138719291E-6</v>
      </c>
      <c r="U254" s="1206">
        <v>4.4872269120000002E-2</v>
      </c>
      <c r="V254" s="1166">
        <v>5.6538161645817604E-3</v>
      </c>
      <c r="W254" s="1166">
        <v>5.2944567287592954E-2</v>
      </c>
      <c r="X254" s="1166">
        <v>1.5230587218109705E-3</v>
      </c>
      <c r="Y254" s="1206">
        <v>0</v>
      </c>
      <c r="Z254" s="1166">
        <v>0</v>
      </c>
      <c r="AA254" s="1206">
        <v>0</v>
      </c>
      <c r="AB254" s="1166">
        <v>0</v>
      </c>
      <c r="AC254" s="1166">
        <v>0</v>
      </c>
      <c r="AD254" s="1207">
        <v>0</v>
      </c>
    </row>
    <row r="255" spans="2:30">
      <c r="B255" s="1200" t="s">
        <v>2015</v>
      </c>
      <c r="C255" s="1163" t="s">
        <v>238</v>
      </c>
      <c r="D255" s="1163" t="s">
        <v>1534</v>
      </c>
      <c r="E255" s="1163" t="s">
        <v>1535</v>
      </c>
      <c r="F255" s="1201">
        <v>506363.53867471003</v>
      </c>
      <c r="G255" s="1163">
        <v>5043061.7372810999</v>
      </c>
      <c r="H255" s="1202">
        <v>62.7</v>
      </c>
      <c r="I255" s="1202">
        <v>22.250399999999999</v>
      </c>
      <c r="J255" s="1202">
        <v>3.6576</v>
      </c>
      <c r="K255" s="1202">
        <v>14.93933977815497</v>
      </c>
      <c r="L255" s="1202">
        <v>293.14999999999998</v>
      </c>
      <c r="M255" s="1206">
        <v>0</v>
      </c>
      <c r="N255" s="1164">
        <v>0</v>
      </c>
      <c r="O255" s="1166">
        <v>0</v>
      </c>
      <c r="P255" s="1164">
        <v>0</v>
      </c>
      <c r="Q255" s="1204">
        <v>1.59587568E-4</v>
      </c>
      <c r="R255" s="1164">
        <v>2.0107714392864E-5</v>
      </c>
      <c r="S255" s="1166">
        <v>2.3357897332761601E-4</v>
      </c>
      <c r="T255" s="1164">
        <v>6.7193767138719291E-6</v>
      </c>
      <c r="U255" s="1206">
        <v>4.4872269120000002E-2</v>
      </c>
      <c r="V255" s="1166">
        <v>5.6538161645817604E-3</v>
      </c>
      <c r="W255" s="1166">
        <v>5.2944567287592954E-2</v>
      </c>
      <c r="X255" s="1166">
        <v>1.5230587218109705E-3</v>
      </c>
      <c r="Y255" s="1206">
        <v>0</v>
      </c>
      <c r="Z255" s="1166">
        <v>0</v>
      </c>
      <c r="AA255" s="1206">
        <v>0</v>
      </c>
      <c r="AB255" s="1166">
        <v>0</v>
      </c>
      <c r="AC255" s="1166">
        <v>0</v>
      </c>
      <c r="AD255" s="1207">
        <v>0</v>
      </c>
    </row>
    <row r="256" spans="2:30">
      <c r="B256" s="1200" t="s">
        <v>2015</v>
      </c>
      <c r="C256" s="1163" t="s">
        <v>238</v>
      </c>
      <c r="D256" s="1163" t="s">
        <v>1536</v>
      </c>
      <c r="E256" s="1163" t="s">
        <v>1537</v>
      </c>
      <c r="F256" s="1201">
        <v>506364.92953336</v>
      </c>
      <c r="G256" s="1163">
        <v>5043058.0909759998</v>
      </c>
      <c r="H256" s="1202">
        <v>62.7</v>
      </c>
      <c r="I256" s="1202">
        <v>22.250399999999999</v>
      </c>
      <c r="J256" s="1202">
        <v>3.6576</v>
      </c>
      <c r="K256" s="1202">
        <v>14.93933977815497</v>
      </c>
      <c r="L256" s="1202">
        <v>293.14999999999998</v>
      </c>
      <c r="M256" s="1206">
        <v>0</v>
      </c>
      <c r="N256" s="1164">
        <v>0</v>
      </c>
      <c r="O256" s="1166">
        <v>0</v>
      </c>
      <c r="P256" s="1164">
        <v>0</v>
      </c>
      <c r="Q256" s="1204">
        <v>1.59587568E-4</v>
      </c>
      <c r="R256" s="1164">
        <v>2.0107714392864E-5</v>
      </c>
      <c r="S256" s="1166">
        <v>2.3357897332761601E-4</v>
      </c>
      <c r="T256" s="1164">
        <v>6.7193767138719291E-6</v>
      </c>
      <c r="U256" s="1206">
        <v>4.4872269120000002E-2</v>
      </c>
      <c r="V256" s="1166">
        <v>5.6538161645817604E-3</v>
      </c>
      <c r="W256" s="1166">
        <v>5.2944567287592954E-2</v>
      </c>
      <c r="X256" s="1166">
        <v>1.5230587218109705E-3</v>
      </c>
      <c r="Y256" s="1206">
        <v>0</v>
      </c>
      <c r="Z256" s="1166">
        <v>0</v>
      </c>
      <c r="AA256" s="1206">
        <v>0</v>
      </c>
      <c r="AB256" s="1166">
        <v>0</v>
      </c>
      <c r="AC256" s="1166">
        <v>0</v>
      </c>
      <c r="AD256" s="1207">
        <v>0</v>
      </c>
    </row>
    <row r="257" spans="2:30">
      <c r="B257" s="1200" t="s">
        <v>2015</v>
      </c>
      <c r="C257" s="1163" t="s">
        <v>238</v>
      </c>
      <c r="D257" s="1163" t="s">
        <v>1538</v>
      </c>
      <c r="E257" s="1163" t="s">
        <v>1539</v>
      </c>
      <c r="F257" s="1201">
        <v>506370.63</v>
      </c>
      <c r="G257" s="1163">
        <v>5043062.9800000004</v>
      </c>
      <c r="H257" s="1202">
        <v>62.7</v>
      </c>
      <c r="I257" s="1202">
        <v>22.250399999999999</v>
      </c>
      <c r="J257" s="1202">
        <v>3.6576</v>
      </c>
      <c r="K257" s="1202">
        <v>14.93933977815497</v>
      </c>
      <c r="L257" s="1202">
        <v>293.14999999999998</v>
      </c>
      <c r="M257" s="1206">
        <v>0</v>
      </c>
      <c r="N257" s="1164">
        <v>0</v>
      </c>
      <c r="O257" s="1166">
        <v>0</v>
      </c>
      <c r="P257" s="1164">
        <v>0</v>
      </c>
      <c r="Q257" s="1204">
        <v>1.59587568E-4</v>
      </c>
      <c r="R257" s="1164">
        <v>2.0107714392864E-5</v>
      </c>
      <c r="S257" s="1166">
        <v>2.3357897332761601E-4</v>
      </c>
      <c r="T257" s="1164">
        <v>6.7193767138719291E-6</v>
      </c>
      <c r="U257" s="1206">
        <v>4.4872269120000002E-2</v>
      </c>
      <c r="V257" s="1166">
        <v>5.6538161645817604E-3</v>
      </c>
      <c r="W257" s="1166">
        <v>5.2944567287592954E-2</v>
      </c>
      <c r="X257" s="1166">
        <v>1.5230587218109705E-3</v>
      </c>
      <c r="Y257" s="1206">
        <v>0</v>
      </c>
      <c r="Z257" s="1166">
        <v>0</v>
      </c>
      <c r="AA257" s="1206">
        <v>0</v>
      </c>
      <c r="AB257" s="1166">
        <v>0</v>
      </c>
      <c r="AC257" s="1166">
        <v>0</v>
      </c>
      <c r="AD257" s="1207">
        <v>0</v>
      </c>
    </row>
    <row r="258" spans="2:30">
      <c r="B258" s="1200" t="s">
        <v>2015</v>
      </c>
      <c r="C258" s="1163" t="s">
        <v>238</v>
      </c>
      <c r="D258" s="1163" t="s">
        <v>1540</v>
      </c>
      <c r="E258" s="1163" t="s">
        <v>1541</v>
      </c>
      <c r="F258" s="1201">
        <v>506375.5</v>
      </c>
      <c r="G258" s="1163">
        <v>5043065.04</v>
      </c>
      <c r="H258" s="1202">
        <v>62.7</v>
      </c>
      <c r="I258" s="1202">
        <v>22.250399999999999</v>
      </c>
      <c r="J258" s="1202">
        <v>3.6576</v>
      </c>
      <c r="K258" s="1202">
        <v>14.93933977815497</v>
      </c>
      <c r="L258" s="1202">
        <v>293.14999999999998</v>
      </c>
      <c r="M258" s="1206">
        <v>0</v>
      </c>
      <c r="N258" s="1164">
        <v>0</v>
      </c>
      <c r="O258" s="1166">
        <v>0</v>
      </c>
      <c r="P258" s="1164">
        <v>0</v>
      </c>
      <c r="Q258" s="1204">
        <v>1.59587568E-4</v>
      </c>
      <c r="R258" s="1164">
        <v>2.0107714392864E-5</v>
      </c>
      <c r="S258" s="1166">
        <v>2.3357897332761601E-4</v>
      </c>
      <c r="T258" s="1164">
        <v>6.7193767138719291E-6</v>
      </c>
      <c r="U258" s="1206">
        <v>4.4872269120000002E-2</v>
      </c>
      <c r="V258" s="1166">
        <v>5.6538161645817604E-3</v>
      </c>
      <c r="W258" s="1166">
        <v>5.2944567287592954E-2</v>
      </c>
      <c r="X258" s="1166">
        <v>1.5230587218109705E-3</v>
      </c>
      <c r="Y258" s="1206">
        <v>0</v>
      </c>
      <c r="Z258" s="1166">
        <v>0</v>
      </c>
      <c r="AA258" s="1206">
        <v>0</v>
      </c>
      <c r="AB258" s="1166">
        <v>0</v>
      </c>
      <c r="AC258" s="1166">
        <v>0</v>
      </c>
      <c r="AD258" s="1207">
        <v>0</v>
      </c>
    </row>
    <row r="259" spans="2:30">
      <c r="B259" s="1200" t="s">
        <v>2015</v>
      </c>
      <c r="C259" s="1163" t="s">
        <v>225</v>
      </c>
      <c r="D259" s="1163" t="s">
        <v>1546</v>
      </c>
      <c r="E259" s="1163" t="s">
        <v>1547</v>
      </c>
      <c r="F259" s="1201">
        <v>506518.07</v>
      </c>
      <c r="G259" s="1163">
        <v>5043561.07</v>
      </c>
      <c r="H259" s="1202">
        <v>62.7</v>
      </c>
      <c r="I259" s="1202">
        <v>8.8391999999999999</v>
      </c>
      <c r="J259" s="1202">
        <v>3.3527999999999998</v>
      </c>
      <c r="K259" s="1202">
        <v>7.5803399816475459</v>
      </c>
      <c r="L259" s="1202">
        <v>293.14999999999998</v>
      </c>
      <c r="M259" s="1206">
        <v>0</v>
      </c>
      <c r="N259" s="1164">
        <v>0</v>
      </c>
      <c r="O259" s="1166">
        <v>0</v>
      </c>
      <c r="P259" s="1164">
        <v>0</v>
      </c>
      <c r="Q259" s="1204">
        <v>3.5907202799999999E-4</v>
      </c>
      <c r="R259" s="1164">
        <v>4.5242357383943997E-5</v>
      </c>
      <c r="S259" s="1166">
        <v>3.3368424761087993E-4</v>
      </c>
      <c r="T259" s="1164">
        <v>9.5991095912456115E-6</v>
      </c>
      <c r="U259" s="1206">
        <v>0.10096260552</v>
      </c>
      <c r="V259" s="1166">
        <v>1.272108637030896E-2</v>
      </c>
      <c r="W259" s="1166">
        <v>7.5635096125132792E-2</v>
      </c>
      <c r="X259" s="1166">
        <v>2.1757981740156722E-3</v>
      </c>
      <c r="Y259" s="1206">
        <v>0</v>
      </c>
      <c r="Z259" s="1166">
        <v>0</v>
      </c>
      <c r="AA259" s="1206">
        <v>0</v>
      </c>
      <c r="AB259" s="1166">
        <v>0</v>
      </c>
      <c r="AC259" s="1166">
        <v>0</v>
      </c>
      <c r="AD259" s="1207">
        <v>0</v>
      </c>
    </row>
    <row r="260" spans="2:30">
      <c r="B260" s="1200" t="s">
        <v>2015</v>
      </c>
      <c r="C260" s="1163" t="s">
        <v>225</v>
      </c>
      <c r="D260" s="1163" t="s">
        <v>1548</v>
      </c>
      <c r="E260" s="1163" t="s">
        <v>1549</v>
      </c>
      <c r="F260" s="1201">
        <v>506518.39</v>
      </c>
      <c r="G260" s="1163">
        <v>5043575.84</v>
      </c>
      <c r="H260" s="1202">
        <v>62.7</v>
      </c>
      <c r="I260" s="1202">
        <v>8.8391999999999999</v>
      </c>
      <c r="J260" s="1202">
        <v>3.3527999999999998</v>
      </c>
      <c r="K260" s="1202">
        <v>7.5803399816475459</v>
      </c>
      <c r="L260" s="1202">
        <v>293.14999999999998</v>
      </c>
      <c r="M260" s="1206">
        <v>0</v>
      </c>
      <c r="N260" s="1164">
        <v>0</v>
      </c>
      <c r="O260" s="1166">
        <v>0</v>
      </c>
      <c r="P260" s="1164">
        <v>0</v>
      </c>
      <c r="Q260" s="1204">
        <v>3.5907202799999999E-4</v>
      </c>
      <c r="R260" s="1164">
        <v>4.5242357383943997E-5</v>
      </c>
      <c r="S260" s="1166">
        <v>3.3368424761087993E-4</v>
      </c>
      <c r="T260" s="1164">
        <v>9.5991095912456115E-6</v>
      </c>
      <c r="U260" s="1206">
        <v>0.10096260552</v>
      </c>
      <c r="V260" s="1166">
        <v>1.272108637030896E-2</v>
      </c>
      <c r="W260" s="1166">
        <v>7.5635096125132792E-2</v>
      </c>
      <c r="X260" s="1166">
        <v>2.1757981740156722E-3</v>
      </c>
      <c r="Y260" s="1206">
        <v>0</v>
      </c>
      <c r="Z260" s="1166">
        <v>0</v>
      </c>
      <c r="AA260" s="1206">
        <v>0</v>
      </c>
      <c r="AB260" s="1166">
        <v>0</v>
      </c>
      <c r="AC260" s="1166">
        <v>0</v>
      </c>
      <c r="AD260" s="1207">
        <v>0</v>
      </c>
    </row>
    <row r="261" spans="2:30">
      <c r="B261" s="1200" t="s">
        <v>2015</v>
      </c>
      <c r="C261" s="1163" t="s">
        <v>225</v>
      </c>
      <c r="D261" s="1163" t="s">
        <v>1550</v>
      </c>
      <c r="E261" s="1163" t="s">
        <v>1551</v>
      </c>
      <c r="F261" s="1201">
        <v>506514.79</v>
      </c>
      <c r="G261" s="1163">
        <v>5043561.07</v>
      </c>
      <c r="H261" s="1202">
        <v>62.7</v>
      </c>
      <c r="I261" s="1202">
        <v>8.8391999999999999</v>
      </c>
      <c r="J261" s="1202">
        <v>3.3527999999999998</v>
      </c>
      <c r="K261" s="1202">
        <v>7.5803399816475459</v>
      </c>
      <c r="L261" s="1202">
        <v>293.14999999999998</v>
      </c>
      <c r="M261" s="1206">
        <v>0</v>
      </c>
      <c r="N261" s="1164">
        <v>0</v>
      </c>
      <c r="O261" s="1166">
        <v>0</v>
      </c>
      <c r="P261" s="1164">
        <v>0</v>
      </c>
      <c r="Q261" s="1204">
        <v>3.5907202799999999E-4</v>
      </c>
      <c r="R261" s="1164">
        <v>4.5242357383943997E-5</v>
      </c>
      <c r="S261" s="1166">
        <v>3.3368424761087993E-4</v>
      </c>
      <c r="T261" s="1164">
        <v>9.5991095912456115E-6</v>
      </c>
      <c r="U261" s="1206">
        <v>0.10096260552</v>
      </c>
      <c r="V261" s="1166">
        <v>1.272108637030896E-2</v>
      </c>
      <c r="W261" s="1166">
        <v>7.5635096125132792E-2</v>
      </c>
      <c r="X261" s="1166">
        <v>2.1757981740156722E-3</v>
      </c>
      <c r="Y261" s="1206">
        <v>0</v>
      </c>
      <c r="Z261" s="1166">
        <v>0</v>
      </c>
      <c r="AA261" s="1206">
        <v>0</v>
      </c>
      <c r="AB261" s="1166">
        <v>0</v>
      </c>
      <c r="AC261" s="1166">
        <v>0</v>
      </c>
      <c r="AD261" s="1207">
        <v>0</v>
      </c>
    </row>
    <row r="262" spans="2:30">
      <c r="B262" s="1200" t="s">
        <v>2015</v>
      </c>
      <c r="C262" s="1163" t="s">
        <v>225</v>
      </c>
      <c r="D262" s="1163" t="s">
        <v>1552</v>
      </c>
      <c r="E262" s="1163" t="s">
        <v>1553</v>
      </c>
      <c r="F262" s="1201">
        <v>506514.89</v>
      </c>
      <c r="G262" s="1163">
        <v>5043575.68</v>
      </c>
      <c r="H262" s="1202">
        <v>62.7</v>
      </c>
      <c r="I262" s="1202">
        <v>8.8391999999999999</v>
      </c>
      <c r="J262" s="1202">
        <v>3.3527999999999998</v>
      </c>
      <c r="K262" s="1202">
        <v>7.5803399816475459</v>
      </c>
      <c r="L262" s="1202">
        <v>293.14999999999998</v>
      </c>
      <c r="M262" s="1206">
        <v>0</v>
      </c>
      <c r="N262" s="1164">
        <v>0</v>
      </c>
      <c r="O262" s="1166">
        <v>0</v>
      </c>
      <c r="P262" s="1164">
        <v>0</v>
      </c>
      <c r="Q262" s="1204">
        <v>3.5907202799999999E-4</v>
      </c>
      <c r="R262" s="1164">
        <v>4.5242357383943997E-5</v>
      </c>
      <c r="S262" s="1166">
        <v>3.3368424761087993E-4</v>
      </c>
      <c r="T262" s="1164">
        <v>9.5991095912456115E-6</v>
      </c>
      <c r="U262" s="1206">
        <v>0.10096260552</v>
      </c>
      <c r="V262" s="1166">
        <v>1.272108637030896E-2</v>
      </c>
      <c r="W262" s="1166">
        <v>7.5635096125132792E-2</v>
      </c>
      <c r="X262" s="1166">
        <v>2.1757981740156722E-3</v>
      </c>
      <c r="Y262" s="1206">
        <v>0</v>
      </c>
      <c r="Z262" s="1166">
        <v>0</v>
      </c>
      <c r="AA262" s="1206">
        <v>0</v>
      </c>
      <c r="AB262" s="1166">
        <v>0</v>
      </c>
      <c r="AC262" s="1166">
        <v>0</v>
      </c>
      <c r="AD262" s="1207">
        <v>0</v>
      </c>
    </row>
    <row r="263" spans="2:30">
      <c r="B263" s="1200" t="s">
        <v>2015</v>
      </c>
      <c r="C263" s="1163" t="s">
        <v>225</v>
      </c>
      <c r="D263" s="1163" t="s">
        <v>1554</v>
      </c>
      <c r="E263" s="1163" t="s">
        <v>1555</v>
      </c>
      <c r="F263" s="1201">
        <v>506506.05</v>
      </c>
      <c r="G263" s="1163">
        <v>5043561.12</v>
      </c>
      <c r="H263" s="1202">
        <v>62.7</v>
      </c>
      <c r="I263" s="1202">
        <v>8.8391999999999999</v>
      </c>
      <c r="J263" s="1202">
        <v>3.3527999999999998</v>
      </c>
      <c r="K263" s="1202">
        <v>7.5803399816475459</v>
      </c>
      <c r="L263" s="1202">
        <v>293.14999999999998</v>
      </c>
      <c r="M263" s="1206">
        <v>0</v>
      </c>
      <c r="N263" s="1164">
        <v>0</v>
      </c>
      <c r="O263" s="1166">
        <v>0</v>
      </c>
      <c r="P263" s="1164">
        <v>0</v>
      </c>
      <c r="Q263" s="1204">
        <v>3.5907202799999999E-4</v>
      </c>
      <c r="R263" s="1164">
        <v>4.5242357383943997E-5</v>
      </c>
      <c r="S263" s="1166">
        <v>3.3368424761087993E-4</v>
      </c>
      <c r="T263" s="1164">
        <v>9.5991095912456115E-6</v>
      </c>
      <c r="U263" s="1206">
        <v>0.10096260552</v>
      </c>
      <c r="V263" s="1166">
        <v>1.272108637030896E-2</v>
      </c>
      <c r="W263" s="1166">
        <v>7.5635096125132792E-2</v>
      </c>
      <c r="X263" s="1166">
        <v>2.1757981740156722E-3</v>
      </c>
      <c r="Y263" s="1206">
        <v>0</v>
      </c>
      <c r="Z263" s="1166">
        <v>0</v>
      </c>
      <c r="AA263" s="1206">
        <v>0</v>
      </c>
      <c r="AB263" s="1166">
        <v>0</v>
      </c>
      <c r="AC263" s="1166">
        <v>0</v>
      </c>
      <c r="AD263" s="1207">
        <v>0</v>
      </c>
    </row>
    <row r="264" spans="2:30">
      <c r="B264" s="1200" t="s">
        <v>2015</v>
      </c>
      <c r="C264" s="1163" t="s">
        <v>225</v>
      </c>
      <c r="D264" s="1163" t="s">
        <v>1556</v>
      </c>
      <c r="E264" s="1163" t="s">
        <v>1557</v>
      </c>
      <c r="F264" s="1201">
        <v>506506.26</v>
      </c>
      <c r="G264" s="1163">
        <v>5043575.58</v>
      </c>
      <c r="H264" s="1202">
        <v>62.7</v>
      </c>
      <c r="I264" s="1202">
        <v>8.8391999999999999</v>
      </c>
      <c r="J264" s="1202">
        <v>3.3527999999999998</v>
      </c>
      <c r="K264" s="1202">
        <v>7.5803399816475459</v>
      </c>
      <c r="L264" s="1202">
        <v>293.14999999999998</v>
      </c>
      <c r="M264" s="1206">
        <v>0</v>
      </c>
      <c r="N264" s="1164">
        <v>0</v>
      </c>
      <c r="O264" s="1166">
        <v>0</v>
      </c>
      <c r="P264" s="1164">
        <v>0</v>
      </c>
      <c r="Q264" s="1204">
        <v>3.5907202799999999E-4</v>
      </c>
      <c r="R264" s="1164">
        <v>4.5242357383943997E-5</v>
      </c>
      <c r="S264" s="1166">
        <v>3.3368424761087993E-4</v>
      </c>
      <c r="T264" s="1164">
        <v>9.5991095912456115E-6</v>
      </c>
      <c r="U264" s="1206">
        <v>0.10096260552</v>
      </c>
      <c r="V264" s="1166">
        <v>1.272108637030896E-2</v>
      </c>
      <c r="W264" s="1166">
        <v>7.5635096125132792E-2</v>
      </c>
      <c r="X264" s="1166">
        <v>2.1757981740156722E-3</v>
      </c>
      <c r="Y264" s="1206">
        <v>0</v>
      </c>
      <c r="Z264" s="1166">
        <v>0</v>
      </c>
      <c r="AA264" s="1206">
        <v>0</v>
      </c>
      <c r="AB264" s="1166">
        <v>0</v>
      </c>
      <c r="AC264" s="1166">
        <v>0</v>
      </c>
      <c r="AD264" s="1207">
        <v>0</v>
      </c>
    </row>
    <row r="265" spans="2:30">
      <c r="B265" s="1200" t="s">
        <v>2015</v>
      </c>
      <c r="C265" s="1163" t="s">
        <v>225</v>
      </c>
      <c r="D265" s="1163" t="s">
        <v>1558</v>
      </c>
      <c r="E265" s="1163" t="s">
        <v>1559</v>
      </c>
      <c r="F265" s="1201">
        <v>506502.65</v>
      </c>
      <c r="G265" s="1163">
        <v>5043561.0199999996</v>
      </c>
      <c r="H265" s="1202">
        <v>62.7</v>
      </c>
      <c r="I265" s="1202">
        <v>8.8391999999999999</v>
      </c>
      <c r="J265" s="1202">
        <v>3.3527999999999998</v>
      </c>
      <c r="K265" s="1202">
        <v>7.5803399816475459</v>
      </c>
      <c r="L265" s="1202">
        <v>293.14999999999998</v>
      </c>
      <c r="M265" s="1206">
        <v>0</v>
      </c>
      <c r="N265" s="1164">
        <v>0</v>
      </c>
      <c r="O265" s="1166">
        <v>0</v>
      </c>
      <c r="P265" s="1164">
        <v>0</v>
      </c>
      <c r="Q265" s="1204">
        <v>3.5907202799999999E-4</v>
      </c>
      <c r="R265" s="1164">
        <v>4.5242357383943997E-5</v>
      </c>
      <c r="S265" s="1166">
        <v>3.3368424761087993E-4</v>
      </c>
      <c r="T265" s="1164">
        <v>9.5991095912456115E-6</v>
      </c>
      <c r="U265" s="1206">
        <v>0.10096260552</v>
      </c>
      <c r="V265" s="1166">
        <v>1.272108637030896E-2</v>
      </c>
      <c r="W265" s="1166">
        <v>7.5635096125132792E-2</v>
      </c>
      <c r="X265" s="1166">
        <v>2.1757981740156722E-3</v>
      </c>
      <c r="Y265" s="1206">
        <v>0</v>
      </c>
      <c r="Z265" s="1166">
        <v>0</v>
      </c>
      <c r="AA265" s="1206">
        <v>0</v>
      </c>
      <c r="AB265" s="1166">
        <v>0</v>
      </c>
      <c r="AC265" s="1166">
        <v>0</v>
      </c>
      <c r="AD265" s="1207">
        <v>0</v>
      </c>
    </row>
    <row r="266" spans="2:30">
      <c r="B266" s="1200" t="s">
        <v>2015</v>
      </c>
      <c r="C266" s="1163" t="s">
        <v>225</v>
      </c>
      <c r="D266" s="1163" t="s">
        <v>1560</v>
      </c>
      <c r="E266" s="1163" t="s">
        <v>1561</v>
      </c>
      <c r="F266" s="1201">
        <v>506502.87</v>
      </c>
      <c r="G266" s="1163">
        <v>5043575.63</v>
      </c>
      <c r="H266" s="1202">
        <v>62.7</v>
      </c>
      <c r="I266" s="1202">
        <v>8.8391999999999999</v>
      </c>
      <c r="J266" s="1202">
        <v>3.3527999999999998</v>
      </c>
      <c r="K266" s="1202">
        <v>7.5803399816475459</v>
      </c>
      <c r="L266" s="1202">
        <v>293.14999999999998</v>
      </c>
      <c r="M266" s="1206">
        <v>0</v>
      </c>
      <c r="N266" s="1164">
        <v>0</v>
      </c>
      <c r="O266" s="1166">
        <v>0</v>
      </c>
      <c r="P266" s="1164">
        <v>0</v>
      </c>
      <c r="Q266" s="1204">
        <v>3.5907202799999999E-4</v>
      </c>
      <c r="R266" s="1164">
        <v>4.5242357383943997E-5</v>
      </c>
      <c r="S266" s="1166">
        <v>3.3368424761087993E-4</v>
      </c>
      <c r="T266" s="1164">
        <v>9.5991095912456115E-6</v>
      </c>
      <c r="U266" s="1206">
        <v>0.10096260552</v>
      </c>
      <c r="V266" s="1166">
        <v>1.272108637030896E-2</v>
      </c>
      <c r="W266" s="1166">
        <v>7.5635096125132792E-2</v>
      </c>
      <c r="X266" s="1166">
        <v>2.1757981740156722E-3</v>
      </c>
      <c r="Y266" s="1206">
        <v>0</v>
      </c>
      <c r="Z266" s="1166">
        <v>0</v>
      </c>
      <c r="AA266" s="1206">
        <v>0</v>
      </c>
      <c r="AB266" s="1166">
        <v>0</v>
      </c>
      <c r="AC266" s="1166">
        <v>0</v>
      </c>
      <c r="AD266" s="1207">
        <v>0</v>
      </c>
    </row>
    <row r="267" spans="2:30">
      <c r="B267" s="1200" t="s">
        <v>2015</v>
      </c>
      <c r="C267" s="1163" t="s">
        <v>225</v>
      </c>
      <c r="D267" s="1163" t="s">
        <v>1562</v>
      </c>
      <c r="E267" s="1163" t="s">
        <v>1563</v>
      </c>
      <c r="F267" s="1201">
        <v>506494.34</v>
      </c>
      <c r="G267" s="1163">
        <v>5043560.91</v>
      </c>
      <c r="H267" s="1202">
        <v>62.7</v>
      </c>
      <c r="I267" s="1202">
        <v>8.8391999999999999</v>
      </c>
      <c r="J267" s="1202">
        <v>3.3527999999999998</v>
      </c>
      <c r="K267" s="1202">
        <v>7.5803399816475459</v>
      </c>
      <c r="L267" s="1202">
        <v>293.14999999999998</v>
      </c>
      <c r="M267" s="1206">
        <v>0</v>
      </c>
      <c r="N267" s="1164">
        <v>0</v>
      </c>
      <c r="O267" s="1166">
        <v>0</v>
      </c>
      <c r="P267" s="1164">
        <v>0</v>
      </c>
      <c r="Q267" s="1204">
        <v>3.5907202799999999E-4</v>
      </c>
      <c r="R267" s="1164">
        <v>4.5242357383943997E-5</v>
      </c>
      <c r="S267" s="1166">
        <v>3.3368424761087993E-4</v>
      </c>
      <c r="T267" s="1164">
        <v>9.5991095912456115E-6</v>
      </c>
      <c r="U267" s="1206">
        <v>0.10096260552</v>
      </c>
      <c r="V267" s="1166">
        <v>1.272108637030896E-2</v>
      </c>
      <c r="W267" s="1166">
        <v>7.5635096125132792E-2</v>
      </c>
      <c r="X267" s="1166">
        <v>2.1757981740156722E-3</v>
      </c>
      <c r="Y267" s="1206">
        <v>0</v>
      </c>
      <c r="Z267" s="1166">
        <v>0</v>
      </c>
      <c r="AA267" s="1206">
        <v>0</v>
      </c>
      <c r="AB267" s="1166">
        <v>0</v>
      </c>
      <c r="AC267" s="1166">
        <v>0</v>
      </c>
      <c r="AD267" s="1207">
        <v>0</v>
      </c>
    </row>
    <row r="268" spans="2:30">
      <c r="B268" s="1200" t="s">
        <v>2015</v>
      </c>
      <c r="C268" s="1163" t="s">
        <v>225</v>
      </c>
      <c r="D268" s="1163" t="s">
        <v>1564</v>
      </c>
      <c r="E268" s="1163" t="s">
        <v>1565</v>
      </c>
      <c r="F268" s="1201">
        <v>506494.34</v>
      </c>
      <c r="G268" s="1163">
        <v>5043575.57</v>
      </c>
      <c r="H268" s="1202">
        <v>62.7</v>
      </c>
      <c r="I268" s="1202">
        <v>9.4488000000000003</v>
      </c>
      <c r="J268" s="1202">
        <v>3.3527999999999998</v>
      </c>
      <c r="K268" s="1202">
        <v>10.253662442836626</v>
      </c>
      <c r="L268" s="1202">
        <v>293.14999999999998</v>
      </c>
      <c r="M268" s="1206">
        <v>0</v>
      </c>
      <c r="N268" s="1164">
        <v>0</v>
      </c>
      <c r="O268" s="1166">
        <v>0</v>
      </c>
      <c r="P268" s="1164">
        <v>0</v>
      </c>
      <c r="Q268" s="1204">
        <v>3.5907202799999999E-4</v>
      </c>
      <c r="R268" s="1164">
        <v>4.5242357383943997E-5</v>
      </c>
      <c r="S268" s="1166">
        <v>3.3368424761087993E-4</v>
      </c>
      <c r="T268" s="1164">
        <v>9.5991095912456115E-6</v>
      </c>
      <c r="U268" s="1206">
        <v>0.10096260552</v>
      </c>
      <c r="V268" s="1166">
        <v>1.272108637030896E-2</v>
      </c>
      <c r="W268" s="1166">
        <v>7.5635096125132792E-2</v>
      </c>
      <c r="X268" s="1166">
        <v>2.1757981740156722E-3</v>
      </c>
      <c r="Y268" s="1206">
        <v>0</v>
      </c>
      <c r="Z268" s="1166">
        <v>0</v>
      </c>
      <c r="AA268" s="1206">
        <v>0</v>
      </c>
      <c r="AB268" s="1166">
        <v>0</v>
      </c>
      <c r="AC268" s="1166">
        <v>0</v>
      </c>
      <c r="AD268" s="1207">
        <v>0</v>
      </c>
    </row>
    <row r="269" spans="2:30">
      <c r="B269" s="1200" t="s">
        <v>2015</v>
      </c>
      <c r="C269" s="1163" t="s">
        <v>1566</v>
      </c>
      <c r="D269" s="1163" t="s">
        <v>1567</v>
      </c>
      <c r="E269" s="1163" t="s">
        <v>1568</v>
      </c>
      <c r="F269" s="1201">
        <v>506518.1</v>
      </c>
      <c r="G269" s="1163">
        <v>5043590.1900000004</v>
      </c>
      <c r="H269" s="1202">
        <v>62.7</v>
      </c>
      <c r="I269" s="1202">
        <v>9.4488000000000003</v>
      </c>
      <c r="J269" s="1202">
        <v>3.3527999999999998</v>
      </c>
      <c r="K269" s="1202">
        <v>20.510557434643356</v>
      </c>
      <c r="L269" s="1202">
        <v>293.14999999999998</v>
      </c>
      <c r="M269" s="1206">
        <v>0</v>
      </c>
      <c r="N269" s="1164">
        <v>0</v>
      </c>
      <c r="O269" s="1166">
        <v>0</v>
      </c>
      <c r="P269" s="1164">
        <v>0</v>
      </c>
      <c r="Q269" s="1204">
        <v>3.7047113999999997E-4</v>
      </c>
      <c r="R269" s="1164">
        <v>4.6678622697719996E-5</v>
      </c>
      <c r="S269" s="1166">
        <v>3.3368424761087993E-4</v>
      </c>
      <c r="T269" s="1164">
        <v>9.5991095912456115E-6</v>
      </c>
      <c r="U269" s="1206">
        <v>0.10416776759999999</v>
      </c>
      <c r="V269" s="1166">
        <v>1.3124930382064798E-2</v>
      </c>
      <c r="W269" s="1166">
        <v>7.5635096125132792E-2</v>
      </c>
      <c r="X269" s="1166">
        <v>2.1757981740156722E-3</v>
      </c>
      <c r="Y269" s="1206">
        <v>0</v>
      </c>
      <c r="Z269" s="1166">
        <v>0</v>
      </c>
      <c r="AA269" s="1206">
        <v>0</v>
      </c>
      <c r="AB269" s="1166">
        <v>0</v>
      </c>
      <c r="AC269" s="1166">
        <v>0</v>
      </c>
      <c r="AD269" s="1207">
        <v>0</v>
      </c>
    </row>
    <row r="270" spans="2:30">
      <c r="B270" s="1200" t="s">
        <v>2015</v>
      </c>
      <c r="C270" s="1163" t="s">
        <v>1566</v>
      </c>
      <c r="D270" s="1163" t="s">
        <v>1569</v>
      </c>
      <c r="E270" s="1163" t="s">
        <v>1570</v>
      </c>
      <c r="F270" s="1201">
        <v>506514.87</v>
      </c>
      <c r="G270" s="1163">
        <v>5043590.1399999997</v>
      </c>
      <c r="H270" s="1202">
        <v>62.7</v>
      </c>
      <c r="I270" s="1202">
        <v>9.4488000000000003</v>
      </c>
      <c r="J270" s="1202">
        <v>3.3527999999999998</v>
      </c>
      <c r="K270" s="1202">
        <v>10.247197334896613</v>
      </c>
      <c r="L270" s="1202">
        <v>293.14999999999998</v>
      </c>
      <c r="M270" s="1206">
        <v>0</v>
      </c>
      <c r="N270" s="1164">
        <v>0</v>
      </c>
      <c r="O270" s="1166">
        <v>0</v>
      </c>
      <c r="P270" s="1164">
        <v>0</v>
      </c>
      <c r="Q270" s="1204">
        <v>3.7047113999999997E-4</v>
      </c>
      <c r="R270" s="1164">
        <v>4.6678622697719996E-5</v>
      </c>
      <c r="S270" s="1166">
        <v>3.3368424761087993E-4</v>
      </c>
      <c r="T270" s="1164">
        <v>9.5991095912456115E-6</v>
      </c>
      <c r="U270" s="1206">
        <v>0.10416776759999999</v>
      </c>
      <c r="V270" s="1166">
        <v>1.3124930382064798E-2</v>
      </c>
      <c r="W270" s="1166">
        <v>7.5635096125132792E-2</v>
      </c>
      <c r="X270" s="1166">
        <v>2.1757981740156722E-3</v>
      </c>
      <c r="Y270" s="1206">
        <v>0</v>
      </c>
      <c r="Z270" s="1166">
        <v>0</v>
      </c>
      <c r="AA270" s="1206">
        <v>0</v>
      </c>
      <c r="AB270" s="1166">
        <v>0</v>
      </c>
      <c r="AC270" s="1166">
        <v>0</v>
      </c>
      <c r="AD270" s="1207">
        <v>0</v>
      </c>
    </row>
    <row r="271" spans="2:30">
      <c r="B271" s="1200" t="s">
        <v>2015</v>
      </c>
      <c r="C271" s="1163" t="s">
        <v>1566</v>
      </c>
      <c r="D271" s="1163" t="s">
        <v>1571</v>
      </c>
      <c r="E271" s="1163" t="s">
        <v>1572</v>
      </c>
      <c r="F271" s="1201">
        <v>506505.8</v>
      </c>
      <c r="G271" s="1163">
        <v>5043589.9800000004</v>
      </c>
      <c r="H271" s="1202">
        <v>62.7</v>
      </c>
      <c r="I271" s="1202">
        <v>9.4488000000000003</v>
      </c>
      <c r="J271" s="1202">
        <v>3.3527999999999998</v>
      </c>
      <c r="K271" s="1202">
        <v>10.253662442836626</v>
      </c>
      <c r="L271" s="1202">
        <v>293.14999999999998</v>
      </c>
      <c r="M271" s="1206">
        <v>0</v>
      </c>
      <c r="N271" s="1164">
        <v>0</v>
      </c>
      <c r="O271" s="1166">
        <v>0</v>
      </c>
      <c r="P271" s="1164">
        <v>0</v>
      </c>
      <c r="Q271" s="1204">
        <v>3.7047113999999997E-4</v>
      </c>
      <c r="R271" s="1164">
        <v>4.6678622697719996E-5</v>
      </c>
      <c r="S271" s="1166">
        <v>3.3368424761087993E-4</v>
      </c>
      <c r="T271" s="1164">
        <v>9.5991095912456115E-6</v>
      </c>
      <c r="U271" s="1206">
        <v>0.10416776759999999</v>
      </c>
      <c r="V271" s="1166">
        <v>1.3124930382064798E-2</v>
      </c>
      <c r="W271" s="1166">
        <v>7.5635096125132792E-2</v>
      </c>
      <c r="X271" s="1166">
        <v>2.1757981740156722E-3</v>
      </c>
      <c r="Y271" s="1206">
        <v>0</v>
      </c>
      <c r="Z271" s="1166">
        <v>0</v>
      </c>
      <c r="AA271" s="1206">
        <v>0</v>
      </c>
      <c r="AB271" s="1166">
        <v>0</v>
      </c>
      <c r="AC271" s="1166">
        <v>0</v>
      </c>
      <c r="AD271" s="1207">
        <v>0</v>
      </c>
    </row>
    <row r="272" spans="2:30">
      <c r="B272" s="1200" t="s">
        <v>2015</v>
      </c>
      <c r="C272" s="1163" t="s">
        <v>1566</v>
      </c>
      <c r="D272" s="1163" t="s">
        <v>1573</v>
      </c>
      <c r="E272" s="1163" t="s">
        <v>1574</v>
      </c>
      <c r="F272" s="1201">
        <v>506494.34</v>
      </c>
      <c r="G272" s="1163">
        <v>5043590.41</v>
      </c>
      <c r="H272" s="1202">
        <v>62.7</v>
      </c>
      <c r="I272" s="1202">
        <v>9.4488000000000003</v>
      </c>
      <c r="J272" s="1202">
        <v>3.3527999999999998</v>
      </c>
      <c r="K272" s="1202">
        <v>10.253662442836626</v>
      </c>
      <c r="L272" s="1202">
        <v>293.14999999999998</v>
      </c>
      <c r="M272" s="1206">
        <v>0</v>
      </c>
      <c r="N272" s="1164">
        <v>0</v>
      </c>
      <c r="O272" s="1166">
        <v>0</v>
      </c>
      <c r="P272" s="1164">
        <v>0</v>
      </c>
      <c r="Q272" s="1204">
        <v>3.7047113999999997E-4</v>
      </c>
      <c r="R272" s="1164">
        <v>4.6678622697719996E-5</v>
      </c>
      <c r="S272" s="1166">
        <v>3.3368424761087993E-4</v>
      </c>
      <c r="T272" s="1164">
        <v>9.5991095912456115E-6</v>
      </c>
      <c r="U272" s="1206">
        <v>0.10416776759999999</v>
      </c>
      <c r="V272" s="1166">
        <v>1.3124930382064798E-2</v>
      </c>
      <c r="W272" s="1166">
        <v>7.5635096125132792E-2</v>
      </c>
      <c r="X272" s="1166">
        <v>2.1757981740156722E-3</v>
      </c>
      <c r="Y272" s="1206">
        <v>0</v>
      </c>
      <c r="Z272" s="1166">
        <v>0</v>
      </c>
      <c r="AA272" s="1206">
        <v>0</v>
      </c>
      <c r="AB272" s="1166">
        <v>0</v>
      </c>
      <c r="AC272" s="1166">
        <v>0</v>
      </c>
      <c r="AD272" s="1207">
        <v>0</v>
      </c>
    </row>
    <row r="273" spans="2:30">
      <c r="B273" s="1200" t="s">
        <v>2015</v>
      </c>
      <c r="C273" s="1163" t="s">
        <v>207</v>
      </c>
      <c r="D273" s="1163" t="s">
        <v>1575</v>
      </c>
      <c r="E273" s="1163" t="s">
        <v>1576</v>
      </c>
      <c r="F273" s="1201">
        <v>506674.28</v>
      </c>
      <c r="G273" s="1163">
        <v>5043902.99</v>
      </c>
      <c r="H273" s="1202">
        <v>62.7</v>
      </c>
      <c r="I273" s="1202">
        <v>8.8391999999999999</v>
      </c>
      <c r="J273" s="1202">
        <v>3.3527999999999998</v>
      </c>
      <c r="K273" s="1202">
        <v>10.255278712321772</v>
      </c>
      <c r="L273" s="1202">
        <v>293.14999999999998</v>
      </c>
      <c r="M273" s="1206">
        <v>0</v>
      </c>
      <c r="N273" s="1164">
        <v>0</v>
      </c>
      <c r="O273" s="1166">
        <v>0</v>
      </c>
      <c r="P273" s="1164">
        <v>0</v>
      </c>
      <c r="Q273" s="1204">
        <v>3.5907202799999999E-4</v>
      </c>
      <c r="R273" s="1164">
        <v>4.5242357383943997E-5</v>
      </c>
      <c r="S273" s="1166">
        <v>3.3368424761087993E-4</v>
      </c>
      <c r="T273" s="1164">
        <v>9.5991095912456115E-6</v>
      </c>
      <c r="U273" s="1206">
        <v>0.10096260552</v>
      </c>
      <c r="V273" s="1166">
        <v>1.272108637030896E-2</v>
      </c>
      <c r="W273" s="1166">
        <v>7.5635096125132792E-2</v>
      </c>
      <c r="X273" s="1166">
        <v>2.1757981740156722E-3</v>
      </c>
      <c r="Y273" s="1206">
        <v>0</v>
      </c>
      <c r="Z273" s="1166">
        <v>0</v>
      </c>
      <c r="AA273" s="1206">
        <v>0</v>
      </c>
      <c r="AB273" s="1166">
        <v>0</v>
      </c>
      <c r="AC273" s="1166">
        <v>0</v>
      </c>
      <c r="AD273" s="1207">
        <v>0</v>
      </c>
    </row>
    <row r="274" spans="2:30">
      <c r="B274" s="1200" t="s">
        <v>2015</v>
      </c>
      <c r="C274" s="1163" t="s">
        <v>207</v>
      </c>
      <c r="D274" s="1163" t="s">
        <v>1578</v>
      </c>
      <c r="E274" s="1163" t="s">
        <v>1579</v>
      </c>
      <c r="F274" s="1201">
        <v>506681.59</v>
      </c>
      <c r="G274" s="1163">
        <v>5043903.99</v>
      </c>
      <c r="H274" s="1202">
        <v>62.7</v>
      </c>
      <c r="I274" s="1202">
        <v>8.8391999999999999</v>
      </c>
      <c r="J274" s="1202">
        <v>3.3527999999999998</v>
      </c>
      <c r="K274" s="1202">
        <v>10.255278712321772</v>
      </c>
      <c r="L274" s="1202">
        <v>293.14999999999998</v>
      </c>
      <c r="M274" s="1206">
        <v>0</v>
      </c>
      <c r="N274" s="1164">
        <v>0</v>
      </c>
      <c r="O274" s="1166">
        <v>0</v>
      </c>
      <c r="P274" s="1164">
        <v>0</v>
      </c>
      <c r="Q274" s="1204">
        <v>3.5907202799999999E-4</v>
      </c>
      <c r="R274" s="1164">
        <v>4.5242357383943997E-5</v>
      </c>
      <c r="S274" s="1166">
        <v>3.3368424761087993E-4</v>
      </c>
      <c r="T274" s="1164">
        <v>9.5991095912456115E-6</v>
      </c>
      <c r="U274" s="1206">
        <v>0.10096260552</v>
      </c>
      <c r="V274" s="1166">
        <v>1.272108637030896E-2</v>
      </c>
      <c r="W274" s="1166">
        <v>7.5635096125132792E-2</v>
      </c>
      <c r="X274" s="1166">
        <v>2.1757981740156722E-3</v>
      </c>
      <c r="Y274" s="1206">
        <v>0</v>
      </c>
      <c r="Z274" s="1166">
        <v>0</v>
      </c>
      <c r="AA274" s="1206">
        <v>0</v>
      </c>
      <c r="AB274" s="1166">
        <v>0</v>
      </c>
      <c r="AC274" s="1166">
        <v>0</v>
      </c>
      <c r="AD274" s="1207">
        <v>0</v>
      </c>
    </row>
    <row r="275" spans="2:30">
      <c r="B275" s="1200" t="s">
        <v>2015</v>
      </c>
      <c r="C275" s="1163" t="s">
        <v>207</v>
      </c>
      <c r="D275" s="1163" t="s">
        <v>1580</v>
      </c>
      <c r="E275" s="1163" t="s">
        <v>1581</v>
      </c>
      <c r="F275" s="1201">
        <v>506685.56</v>
      </c>
      <c r="G275" s="1163">
        <v>5043903.99</v>
      </c>
      <c r="H275" s="1202">
        <v>62.7</v>
      </c>
      <c r="I275" s="1202">
        <v>8.8391999999999999</v>
      </c>
      <c r="J275" s="1202">
        <v>3.3527999999999998</v>
      </c>
      <c r="K275" s="1202">
        <v>10.255278712321772</v>
      </c>
      <c r="L275" s="1202">
        <v>293.14999999999998</v>
      </c>
      <c r="M275" s="1206">
        <v>0</v>
      </c>
      <c r="N275" s="1164">
        <v>0</v>
      </c>
      <c r="O275" s="1166">
        <v>0</v>
      </c>
      <c r="P275" s="1164">
        <v>0</v>
      </c>
      <c r="Q275" s="1204">
        <v>3.5907202799999999E-4</v>
      </c>
      <c r="R275" s="1164">
        <v>4.5242357383943997E-5</v>
      </c>
      <c r="S275" s="1166">
        <v>3.3368424761087993E-4</v>
      </c>
      <c r="T275" s="1164">
        <v>9.5991095912456115E-6</v>
      </c>
      <c r="U275" s="1206">
        <v>0.10096260552</v>
      </c>
      <c r="V275" s="1166">
        <v>1.272108637030896E-2</v>
      </c>
      <c r="W275" s="1166">
        <v>7.5635096125132792E-2</v>
      </c>
      <c r="X275" s="1166">
        <v>2.1757981740156722E-3</v>
      </c>
      <c r="Y275" s="1206">
        <v>0</v>
      </c>
      <c r="Z275" s="1166">
        <v>0</v>
      </c>
      <c r="AA275" s="1206">
        <v>0</v>
      </c>
      <c r="AB275" s="1166">
        <v>0</v>
      </c>
      <c r="AC275" s="1166">
        <v>0</v>
      </c>
      <c r="AD275" s="1207">
        <v>0</v>
      </c>
    </row>
    <row r="276" spans="2:30">
      <c r="B276" s="1200" t="s">
        <v>2015</v>
      </c>
      <c r="C276" s="1163" t="s">
        <v>207</v>
      </c>
      <c r="D276" s="1163" t="s">
        <v>1582</v>
      </c>
      <c r="E276" s="1163" t="s">
        <v>1583</v>
      </c>
      <c r="F276" s="1201">
        <v>506692.61</v>
      </c>
      <c r="G276" s="1163">
        <v>5043903.99</v>
      </c>
      <c r="H276" s="1202">
        <v>62.7</v>
      </c>
      <c r="I276" s="1202">
        <v>8.8391999999999999</v>
      </c>
      <c r="J276" s="1202">
        <v>3.3527999999999998</v>
      </c>
      <c r="K276" s="1202">
        <v>10.255278712321772</v>
      </c>
      <c r="L276" s="1202">
        <v>293.14999999999998</v>
      </c>
      <c r="M276" s="1206">
        <v>0</v>
      </c>
      <c r="N276" s="1164">
        <v>0</v>
      </c>
      <c r="O276" s="1166">
        <v>0</v>
      </c>
      <c r="P276" s="1164">
        <v>0</v>
      </c>
      <c r="Q276" s="1204">
        <v>3.5907202799999999E-4</v>
      </c>
      <c r="R276" s="1164">
        <v>4.5242357383943997E-5</v>
      </c>
      <c r="S276" s="1166">
        <v>3.3368424761087993E-4</v>
      </c>
      <c r="T276" s="1164">
        <v>9.5991095912456115E-6</v>
      </c>
      <c r="U276" s="1206">
        <v>0.10096260552</v>
      </c>
      <c r="V276" s="1166">
        <v>1.272108637030896E-2</v>
      </c>
      <c r="W276" s="1166">
        <v>7.5635096125132792E-2</v>
      </c>
      <c r="X276" s="1166">
        <v>2.1757981740156722E-3</v>
      </c>
      <c r="Y276" s="1206">
        <v>0</v>
      </c>
      <c r="Z276" s="1166">
        <v>0</v>
      </c>
      <c r="AA276" s="1206">
        <v>0</v>
      </c>
      <c r="AB276" s="1166">
        <v>0</v>
      </c>
      <c r="AC276" s="1166">
        <v>0</v>
      </c>
      <c r="AD276" s="1207">
        <v>0</v>
      </c>
    </row>
    <row r="277" spans="2:30">
      <c r="B277" s="1200" t="s">
        <v>2015</v>
      </c>
      <c r="C277" s="1163" t="s">
        <v>207</v>
      </c>
      <c r="D277" s="1163" t="s">
        <v>1584</v>
      </c>
      <c r="E277" s="1163" t="s">
        <v>1585</v>
      </c>
      <c r="F277" s="1201">
        <v>506696.57</v>
      </c>
      <c r="G277" s="1163">
        <v>5043903.99</v>
      </c>
      <c r="H277" s="1202">
        <v>62.7</v>
      </c>
      <c r="I277" s="1202">
        <v>8.8391999999999999</v>
      </c>
      <c r="J277" s="1202">
        <v>3.3527999999999998</v>
      </c>
      <c r="K277" s="1202">
        <v>10.255278712321772</v>
      </c>
      <c r="L277" s="1202">
        <v>293.14999999999998</v>
      </c>
      <c r="M277" s="1206">
        <v>0</v>
      </c>
      <c r="N277" s="1164">
        <v>0</v>
      </c>
      <c r="O277" s="1166">
        <v>0</v>
      </c>
      <c r="P277" s="1164">
        <v>0</v>
      </c>
      <c r="Q277" s="1204">
        <v>3.5907202799999999E-4</v>
      </c>
      <c r="R277" s="1164">
        <v>4.5242357383943997E-5</v>
      </c>
      <c r="S277" s="1166">
        <v>3.3368424761087993E-4</v>
      </c>
      <c r="T277" s="1164">
        <v>9.5991095912456115E-6</v>
      </c>
      <c r="U277" s="1206">
        <v>0.10096260552</v>
      </c>
      <c r="V277" s="1166">
        <v>1.272108637030896E-2</v>
      </c>
      <c r="W277" s="1166">
        <v>7.5635096125132792E-2</v>
      </c>
      <c r="X277" s="1166">
        <v>2.1757981740156722E-3</v>
      </c>
      <c r="Y277" s="1206">
        <v>0</v>
      </c>
      <c r="Z277" s="1166">
        <v>0</v>
      </c>
      <c r="AA277" s="1206">
        <v>0</v>
      </c>
      <c r="AB277" s="1166">
        <v>0</v>
      </c>
      <c r="AC277" s="1166">
        <v>0</v>
      </c>
      <c r="AD277" s="1207">
        <v>0</v>
      </c>
    </row>
    <row r="278" spans="2:30">
      <c r="B278" s="1200" t="s">
        <v>2015</v>
      </c>
      <c r="C278" s="1163" t="s">
        <v>207</v>
      </c>
      <c r="D278" s="1163" t="s">
        <v>1586</v>
      </c>
      <c r="E278" s="1163" t="s">
        <v>1587</v>
      </c>
      <c r="F278" s="1201">
        <v>506703.62</v>
      </c>
      <c r="G278" s="1163">
        <v>5043903.99</v>
      </c>
      <c r="H278" s="1202">
        <v>62.7</v>
      </c>
      <c r="I278" s="1202">
        <v>8.8391999999999999</v>
      </c>
      <c r="J278" s="1202">
        <v>3.3527999999999998</v>
      </c>
      <c r="K278" s="1202">
        <v>10.255278712321772</v>
      </c>
      <c r="L278" s="1202">
        <v>293.14999999999998</v>
      </c>
      <c r="M278" s="1206">
        <v>0</v>
      </c>
      <c r="N278" s="1164">
        <v>0</v>
      </c>
      <c r="O278" s="1166">
        <v>0</v>
      </c>
      <c r="P278" s="1164">
        <v>0</v>
      </c>
      <c r="Q278" s="1204">
        <v>3.5907202799999999E-4</v>
      </c>
      <c r="R278" s="1164">
        <v>4.5242357383943997E-5</v>
      </c>
      <c r="S278" s="1166">
        <v>3.3368424761087993E-4</v>
      </c>
      <c r="T278" s="1164">
        <v>9.5991095912456115E-6</v>
      </c>
      <c r="U278" s="1206">
        <v>0.10096260552</v>
      </c>
      <c r="V278" s="1166">
        <v>1.272108637030896E-2</v>
      </c>
      <c r="W278" s="1166">
        <v>7.5635096125132792E-2</v>
      </c>
      <c r="X278" s="1166">
        <v>2.1757981740156722E-3</v>
      </c>
      <c r="Y278" s="1206">
        <v>0</v>
      </c>
      <c r="Z278" s="1166">
        <v>0</v>
      </c>
      <c r="AA278" s="1206">
        <v>0</v>
      </c>
      <c r="AB278" s="1166">
        <v>0</v>
      </c>
      <c r="AC278" s="1166">
        <v>0</v>
      </c>
      <c r="AD278" s="1207">
        <v>0</v>
      </c>
    </row>
    <row r="279" spans="2:30">
      <c r="B279" s="1200" t="s">
        <v>2015</v>
      </c>
      <c r="C279" s="1163" t="s">
        <v>207</v>
      </c>
      <c r="D279" s="1163" t="s">
        <v>1588</v>
      </c>
      <c r="E279" s="1163" t="s">
        <v>1589</v>
      </c>
      <c r="F279" s="1201">
        <v>506707.59</v>
      </c>
      <c r="G279" s="1163">
        <v>5043903.99</v>
      </c>
      <c r="H279" s="1202">
        <v>62.7</v>
      </c>
      <c r="I279" s="1202">
        <v>8.8391999999999999</v>
      </c>
      <c r="J279" s="1202">
        <v>3.3527999999999998</v>
      </c>
      <c r="K279" s="1202">
        <v>10.255278712321772</v>
      </c>
      <c r="L279" s="1202">
        <v>293.14999999999998</v>
      </c>
      <c r="M279" s="1206">
        <v>0</v>
      </c>
      <c r="N279" s="1164">
        <v>0</v>
      </c>
      <c r="O279" s="1166">
        <v>0</v>
      </c>
      <c r="P279" s="1164">
        <v>0</v>
      </c>
      <c r="Q279" s="1204">
        <v>3.5907202799999999E-4</v>
      </c>
      <c r="R279" s="1164">
        <v>4.5242357383943997E-5</v>
      </c>
      <c r="S279" s="1166">
        <v>3.3368424761087993E-4</v>
      </c>
      <c r="T279" s="1164">
        <v>9.5991095912456115E-6</v>
      </c>
      <c r="U279" s="1206">
        <v>0.10096260552</v>
      </c>
      <c r="V279" s="1166">
        <v>1.272108637030896E-2</v>
      </c>
      <c r="W279" s="1166">
        <v>7.5635096125132792E-2</v>
      </c>
      <c r="X279" s="1166">
        <v>2.1757981740156722E-3</v>
      </c>
      <c r="Y279" s="1206">
        <v>0</v>
      </c>
      <c r="Z279" s="1166">
        <v>0</v>
      </c>
      <c r="AA279" s="1206">
        <v>0</v>
      </c>
      <c r="AB279" s="1166">
        <v>0</v>
      </c>
      <c r="AC279" s="1166">
        <v>0</v>
      </c>
      <c r="AD279" s="1207">
        <v>0</v>
      </c>
    </row>
    <row r="280" spans="2:30">
      <c r="B280" s="1200" t="s">
        <v>2015</v>
      </c>
      <c r="C280" s="1163" t="s">
        <v>207</v>
      </c>
      <c r="D280" s="1163" t="s">
        <v>1590</v>
      </c>
      <c r="E280" s="1163" t="s">
        <v>1591</v>
      </c>
      <c r="F280" s="1201">
        <v>506714.32</v>
      </c>
      <c r="G280" s="1163">
        <v>5043903.99</v>
      </c>
      <c r="H280" s="1202">
        <v>62.7</v>
      </c>
      <c r="I280" s="1202">
        <v>8.8391999999999999</v>
      </c>
      <c r="J280" s="1202">
        <v>3.3527999999999998</v>
      </c>
      <c r="K280" s="1202">
        <v>10.255278712321772</v>
      </c>
      <c r="L280" s="1202">
        <v>293.14999999999998</v>
      </c>
      <c r="M280" s="1206">
        <v>0</v>
      </c>
      <c r="N280" s="1164">
        <v>0</v>
      </c>
      <c r="O280" s="1166">
        <v>0</v>
      </c>
      <c r="P280" s="1164">
        <v>0</v>
      </c>
      <c r="Q280" s="1204">
        <v>3.5907202799999999E-4</v>
      </c>
      <c r="R280" s="1164">
        <v>4.5242357383943997E-5</v>
      </c>
      <c r="S280" s="1166">
        <v>3.3368424761087993E-4</v>
      </c>
      <c r="T280" s="1164">
        <v>9.5991095912456115E-6</v>
      </c>
      <c r="U280" s="1206">
        <v>0.10096260552</v>
      </c>
      <c r="V280" s="1166">
        <v>1.272108637030896E-2</v>
      </c>
      <c r="W280" s="1166">
        <v>7.5635096125132792E-2</v>
      </c>
      <c r="X280" s="1166">
        <v>2.1757981740156722E-3</v>
      </c>
      <c r="Y280" s="1206">
        <v>0</v>
      </c>
      <c r="Z280" s="1166">
        <v>0</v>
      </c>
      <c r="AA280" s="1206">
        <v>0</v>
      </c>
      <c r="AB280" s="1166">
        <v>0</v>
      </c>
      <c r="AC280" s="1166">
        <v>0</v>
      </c>
      <c r="AD280" s="1207">
        <v>0</v>
      </c>
    </row>
    <row r="281" spans="2:30">
      <c r="B281" s="1200" t="s">
        <v>2015</v>
      </c>
      <c r="C281" s="1163" t="s">
        <v>207</v>
      </c>
      <c r="D281" s="1163" t="s">
        <v>1592</v>
      </c>
      <c r="E281" s="1163" t="s">
        <v>1593</v>
      </c>
      <c r="F281" s="1201">
        <v>506718.29</v>
      </c>
      <c r="G281" s="1163">
        <v>5043903.99</v>
      </c>
      <c r="H281" s="1202">
        <v>62.7</v>
      </c>
      <c r="I281" s="1202">
        <v>8.8391999999999999</v>
      </c>
      <c r="J281" s="1202">
        <v>3.3527999999999998</v>
      </c>
      <c r="K281" s="1202">
        <v>10.255278712321772</v>
      </c>
      <c r="L281" s="1202">
        <v>293.14999999999998</v>
      </c>
      <c r="M281" s="1206">
        <v>0</v>
      </c>
      <c r="N281" s="1164">
        <v>0</v>
      </c>
      <c r="O281" s="1166">
        <v>0</v>
      </c>
      <c r="P281" s="1164">
        <v>0</v>
      </c>
      <c r="Q281" s="1204">
        <v>3.5907202799999999E-4</v>
      </c>
      <c r="R281" s="1164">
        <v>4.5242357383943997E-5</v>
      </c>
      <c r="S281" s="1166">
        <v>3.3368424761087993E-4</v>
      </c>
      <c r="T281" s="1164">
        <v>9.5991095912456115E-6</v>
      </c>
      <c r="U281" s="1206">
        <v>0.10096260552</v>
      </c>
      <c r="V281" s="1166">
        <v>1.272108637030896E-2</v>
      </c>
      <c r="W281" s="1166">
        <v>7.5635096125132792E-2</v>
      </c>
      <c r="X281" s="1166">
        <v>2.1757981740156722E-3</v>
      </c>
      <c r="Y281" s="1206">
        <v>0</v>
      </c>
      <c r="Z281" s="1166">
        <v>0</v>
      </c>
      <c r="AA281" s="1206">
        <v>0</v>
      </c>
      <c r="AB281" s="1166">
        <v>0</v>
      </c>
      <c r="AC281" s="1166">
        <v>0</v>
      </c>
      <c r="AD281" s="1207">
        <v>0</v>
      </c>
    </row>
    <row r="282" spans="2:30">
      <c r="B282" s="1200" t="s">
        <v>2015</v>
      </c>
      <c r="C282" s="1163" t="s">
        <v>207</v>
      </c>
      <c r="D282" s="1163" t="s">
        <v>1594</v>
      </c>
      <c r="E282" s="1163" t="s">
        <v>1595</v>
      </c>
      <c r="F282" s="1201">
        <v>506724.66</v>
      </c>
      <c r="G282" s="1163">
        <v>5043903.99</v>
      </c>
      <c r="H282" s="1202">
        <v>62.7</v>
      </c>
      <c r="I282" s="1202">
        <v>8.8391999999999999</v>
      </c>
      <c r="J282" s="1202">
        <v>3.3527999999999998</v>
      </c>
      <c r="K282" s="1202">
        <v>10.255278712321772</v>
      </c>
      <c r="L282" s="1202">
        <v>293.14999999999998</v>
      </c>
      <c r="M282" s="1206">
        <v>0</v>
      </c>
      <c r="N282" s="1164">
        <v>0</v>
      </c>
      <c r="O282" s="1166">
        <v>0</v>
      </c>
      <c r="P282" s="1164">
        <v>0</v>
      </c>
      <c r="Q282" s="1204">
        <v>3.5907202799999999E-4</v>
      </c>
      <c r="R282" s="1164">
        <v>4.5242357383943997E-5</v>
      </c>
      <c r="S282" s="1166">
        <v>3.3368424761087993E-4</v>
      </c>
      <c r="T282" s="1164">
        <v>9.5991095912456115E-6</v>
      </c>
      <c r="U282" s="1206">
        <v>0.10096260552</v>
      </c>
      <c r="V282" s="1166">
        <v>1.272108637030896E-2</v>
      </c>
      <c r="W282" s="1166">
        <v>7.5635096125132792E-2</v>
      </c>
      <c r="X282" s="1166">
        <v>2.1757981740156722E-3</v>
      </c>
      <c r="Y282" s="1206">
        <v>0</v>
      </c>
      <c r="Z282" s="1166">
        <v>0</v>
      </c>
      <c r="AA282" s="1206">
        <v>0</v>
      </c>
      <c r="AB282" s="1166">
        <v>0</v>
      </c>
      <c r="AC282" s="1166">
        <v>0</v>
      </c>
      <c r="AD282" s="1207">
        <v>0</v>
      </c>
    </row>
    <row r="283" spans="2:30">
      <c r="B283" s="1200" t="s">
        <v>2015</v>
      </c>
      <c r="C283" s="1163" t="s">
        <v>207</v>
      </c>
      <c r="D283" s="1163" t="s">
        <v>1596</v>
      </c>
      <c r="E283" s="1163" t="s">
        <v>1597</v>
      </c>
      <c r="F283" s="1201">
        <v>506728.63</v>
      </c>
      <c r="G283" s="1163">
        <v>5043903.99</v>
      </c>
      <c r="H283" s="1202">
        <v>62.7</v>
      </c>
      <c r="I283" s="1202">
        <v>8.8391999999999999</v>
      </c>
      <c r="J283" s="1202">
        <v>3.3527999999999998</v>
      </c>
      <c r="K283" s="1202">
        <v>10.255278712321772</v>
      </c>
      <c r="L283" s="1202">
        <v>293.14999999999998</v>
      </c>
      <c r="M283" s="1206">
        <v>0</v>
      </c>
      <c r="N283" s="1164">
        <v>0</v>
      </c>
      <c r="O283" s="1166">
        <v>0</v>
      </c>
      <c r="P283" s="1164">
        <v>0</v>
      </c>
      <c r="Q283" s="1204">
        <v>3.5907202799999999E-4</v>
      </c>
      <c r="R283" s="1164">
        <v>4.5242357383943997E-5</v>
      </c>
      <c r="S283" s="1166">
        <v>3.3368424761087993E-4</v>
      </c>
      <c r="T283" s="1164">
        <v>9.5991095912456115E-6</v>
      </c>
      <c r="U283" s="1206">
        <v>0.10096260552</v>
      </c>
      <c r="V283" s="1166">
        <v>1.272108637030896E-2</v>
      </c>
      <c r="W283" s="1166">
        <v>7.5635096125132792E-2</v>
      </c>
      <c r="X283" s="1166">
        <v>2.1757981740156722E-3</v>
      </c>
      <c r="Y283" s="1206">
        <v>0</v>
      </c>
      <c r="Z283" s="1166">
        <v>0</v>
      </c>
      <c r="AA283" s="1206">
        <v>0</v>
      </c>
      <c r="AB283" s="1166">
        <v>0</v>
      </c>
      <c r="AC283" s="1166">
        <v>0</v>
      </c>
      <c r="AD283" s="1207">
        <v>0</v>
      </c>
    </row>
    <row r="284" spans="2:30">
      <c r="B284" s="1200" t="s">
        <v>2015</v>
      </c>
      <c r="C284" s="1163" t="s">
        <v>337</v>
      </c>
      <c r="D284" s="1163" t="s">
        <v>1598</v>
      </c>
      <c r="E284" s="1163" t="s">
        <v>1599</v>
      </c>
      <c r="F284" s="1201">
        <v>506333.45706796</v>
      </c>
      <c r="G284" s="1163">
        <v>5043970.9110115999</v>
      </c>
      <c r="H284" s="1202">
        <v>62.7</v>
      </c>
      <c r="I284" s="1202">
        <v>5.1816000000000004</v>
      </c>
      <c r="J284" s="1202">
        <v>3.556</v>
      </c>
      <c r="K284" s="1202">
        <v>6.4226633083591897</v>
      </c>
      <c r="L284" s="1202">
        <v>293.14999999999998</v>
      </c>
      <c r="M284" s="1206">
        <v>0</v>
      </c>
      <c r="N284" s="1164">
        <v>0</v>
      </c>
      <c r="O284" s="1166">
        <v>0</v>
      </c>
      <c r="P284" s="1164">
        <v>0</v>
      </c>
      <c r="Q284" s="1204">
        <v>3.0558169493999994E-4</v>
      </c>
      <c r="R284" s="1164">
        <v>3.8502682399050114E-5</v>
      </c>
      <c r="S284" s="1166">
        <v>4.4722031286048195E-4</v>
      </c>
      <c r="T284" s="1164">
        <v>1.2865206629666934E-5</v>
      </c>
      <c r="U284" s="1206">
        <v>8.5922382459599989E-2</v>
      </c>
      <c r="V284" s="1166">
        <v>1.082604834514468E-2</v>
      </c>
      <c r="W284" s="1166">
        <v>0.10136993758170924</v>
      </c>
      <c r="X284" s="1166">
        <v>2.9161135027245049E-3</v>
      </c>
      <c r="Y284" s="1206">
        <v>0</v>
      </c>
      <c r="Z284" s="1166">
        <v>0</v>
      </c>
      <c r="AA284" s="1206">
        <v>0</v>
      </c>
      <c r="AB284" s="1166">
        <v>0</v>
      </c>
      <c r="AC284" s="1166">
        <v>0</v>
      </c>
      <c r="AD284" s="1207">
        <v>0</v>
      </c>
    </row>
    <row r="285" spans="2:30">
      <c r="B285" s="1200" t="s">
        <v>2015</v>
      </c>
      <c r="C285" s="1163" t="s">
        <v>337</v>
      </c>
      <c r="D285" s="1163" t="s">
        <v>1601</v>
      </c>
      <c r="E285" s="1163" t="s">
        <v>1602</v>
      </c>
      <c r="F285" s="1201">
        <v>506210.58482251002</v>
      </c>
      <c r="G285" s="1163">
        <v>5043933.8827844001</v>
      </c>
      <c r="H285" s="1202">
        <v>62.7</v>
      </c>
      <c r="I285" s="1202">
        <v>5.1816000000000004</v>
      </c>
      <c r="J285" s="1202">
        <v>3.556</v>
      </c>
      <c r="K285" s="1202">
        <v>6.4226633083591897</v>
      </c>
      <c r="L285" s="1202">
        <v>293.14999999999998</v>
      </c>
      <c r="M285" s="1206">
        <v>0</v>
      </c>
      <c r="N285" s="1164">
        <v>0</v>
      </c>
      <c r="O285" s="1166">
        <v>0</v>
      </c>
      <c r="P285" s="1164">
        <v>0</v>
      </c>
      <c r="Q285" s="1204">
        <v>3.0558169493999994E-4</v>
      </c>
      <c r="R285" s="1164">
        <v>3.8502682399050114E-5</v>
      </c>
      <c r="S285" s="1166">
        <v>4.4730373392238464E-4</v>
      </c>
      <c r="T285" s="1164">
        <v>1.2867606407064744E-5</v>
      </c>
      <c r="U285" s="1206">
        <v>8.5922382459599989E-2</v>
      </c>
      <c r="V285" s="1166">
        <v>1.082604834514468E-2</v>
      </c>
      <c r="W285" s="1166">
        <v>0.10138884635574051</v>
      </c>
      <c r="X285" s="1166">
        <v>2.9166574522680082E-3</v>
      </c>
      <c r="Y285" s="1206">
        <v>0</v>
      </c>
      <c r="Z285" s="1166">
        <v>0</v>
      </c>
      <c r="AA285" s="1206">
        <v>0</v>
      </c>
      <c r="AB285" s="1166">
        <v>0</v>
      </c>
      <c r="AC285" s="1166">
        <v>0</v>
      </c>
      <c r="AD285" s="1207">
        <v>0</v>
      </c>
    </row>
    <row r="286" spans="2:30">
      <c r="B286" s="1200" t="s">
        <v>2015</v>
      </c>
      <c r="C286" s="1163" t="s">
        <v>337</v>
      </c>
      <c r="D286" s="1163" t="s">
        <v>1603</v>
      </c>
      <c r="E286" s="1163" t="s">
        <v>1604</v>
      </c>
      <c r="F286" s="1201">
        <v>506247.13652430999</v>
      </c>
      <c r="G286" s="1163">
        <v>5044080.5709499996</v>
      </c>
      <c r="H286" s="1202">
        <v>62.7</v>
      </c>
      <c r="I286" s="1202">
        <v>5.1816000000000004</v>
      </c>
      <c r="J286" s="1202">
        <v>3.556</v>
      </c>
      <c r="K286" s="1202">
        <v>6.4226633083591897</v>
      </c>
      <c r="L286" s="1202">
        <v>293.14999999999998</v>
      </c>
      <c r="M286" s="1206">
        <v>0</v>
      </c>
      <c r="N286" s="1164">
        <v>0</v>
      </c>
      <c r="O286" s="1166">
        <v>0</v>
      </c>
      <c r="P286" s="1164">
        <v>0</v>
      </c>
      <c r="Q286" s="1204">
        <v>3.0558169493999994E-4</v>
      </c>
      <c r="R286" s="1164">
        <v>3.8502682399050114E-5</v>
      </c>
      <c r="S286" s="1166">
        <v>4.4730373392238464E-4</v>
      </c>
      <c r="T286" s="1164">
        <v>1.2867606407064744E-5</v>
      </c>
      <c r="U286" s="1206">
        <v>8.5922382459599989E-2</v>
      </c>
      <c r="V286" s="1166">
        <v>1.082604834514468E-2</v>
      </c>
      <c r="W286" s="1166">
        <v>0.10138884635574051</v>
      </c>
      <c r="X286" s="1166">
        <v>2.9166574522680082E-3</v>
      </c>
      <c r="Y286" s="1206">
        <v>0</v>
      </c>
      <c r="Z286" s="1166">
        <v>0</v>
      </c>
      <c r="AA286" s="1206">
        <v>0</v>
      </c>
      <c r="AB286" s="1166">
        <v>0</v>
      </c>
      <c r="AC286" s="1166">
        <v>0</v>
      </c>
      <c r="AD286" s="1207">
        <v>0</v>
      </c>
    </row>
    <row r="287" spans="2:30">
      <c r="B287" s="1200" t="s">
        <v>2015</v>
      </c>
      <c r="C287" s="1163" t="s">
        <v>1605</v>
      </c>
      <c r="D287" s="1163" t="s">
        <v>1606</v>
      </c>
      <c r="E287" s="1163" t="s">
        <v>1607</v>
      </c>
      <c r="F287" s="1201">
        <v>506297</v>
      </c>
      <c r="G287" s="1163">
        <v>5043636</v>
      </c>
      <c r="H287" s="1202">
        <v>62.7</v>
      </c>
      <c r="I287" s="1202">
        <v>5.1816000000000004</v>
      </c>
      <c r="J287" s="1202">
        <v>3.556</v>
      </c>
      <c r="K287" s="1202">
        <v>17.207565054500538</v>
      </c>
      <c r="L287" s="1202">
        <v>293.14999999999998</v>
      </c>
      <c r="M287" s="1206">
        <v>0</v>
      </c>
      <c r="N287" s="1164">
        <v>0</v>
      </c>
      <c r="O287" s="1166">
        <v>0</v>
      </c>
      <c r="P287" s="1164">
        <v>0</v>
      </c>
      <c r="Q287" s="1204">
        <v>2.1943290600000005E-4</v>
      </c>
      <c r="R287" s="1164">
        <v>2.7648107290188005E-5</v>
      </c>
      <c r="S287" s="1166">
        <v>3.2117108832547202E-4</v>
      </c>
      <c r="T287" s="1164">
        <v>9.2391429815739031E-6</v>
      </c>
      <c r="U287" s="1206">
        <v>6.1699370040000021E-2</v>
      </c>
      <c r="V287" s="1166">
        <v>7.7739972262999227E-3</v>
      </c>
      <c r="W287" s="1166">
        <v>7.2798780020440323E-2</v>
      </c>
      <c r="X287" s="1166">
        <v>2.0942057424900846E-3</v>
      </c>
      <c r="Y287" s="1206">
        <v>0</v>
      </c>
      <c r="Z287" s="1166">
        <v>0</v>
      </c>
      <c r="AA287" s="1206">
        <v>0</v>
      </c>
      <c r="AB287" s="1166">
        <v>0</v>
      </c>
      <c r="AC287" s="1166">
        <v>0</v>
      </c>
      <c r="AD287" s="1207">
        <v>0</v>
      </c>
    </row>
    <row r="288" spans="2:30">
      <c r="B288" s="1200" t="s">
        <v>2015</v>
      </c>
      <c r="C288" s="1163" t="s">
        <v>1605</v>
      </c>
      <c r="D288" s="1163" t="s">
        <v>1608</v>
      </c>
      <c r="E288" s="1163" t="s">
        <v>1609</v>
      </c>
      <c r="F288" s="1201">
        <v>506298</v>
      </c>
      <c r="G288" s="1163">
        <v>5043639</v>
      </c>
      <c r="H288" s="1202">
        <v>62.7</v>
      </c>
      <c r="I288" s="1202">
        <v>5.1816000000000004</v>
      </c>
      <c r="J288" s="1202">
        <v>3.556</v>
      </c>
      <c r="K288" s="1202">
        <v>17.207565054500538</v>
      </c>
      <c r="L288" s="1202">
        <v>293.14999999999998</v>
      </c>
      <c r="M288" s="1206">
        <v>0</v>
      </c>
      <c r="N288" s="1164">
        <v>0</v>
      </c>
      <c r="O288" s="1166">
        <v>0</v>
      </c>
      <c r="P288" s="1164">
        <v>0</v>
      </c>
      <c r="Q288" s="1204">
        <v>2.1943290600000005E-4</v>
      </c>
      <c r="R288" s="1164">
        <v>2.7648107290188005E-5</v>
      </c>
      <c r="S288" s="1166">
        <v>3.2117108832547202E-4</v>
      </c>
      <c r="T288" s="1164">
        <v>9.2391429815739031E-6</v>
      </c>
      <c r="U288" s="1206">
        <v>6.1699370040000021E-2</v>
      </c>
      <c r="V288" s="1166">
        <v>7.7739972262999227E-3</v>
      </c>
      <c r="W288" s="1166">
        <v>7.2798780020440323E-2</v>
      </c>
      <c r="X288" s="1166">
        <v>2.0942057424900846E-3</v>
      </c>
      <c r="Y288" s="1206">
        <v>0</v>
      </c>
      <c r="Z288" s="1166">
        <v>0</v>
      </c>
      <c r="AA288" s="1206">
        <v>0</v>
      </c>
      <c r="AB288" s="1166">
        <v>0</v>
      </c>
      <c r="AC288" s="1166">
        <v>0</v>
      </c>
      <c r="AD288" s="1207">
        <v>0</v>
      </c>
    </row>
    <row r="289" spans="2:30">
      <c r="B289" s="1200" t="s">
        <v>2015</v>
      </c>
      <c r="C289" s="1163" t="s">
        <v>1605</v>
      </c>
      <c r="D289" s="1163" t="s">
        <v>1610</v>
      </c>
      <c r="E289" s="1163" t="s">
        <v>1611</v>
      </c>
      <c r="F289" s="1201">
        <v>506299</v>
      </c>
      <c r="G289" s="1163">
        <v>5043642</v>
      </c>
      <c r="H289" s="1202">
        <v>62.7</v>
      </c>
      <c r="I289" s="1202">
        <v>5.1816000000000004</v>
      </c>
      <c r="J289" s="1202">
        <v>3.556</v>
      </c>
      <c r="K289" s="1202">
        <v>17.207565054500538</v>
      </c>
      <c r="L289" s="1202">
        <v>293.14999999999998</v>
      </c>
      <c r="M289" s="1206">
        <v>0</v>
      </c>
      <c r="N289" s="1164">
        <v>0</v>
      </c>
      <c r="O289" s="1166">
        <v>0</v>
      </c>
      <c r="P289" s="1164">
        <v>0</v>
      </c>
      <c r="Q289" s="1204">
        <v>2.1943290600000005E-4</v>
      </c>
      <c r="R289" s="1164">
        <v>2.7648107290188005E-5</v>
      </c>
      <c r="S289" s="1166">
        <v>3.2117108832547202E-4</v>
      </c>
      <c r="T289" s="1164">
        <v>9.2391429815739031E-6</v>
      </c>
      <c r="U289" s="1206">
        <v>6.1699370040000021E-2</v>
      </c>
      <c r="V289" s="1166">
        <v>7.7739972262999227E-3</v>
      </c>
      <c r="W289" s="1166">
        <v>7.2798780020440323E-2</v>
      </c>
      <c r="X289" s="1166">
        <v>2.0942057424900846E-3</v>
      </c>
      <c r="Y289" s="1206">
        <v>0</v>
      </c>
      <c r="Z289" s="1166">
        <v>0</v>
      </c>
      <c r="AA289" s="1206">
        <v>0</v>
      </c>
      <c r="AB289" s="1166">
        <v>0</v>
      </c>
      <c r="AC289" s="1166">
        <v>0</v>
      </c>
      <c r="AD289" s="1207">
        <v>0</v>
      </c>
    </row>
    <row r="290" spans="2:30">
      <c r="B290" s="1200" t="s">
        <v>2015</v>
      </c>
      <c r="C290" s="1163" t="s">
        <v>1324</v>
      </c>
      <c r="D290" s="1163" t="s">
        <v>1612</v>
      </c>
      <c r="E290" s="1163" t="s">
        <v>1613</v>
      </c>
      <c r="F290" s="1201">
        <v>506036.99262770999</v>
      </c>
      <c r="G290" s="1163">
        <v>5043917.3186728004</v>
      </c>
      <c r="H290" s="1202">
        <v>62.7</v>
      </c>
      <c r="I290" s="1202">
        <v>22.250399999999999</v>
      </c>
      <c r="J290" s="1202">
        <v>3.6576</v>
      </c>
      <c r="K290" s="1202">
        <v>14.93933977815497</v>
      </c>
      <c r="L290" s="1202">
        <v>293.14999999999998</v>
      </c>
      <c r="M290" s="1206">
        <v>0</v>
      </c>
      <c r="N290" s="1164">
        <v>0</v>
      </c>
      <c r="O290" s="1166">
        <v>0</v>
      </c>
      <c r="P290" s="1164">
        <v>0</v>
      </c>
      <c r="Q290" s="1204">
        <v>3.0558169493999994E-4</v>
      </c>
      <c r="R290" s="1164">
        <v>3.8502682399050114E-5</v>
      </c>
      <c r="S290" s="1166">
        <v>4.4722031286048195E-4</v>
      </c>
      <c r="T290" s="1164">
        <v>1.2865206629666934E-5</v>
      </c>
      <c r="U290" s="1206">
        <v>8.5922382459599989E-2</v>
      </c>
      <c r="V290" s="1166">
        <v>1.082604834514468E-2</v>
      </c>
      <c r="W290" s="1166">
        <v>0.10136993758170924</v>
      </c>
      <c r="X290" s="1166">
        <v>2.9161135027245049E-3</v>
      </c>
      <c r="Y290" s="1206">
        <v>0</v>
      </c>
      <c r="Z290" s="1166">
        <v>0</v>
      </c>
      <c r="AA290" s="1206">
        <v>0</v>
      </c>
      <c r="AB290" s="1166">
        <v>0</v>
      </c>
      <c r="AC290" s="1166">
        <v>0</v>
      </c>
      <c r="AD290" s="1207">
        <v>0</v>
      </c>
    </row>
    <row r="291" spans="2:30">
      <c r="B291" s="1200" t="s">
        <v>2015</v>
      </c>
      <c r="C291" s="1163" t="s">
        <v>1324</v>
      </c>
      <c r="D291" s="1163" t="s">
        <v>1614</v>
      </c>
      <c r="E291" s="1163" t="s">
        <v>1615</v>
      </c>
      <c r="F291" s="1201">
        <v>506041.54855464998</v>
      </c>
      <c r="G291" s="1163">
        <v>5043917.6440960998</v>
      </c>
      <c r="H291" s="1202">
        <v>62.7</v>
      </c>
      <c r="I291" s="1202">
        <v>22.250399999999999</v>
      </c>
      <c r="J291" s="1202">
        <v>3.6576</v>
      </c>
      <c r="K291" s="1202">
        <v>14.93933977815497</v>
      </c>
      <c r="L291" s="1202">
        <v>293.14999999999998</v>
      </c>
      <c r="M291" s="1206">
        <v>0</v>
      </c>
      <c r="N291" s="1164">
        <v>0</v>
      </c>
      <c r="O291" s="1166">
        <v>0</v>
      </c>
      <c r="P291" s="1164">
        <v>0</v>
      </c>
      <c r="Q291" s="1204">
        <v>3.0558169493999994E-4</v>
      </c>
      <c r="R291" s="1164">
        <v>3.8502682399050114E-5</v>
      </c>
      <c r="S291" s="1166">
        <v>4.4722031286048195E-4</v>
      </c>
      <c r="T291" s="1164">
        <v>1.2865206629666934E-5</v>
      </c>
      <c r="U291" s="1206">
        <v>8.5922382459599989E-2</v>
      </c>
      <c r="V291" s="1166">
        <v>1.082604834514468E-2</v>
      </c>
      <c r="W291" s="1166">
        <v>0.10136993758170924</v>
      </c>
      <c r="X291" s="1166">
        <v>2.9161135027245049E-3</v>
      </c>
      <c r="Y291" s="1206">
        <v>0</v>
      </c>
      <c r="Z291" s="1166">
        <v>0</v>
      </c>
      <c r="AA291" s="1206">
        <v>0</v>
      </c>
      <c r="AB291" s="1166">
        <v>0</v>
      </c>
      <c r="AC291" s="1166">
        <v>0</v>
      </c>
      <c r="AD291" s="1207">
        <v>0</v>
      </c>
    </row>
    <row r="292" spans="2:30">
      <c r="B292" s="1200" t="s">
        <v>2015</v>
      </c>
      <c r="C292" s="1163" t="s">
        <v>1324</v>
      </c>
      <c r="D292" s="1163" t="s">
        <v>1616</v>
      </c>
      <c r="E292" s="1163" t="s">
        <v>1617</v>
      </c>
      <c r="F292" s="1201">
        <v>506049.25024065998</v>
      </c>
      <c r="G292" s="1163">
        <v>5043917.6440960998</v>
      </c>
      <c r="H292" s="1202">
        <v>62.7</v>
      </c>
      <c r="I292" s="1202">
        <v>22.250399999999999</v>
      </c>
      <c r="J292" s="1202">
        <v>3.6576</v>
      </c>
      <c r="K292" s="1202">
        <v>14.93933977815497</v>
      </c>
      <c r="L292" s="1202">
        <v>293.14999999999998</v>
      </c>
      <c r="M292" s="1206">
        <v>0</v>
      </c>
      <c r="N292" s="1164">
        <v>0</v>
      </c>
      <c r="O292" s="1166">
        <v>0</v>
      </c>
      <c r="P292" s="1164">
        <v>0</v>
      </c>
      <c r="Q292" s="1204">
        <v>3.0558169493999994E-4</v>
      </c>
      <c r="R292" s="1164">
        <v>3.8502682399050114E-5</v>
      </c>
      <c r="S292" s="1166">
        <v>4.4722031286048195E-4</v>
      </c>
      <c r="T292" s="1164">
        <v>1.2865206629666934E-5</v>
      </c>
      <c r="U292" s="1206">
        <v>8.5922382459599989E-2</v>
      </c>
      <c r="V292" s="1166">
        <v>1.082604834514468E-2</v>
      </c>
      <c r="W292" s="1166">
        <v>0.10136993758170924</v>
      </c>
      <c r="X292" s="1166">
        <v>2.9161135027245049E-3</v>
      </c>
      <c r="Y292" s="1206">
        <v>0</v>
      </c>
      <c r="Z292" s="1166">
        <v>0</v>
      </c>
      <c r="AA292" s="1206">
        <v>0</v>
      </c>
      <c r="AB292" s="1166">
        <v>0</v>
      </c>
      <c r="AC292" s="1166">
        <v>0</v>
      </c>
      <c r="AD292" s="1207">
        <v>0</v>
      </c>
    </row>
    <row r="293" spans="2:30">
      <c r="B293" s="1200" t="s">
        <v>2015</v>
      </c>
      <c r="C293" s="1163" t="s">
        <v>1324</v>
      </c>
      <c r="D293" s="1163" t="s">
        <v>1618</v>
      </c>
      <c r="E293" s="1163" t="s">
        <v>1619</v>
      </c>
      <c r="F293" s="1201">
        <v>506053.37226978998</v>
      </c>
      <c r="G293" s="1163">
        <v>5043917.4271472003</v>
      </c>
      <c r="H293" s="1202">
        <v>62.7</v>
      </c>
      <c r="I293" s="1202">
        <v>22.250399999999999</v>
      </c>
      <c r="J293" s="1202">
        <v>3.6576</v>
      </c>
      <c r="K293" s="1202">
        <v>14.93933977815497</v>
      </c>
      <c r="L293" s="1202">
        <v>293.14999999999998</v>
      </c>
      <c r="M293" s="1206">
        <v>0</v>
      </c>
      <c r="N293" s="1164">
        <v>0</v>
      </c>
      <c r="O293" s="1166">
        <v>0</v>
      </c>
      <c r="P293" s="1164">
        <v>0</v>
      </c>
      <c r="Q293" s="1204">
        <v>3.0558169493999994E-4</v>
      </c>
      <c r="R293" s="1164">
        <v>3.8502682399050114E-5</v>
      </c>
      <c r="S293" s="1166">
        <v>4.4722031286048195E-4</v>
      </c>
      <c r="T293" s="1164">
        <v>1.2865206629666934E-5</v>
      </c>
      <c r="U293" s="1206">
        <v>8.5922382459599989E-2</v>
      </c>
      <c r="V293" s="1166">
        <v>1.082604834514468E-2</v>
      </c>
      <c r="W293" s="1166">
        <v>0.10136993758170924</v>
      </c>
      <c r="X293" s="1166">
        <v>2.9161135027245049E-3</v>
      </c>
      <c r="Y293" s="1206">
        <v>0</v>
      </c>
      <c r="Z293" s="1166">
        <v>0</v>
      </c>
      <c r="AA293" s="1206">
        <v>0</v>
      </c>
      <c r="AB293" s="1166">
        <v>0</v>
      </c>
      <c r="AC293" s="1166">
        <v>0</v>
      </c>
      <c r="AD293" s="1207">
        <v>0</v>
      </c>
    </row>
    <row r="294" spans="2:30">
      <c r="B294" s="1200" t="s">
        <v>2015</v>
      </c>
      <c r="C294" s="1163" t="s">
        <v>1324</v>
      </c>
      <c r="D294" s="1163" t="s">
        <v>1620</v>
      </c>
      <c r="E294" s="1163" t="s">
        <v>1621</v>
      </c>
      <c r="F294" s="1201">
        <v>506037.10110216</v>
      </c>
      <c r="G294" s="1163">
        <v>5043903.9763153</v>
      </c>
      <c r="H294" s="1202">
        <v>62.7</v>
      </c>
      <c r="I294" s="1202">
        <v>22.250399999999999</v>
      </c>
      <c r="J294" s="1202">
        <v>3.6576</v>
      </c>
      <c r="K294" s="1202">
        <v>14.93933977815497</v>
      </c>
      <c r="L294" s="1202">
        <v>293.14999999999998</v>
      </c>
      <c r="M294" s="1206">
        <v>0</v>
      </c>
      <c r="N294" s="1164">
        <v>0</v>
      </c>
      <c r="O294" s="1166">
        <v>0</v>
      </c>
      <c r="P294" s="1164">
        <v>0</v>
      </c>
      <c r="Q294" s="1204">
        <v>3.0558169493999994E-4</v>
      </c>
      <c r="R294" s="1164">
        <v>3.8502682399050114E-5</v>
      </c>
      <c r="S294" s="1166">
        <v>4.4722031286048195E-4</v>
      </c>
      <c r="T294" s="1164">
        <v>1.2865206629666934E-5</v>
      </c>
      <c r="U294" s="1206">
        <v>8.5922382459599989E-2</v>
      </c>
      <c r="V294" s="1166">
        <v>1.082604834514468E-2</v>
      </c>
      <c r="W294" s="1166">
        <v>0.10136993758170924</v>
      </c>
      <c r="X294" s="1166">
        <v>2.9161135027245049E-3</v>
      </c>
      <c r="Y294" s="1206">
        <v>0</v>
      </c>
      <c r="Z294" s="1166">
        <v>0</v>
      </c>
      <c r="AA294" s="1206">
        <v>0</v>
      </c>
      <c r="AB294" s="1166">
        <v>0</v>
      </c>
      <c r="AC294" s="1166">
        <v>0</v>
      </c>
      <c r="AD294" s="1207">
        <v>0</v>
      </c>
    </row>
    <row r="295" spans="2:30">
      <c r="B295" s="1200" t="s">
        <v>2015</v>
      </c>
      <c r="C295" s="1163" t="s">
        <v>1324</v>
      </c>
      <c r="D295" s="1163" t="s">
        <v>1622</v>
      </c>
      <c r="E295" s="1163" t="s">
        <v>1623</v>
      </c>
      <c r="F295" s="1201">
        <v>506041.6570291</v>
      </c>
      <c r="G295" s="1163">
        <v>5043904.3017386999</v>
      </c>
      <c r="H295" s="1202">
        <v>62.7</v>
      </c>
      <c r="I295" s="1202">
        <v>22.250399999999999</v>
      </c>
      <c r="J295" s="1202">
        <v>3.6576</v>
      </c>
      <c r="K295" s="1202">
        <v>14.93933977815497</v>
      </c>
      <c r="L295" s="1202">
        <v>293.14999999999998</v>
      </c>
      <c r="M295" s="1206">
        <v>0</v>
      </c>
      <c r="N295" s="1164">
        <v>0</v>
      </c>
      <c r="O295" s="1166">
        <v>0</v>
      </c>
      <c r="P295" s="1164">
        <v>0</v>
      </c>
      <c r="Q295" s="1204">
        <v>3.0558169493999994E-4</v>
      </c>
      <c r="R295" s="1164">
        <v>3.8502682399050114E-5</v>
      </c>
      <c r="S295" s="1166">
        <v>4.4722031286048195E-4</v>
      </c>
      <c r="T295" s="1164">
        <v>1.2865206629666934E-5</v>
      </c>
      <c r="U295" s="1206">
        <v>8.5922382459599989E-2</v>
      </c>
      <c r="V295" s="1166">
        <v>1.082604834514468E-2</v>
      </c>
      <c r="W295" s="1166">
        <v>0.10136993758170924</v>
      </c>
      <c r="X295" s="1166">
        <v>2.9161135027245049E-3</v>
      </c>
      <c r="Y295" s="1206">
        <v>0</v>
      </c>
      <c r="Z295" s="1166">
        <v>0</v>
      </c>
      <c r="AA295" s="1206">
        <v>0</v>
      </c>
      <c r="AB295" s="1166">
        <v>0</v>
      </c>
      <c r="AC295" s="1166">
        <v>0</v>
      </c>
      <c r="AD295" s="1207">
        <v>0</v>
      </c>
    </row>
    <row r="296" spans="2:30">
      <c r="B296" s="1200" t="s">
        <v>2015</v>
      </c>
      <c r="C296" s="1163" t="s">
        <v>1324</v>
      </c>
      <c r="D296" s="1163" t="s">
        <v>1624</v>
      </c>
      <c r="E296" s="1163" t="s">
        <v>1625</v>
      </c>
      <c r="F296" s="1201">
        <v>506048.59939395997</v>
      </c>
      <c r="G296" s="1163">
        <v>5043904.5186876003</v>
      </c>
      <c r="H296" s="1202">
        <v>62.7</v>
      </c>
      <c r="I296" s="1202">
        <v>22.250399999999999</v>
      </c>
      <c r="J296" s="1202">
        <v>3.6576</v>
      </c>
      <c r="K296" s="1202">
        <v>14.93933977815497</v>
      </c>
      <c r="L296" s="1202">
        <v>293.14999999999998</v>
      </c>
      <c r="M296" s="1206">
        <v>0</v>
      </c>
      <c r="N296" s="1164">
        <v>0</v>
      </c>
      <c r="O296" s="1166">
        <v>0</v>
      </c>
      <c r="P296" s="1164">
        <v>0</v>
      </c>
      <c r="Q296" s="1204">
        <v>3.0558169493999994E-4</v>
      </c>
      <c r="R296" s="1164">
        <v>3.8502682399050114E-5</v>
      </c>
      <c r="S296" s="1166">
        <v>4.4722031286048195E-4</v>
      </c>
      <c r="T296" s="1164">
        <v>1.2865206629666934E-5</v>
      </c>
      <c r="U296" s="1206">
        <v>8.5922382459599989E-2</v>
      </c>
      <c r="V296" s="1166">
        <v>1.082604834514468E-2</v>
      </c>
      <c r="W296" s="1166">
        <v>0.10136993758170924</v>
      </c>
      <c r="X296" s="1166">
        <v>2.9161135027245049E-3</v>
      </c>
      <c r="Y296" s="1206">
        <v>0</v>
      </c>
      <c r="Z296" s="1166">
        <v>0</v>
      </c>
      <c r="AA296" s="1206">
        <v>0</v>
      </c>
      <c r="AB296" s="1166">
        <v>0</v>
      </c>
      <c r="AC296" s="1166">
        <v>0</v>
      </c>
      <c r="AD296" s="1207">
        <v>0</v>
      </c>
    </row>
    <row r="297" spans="2:30">
      <c r="B297" s="1200" t="s">
        <v>2015</v>
      </c>
      <c r="C297" s="1163" t="s">
        <v>1324</v>
      </c>
      <c r="D297" s="1163" t="s">
        <v>1626</v>
      </c>
      <c r="E297" s="1163" t="s">
        <v>1627</v>
      </c>
      <c r="F297" s="1201">
        <v>506053.48074425</v>
      </c>
      <c r="G297" s="1163">
        <v>5043904.4102130998</v>
      </c>
      <c r="H297" s="1202">
        <v>62.7</v>
      </c>
      <c r="I297" s="1202">
        <v>22.250399999999999</v>
      </c>
      <c r="J297" s="1202">
        <v>3.6576</v>
      </c>
      <c r="K297" s="1202">
        <v>14.93933977815497</v>
      </c>
      <c r="L297" s="1202">
        <v>293.14999999999998</v>
      </c>
      <c r="M297" s="1206">
        <v>0</v>
      </c>
      <c r="N297" s="1164">
        <v>0</v>
      </c>
      <c r="O297" s="1166">
        <v>0</v>
      </c>
      <c r="P297" s="1164">
        <v>0</v>
      </c>
      <c r="Q297" s="1204">
        <v>3.0558169493999994E-4</v>
      </c>
      <c r="R297" s="1164">
        <v>3.8502682399050114E-5</v>
      </c>
      <c r="S297" s="1166">
        <v>4.4722031286048195E-4</v>
      </c>
      <c r="T297" s="1164">
        <v>1.2865206629666934E-5</v>
      </c>
      <c r="U297" s="1206">
        <v>8.5922382459599989E-2</v>
      </c>
      <c r="V297" s="1166">
        <v>1.082604834514468E-2</v>
      </c>
      <c r="W297" s="1166">
        <v>0.10136993758170924</v>
      </c>
      <c r="X297" s="1166">
        <v>2.9161135027245049E-3</v>
      </c>
      <c r="Y297" s="1206">
        <v>0</v>
      </c>
      <c r="Z297" s="1166">
        <v>0</v>
      </c>
      <c r="AA297" s="1206">
        <v>0</v>
      </c>
      <c r="AB297" s="1166">
        <v>0</v>
      </c>
      <c r="AC297" s="1166">
        <v>0</v>
      </c>
      <c r="AD297" s="1207">
        <v>0</v>
      </c>
    </row>
    <row r="298" spans="2:30">
      <c r="B298" s="1200" t="s">
        <v>2015</v>
      </c>
      <c r="C298" s="1163" t="s">
        <v>1324</v>
      </c>
      <c r="D298" s="1163" t="s">
        <v>1628</v>
      </c>
      <c r="E298" s="1163" t="s">
        <v>1629</v>
      </c>
      <c r="F298" s="1201">
        <v>506036.74</v>
      </c>
      <c r="G298" s="1163">
        <v>5043892.25</v>
      </c>
      <c r="H298" s="1202">
        <v>62.7</v>
      </c>
      <c r="I298" s="1202">
        <v>22.250399999999999</v>
      </c>
      <c r="J298" s="1202">
        <v>3.6576</v>
      </c>
      <c r="K298" s="1202">
        <v>14.93933977815497</v>
      </c>
      <c r="L298" s="1202">
        <v>293.14999999999998</v>
      </c>
      <c r="M298" s="1206">
        <v>0</v>
      </c>
      <c r="N298" s="1164">
        <v>0</v>
      </c>
      <c r="O298" s="1166">
        <v>0</v>
      </c>
      <c r="P298" s="1164">
        <v>0</v>
      </c>
      <c r="Q298" s="1204">
        <v>3.0558169493999994E-4</v>
      </c>
      <c r="R298" s="1164">
        <v>3.8502682399050114E-5</v>
      </c>
      <c r="S298" s="1166">
        <v>4.4722031286048195E-4</v>
      </c>
      <c r="T298" s="1164">
        <v>1.2865206629666934E-5</v>
      </c>
      <c r="U298" s="1206">
        <v>8.5922382459599989E-2</v>
      </c>
      <c r="V298" s="1166">
        <v>1.082604834514468E-2</v>
      </c>
      <c r="W298" s="1166">
        <v>0.10136993758170924</v>
      </c>
      <c r="X298" s="1166">
        <v>2.9161135027245049E-3</v>
      </c>
      <c r="Y298" s="1206">
        <v>0</v>
      </c>
      <c r="Z298" s="1166">
        <v>0</v>
      </c>
      <c r="AA298" s="1206">
        <v>0</v>
      </c>
      <c r="AB298" s="1166">
        <v>0</v>
      </c>
      <c r="AC298" s="1166">
        <v>0</v>
      </c>
      <c r="AD298" s="1207">
        <v>0</v>
      </c>
    </row>
    <row r="299" spans="2:30">
      <c r="B299" s="1200" t="s">
        <v>2015</v>
      </c>
      <c r="C299" s="1163" t="s">
        <v>1324</v>
      </c>
      <c r="D299" s="1163" t="s">
        <v>1630</v>
      </c>
      <c r="E299" s="1163" t="s">
        <v>1631</v>
      </c>
      <c r="F299" s="1201">
        <v>506042.65</v>
      </c>
      <c r="G299" s="1163">
        <v>5043892.25</v>
      </c>
      <c r="H299" s="1202">
        <v>62.7</v>
      </c>
      <c r="I299" s="1202">
        <v>22.250399999999999</v>
      </c>
      <c r="J299" s="1202">
        <v>3.6576</v>
      </c>
      <c r="K299" s="1202">
        <v>14.93933977815497</v>
      </c>
      <c r="L299" s="1202">
        <v>293.14999999999998</v>
      </c>
      <c r="M299" s="1206">
        <v>0</v>
      </c>
      <c r="N299" s="1164">
        <v>0</v>
      </c>
      <c r="O299" s="1166">
        <v>0</v>
      </c>
      <c r="P299" s="1164">
        <v>0</v>
      </c>
      <c r="Q299" s="1204">
        <v>3.0558169493999994E-4</v>
      </c>
      <c r="R299" s="1164">
        <v>3.8502682399050114E-5</v>
      </c>
      <c r="S299" s="1166">
        <v>4.4722031286048195E-4</v>
      </c>
      <c r="T299" s="1164">
        <v>1.2865206629666934E-5</v>
      </c>
      <c r="U299" s="1206">
        <v>8.5922382459599989E-2</v>
      </c>
      <c r="V299" s="1166">
        <v>1.082604834514468E-2</v>
      </c>
      <c r="W299" s="1166">
        <v>0.10136993758170924</v>
      </c>
      <c r="X299" s="1166">
        <v>2.9161135027245049E-3</v>
      </c>
      <c r="Y299" s="1206">
        <v>0</v>
      </c>
      <c r="Z299" s="1166">
        <v>0</v>
      </c>
      <c r="AA299" s="1206">
        <v>0</v>
      </c>
      <c r="AB299" s="1166">
        <v>0</v>
      </c>
      <c r="AC299" s="1166">
        <v>0</v>
      </c>
      <c r="AD299" s="1207">
        <v>0</v>
      </c>
    </row>
    <row r="300" spans="2:30">
      <c r="B300" s="1200" t="s">
        <v>2015</v>
      </c>
      <c r="C300" s="1163" t="s">
        <v>1324</v>
      </c>
      <c r="D300" s="1163" t="s">
        <v>1632</v>
      </c>
      <c r="E300" s="1163" t="s">
        <v>1633</v>
      </c>
      <c r="F300" s="1201">
        <v>506049.21</v>
      </c>
      <c r="G300" s="1163">
        <v>5043892.57</v>
      </c>
      <c r="H300" s="1202">
        <v>62.7</v>
      </c>
      <c r="I300" s="1202">
        <v>22.250399999999999</v>
      </c>
      <c r="J300" s="1202">
        <v>3.6576</v>
      </c>
      <c r="K300" s="1202">
        <v>14.93933977815497</v>
      </c>
      <c r="L300" s="1202">
        <v>293.14999999999998</v>
      </c>
      <c r="M300" s="1206">
        <v>0</v>
      </c>
      <c r="N300" s="1164">
        <v>0</v>
      </c>
      <c r="O300" s="1166">
        <v>0</v>
      </c>
      <c r="P300" s="1164">
        <v>0</v>
      </c>
      <c r="Q300" s="1204">
        <v>3.0558169493999994E-4</v>
      </c>
      <c r="R300" s="1164">
        <v>3.8502682399050114E-5</v>
      </c>
      <c r="S300" s="1166">
        <v>4.4722031286048195E-4</v>
      </c>
      <c r="T300" s="1164">
        <v>1.2865206629666934E-5</v>
      </c>
      <c r="U300" s="1206">
        <v>8.5922382459599989E-2</v>
      </c>
      <c r="V300" s="1166">
        <v>1.082604834514468E-2</v>
      </c>
      <c r="W300" s="1166">
        <v>0.10136993758170924</v>
      </c>
      <c r="X300" s="1166">
        <v>2.9161135027245049E-3</v>
      </c>
      <c r="Y300" s="1206">
        <v>0</v>
      </c>
      <c r="Z300" s="1166">
        <v>0</v>
      </c>
      <c r="AA300" s="1206">
        <v>0</v>
      </c>
      <c r="AB300" s="1166">
        <v>0</v>
      </c>
      <c r="AC300" s="1166">
        <v>0</v>
      </c>
      <c r="AD300" s="1207">
        <v>0</v>
      </c>
    </row>
    <row r="301" spans="2:30">
      <c r="B301" s="1200" t="s">
        <v>2015</v>
      </c>
      <c r="C301" s="1163" t="s">
        <v>1324</v>
      </c>
      <c r="D301" s="1163" t="s">
        <v>1634</v>
      </c>
      <c r="E301" s="1163" t="s">
        <v>1635</v>
      </c>
      <c r="F301" s="1201">
        <v>506053.84</v>
      </c>
      <c r="G301" s="1163">
        <v>5043892.25</v>
      </c>
      <c r="H301" s="1202">
        <v>62.7</v>
      </c>
      <c r="I301" s="1202">
        <v>22.250399999999999</v>
      </c>
      <c r="J301" s="1202">
        <v>3.6576</v>
      </c>
      <c r="K301" s="1202">
        <v>14.93933977815497</v>
      </c>
      <c r="L301" s="1202">
        <v>293.14999999999998</v>
      </c>
      <c r="M301" s="1206">
        <v>0</v>
      </c>
      <c r="N301" s="1164">
        <v>0</v>
      </c>
      <c r="O301" s="1166">
        <v>0</v>
      </c>
      <c r="P301" s="1164">
        <v>0</v>
      </c>
      <c r="Q301" s="1204">
        <v>3.0558169493999994E-4</v>
      </c>
      <c r="R301" s="1164">
        <v>3.8502682399050114E-5</v>
      </c>
      <c r="S301" s="1166">
        <v>4.4722031286048195E-4</v>
      </c>
      <c r="T301" s="1164">
        <v>1.2865206629666934E-5</v>
      </c>
      <c r="U301" s="1206">
        <v>8.5922382459599989E-2</v>
      </c>
      <c r="V301" s="1166">
        <v>1.082604834514468E-2</v>
      </c>
      <c r="W301" s="1166">
        <v>0.10136993758170924</v>
      </c>
      <c r="X301" s="1166">
        <v>2.9161135027245049E-3</v>
      </c>
      <c r="Y301" s="1206">
        <v>0</v>
      </c>
      <c r="Z301" s="1166">
        <v>0</v>
      </c>
      <c r="AA301" s="1206">
        <v>0</v>
      </c>
      <c r="AB301" s="1166">
        <v>0</v>
      </c>
      <c r="AC301" s="1166">
        <v>0</v>
      </c>
      <c r="AD301" s="1207">
        <v>0</v>
      </c>
    </row>
    <row r="302" spans="2:30">
      <c r="B302" s="1200" t="s">
        <v>2015</v>
      </c>
      <c r="C302" s="1163" t="s">
        <v>1636</v>
      </c>
      <c r="D302" s="1163" t="s">
        <v>1637</v>
      </c>
      <c r="E302" s="1163" t="s">
        <v>1638</v>
      </c>
      <c r="F302" s="1201">
        <v>508843.12900279002</v>
      </c>
      <c r="G302" s="1163">
        <v>5037820.3758313004</v>
      </c>
      <c r="H302" s="1202">
        <v>69.400000000000006</v>
      </c>
      <c r="I302" s="1202">
        <v>7.0957025297165499</v>
      </c>
      <c r="J302" s="1202">
        <v>2.4382810118866201</v>
      </c>
      <c r="K302" s="1202">
        <v>8.2797756854367606</v>
      </c>
      <c r="L302" s="1202">
        <v>293.14999999999998</v>
      </c>
      <c r="M302" s="1206">
        <v>0</v>
      </c>
      <c r="N302" s="1164">
        <v>0</v>
      </c>
      <c r="O302" s="1166">
        <v>0</v>
      </c>
      <c r="P302" s="1164">
        <v>0</v>
      </c>
      <c r="Q302" s="1204">
        <v>2.1373335000000003E-5</v>
      </c>
      <c r="R302" s="1164">
        <v>2.6929974633300003E-6</v>
      </c>
      <c r="S302" s="1166">
        <v>6.2565796427040008E-5</v>
      </c>
      <c r="T302" s="1164">
        <v>1.7998330483585526E-6</v>
      </c>
      <c r="U302" s="1206">
        <v>6.0096789000000008E-3</v>
      </c>
      <c r="V302" s="1166">
        <v>7.5720752204220013E-4</v>
      </c>
      <c r="W302" s="1166">
        <v>1.4181580523462399E-2</v>
      </c>
      <c r="X302" s="1166">
        <v>4.0796215762793853E-4</v>
      </c>
      <c r="Y302" s="1206">
        <v>0</v>
      </c>
      <c r="Z302" s="1166">
        <v>0</v>
      </c>
      <c r="AA302" s="1206">
        <v>0</v>
      </c>
      <c r="AB302" s="1166">
        <v>0</v>
      </c>
      <c r="AC302" s="1166">
        <v>0</v>
      </c>
      <c r="AD302" s="1207">
        <v>0</v>
      </c>
    </row>
    <row r="303" spans="2:30">
      <c r="B303" s="1200" t="s">
        <v>2015</v>
      </c>
      <c r="C303" s="1163" t="s">
        <v>1636</v>
      </c>
      <c r="D303" s="1163" t="s">
        <v>1639</v>
      </c>
      <c r="E303" s="1163" t="s">
        <v>1640</v>
      </c>
      <c r="F303" s="1201">
        <v>508850.11409464001</v>
      </c>
      <c r="G303" s="1163">
        <v>5037827.1930122003</v>
      </c>
      <c r="H303" s="1202">
        <v>69.400000000000006</v>
      </c>
      <c r="I303" s="1202">
        <v>7.0957025297165499</v>
      </c>
      <c r="J303" s="1202">
        <v>2.4382810118866201</v>
      </c>
      <c r="K303" s="1202">
        <v>8.2797756854367606</v>
      </c>
      <c r="L303" s="1202">
        <v>293.14999999999998</v>
      </c>
      <c r="M303" s="1206">
        <v>0</v>
      </c>
      <c r="N303" s="1164">
        <v>0</v>
      </c>
      <c r="O303" s="1166">
        <v>0</v>
      </c>
      <c r="P303" s="1164">
        <v>0</v>
      </c>
      <c r="Q303" s="1204">
        <v>2.1373335000000003E-5</v>
      </c>
      <c r="R303" s="1164">
        <v>2.6929974633300003E-6</v>
      </c>
      <c r="S303" s="1166">
        <v>6.2565796427040008E-5</v>
      </c>
      <c r="T303" s="1164">
        <v>1.7998330483585526E-6</v>
      </c>
      <c r="U303" s="1206">
        <v>6.0096789000000008E-3</v>
      </c>
      <c r="V303" s="1166">
        <v>7.5720752204220013E-4</v>
      </c>
      <c r="W303" s="1166">
        <v>1.4181580523462399E-2</v>
      </c>
      <c r="X303" s="1166">
        <v>4.0796215762793853E-4</v>
      </c>
      <c r="Y303" s="1206">
        <v>0</v>
      </c>
      <c r="Z303" s="1166">
        <v>0</v>
      </c>
      <c r="AA303" s="1206">
        <v>0</v>
      </c>
      <c r="AB303" s="1166">
        <v>0</v>
      </c>
      <c r="AC303" s="1166">
        <v>0</v>
      </c>
      <c r="AD303" s="1207">
        <v>0</v>
      </c>
    </row>
    <row r="304" spans="2:30">
      <c r="B304" s="1200" t="s">
        <v>2015</v>
      </c>
      <c r="C304" s="1163" t="s">
        <v>318</v>
      </c>
      <c r="D304" s="1163" t="s">
        <v>1641</v>
      </c>
      <c r="E304" s="1163" t="s">
        <v>1642</v>
      </c>
      <c r="F304" s="1201">
        <v>508966.76362619002</v>
      </c>
      <c r="G304" s="1163">
        <v>5037839.6164429998</v>
      </c>
      <c r="H304" s="1202">
        <v>69.400000000000006</v>
      </c>
      <c r="I304" s="1202">
        <v>11.43</v>
      </c>
      <c r="J304" s="1202">
        <v>2.8448000000000002</v>
      </c>
      <c r="K304" s="1202">
        <v>8.2797756854367623</v>
      </c>
      <c r="L304" s="1202">
        <v>293.14999999999998</v>
      </c>
      <c r="M304" s="1206">
        <v>0</v>
      </c>
      <c r="N304" s="1164">
        <v>0</v>
      </c>
      <c r="O304" s="1166">
        <v>0</v>
      </c>
      <c r="P304" s="1164">
        <v>0</v>
      </c>
      <c r="Q304" s="1204">
        <v>1.02592008E-4</v>
      </c>
      <c r="R304" s="1164">
        <v>1.2926387823984E-5</v>
      </c>
      <c r="S304" s="1166">
        <v>1.9520528485236481E-4</v>
      </c>
      <c r="T304" s="1164">
        <v>5.6154791108786837E-6</v>
      </c>
      <c r="U304" s="1206">
        <v>2.8846458720000002E-2</v>
      </c>
      <c r="V304" s="1166">
        <v>3.6345961058025602E-3</v>
      </c>
      <c r="W304" s="1166">
        <v>4.4246531233202699E-2</v>
      </c>
      <c r="X304" s="1166">
        <v>1.2728419317991687E-3</v>
      </c>
      <c r="Y304" s="1206">
        <v>0</v>
      </c>
      <c r="Z304" s="1166">
        <v>0</v>
      </c>
      <c r="AA304" s="1206">
        <v>0</v>
      </c>
      <c r="AB304" s="1166">
        <v>0</v>
      </c>
      <c r="AC304" s="1166">
        <v>0</v>
      </c>
      <c r="AD304" s="1207">
        <v>0</v>
      </c>
    </row>
    <row r="305" spans="2:30">
      <c r="B305" s="1200" t="s">
        <v>2015</v>
      </c>
      <c r="C305" s="1163" t="s">
        <v>318</v>
      </c>
      <c r="D305" s="1163" t="s">
        <v>1643</v>
      </c>
      <c r="E305" s="1163" t="s">
        <v>1644</v>
      </c>
      <c r="F305" s="1201">
        <v>508958.95315616002</v>
      </c>
      <c r="G305" s="1163">
        <v>5037844.0640717996</v>
      </c>
      <c r="H305" s="1202">
        <v>69.400000000000006</v>
      </c>
      <c r="I305" s="1202">
        <v>11.43</v>
      </c>
      <c r="J305" s="1202">
        <v>2.8448000000000002</v>
      </c>
      <c r="K305" s="1202">
        <v>8.2797756854367623</v>
      </c>
      <c r="L305" s="1202">
        <v>293.14999999999998</v>
      </c>
      <c r="M305" s="1206">
        <v>0</v>
      </c>
      <c r="N305" s="1164">
        <v>0</v>
      </c>
      <c r="O305" s="1166">
        <v>0</v>
      </c>
      <c r="P305" s="1164">
        <v>0</v>
      </c>
      <c r="Q305" s="1204">
        <v>1.02592008E-4</v>
      </c>
      <c r="R305" s="1164">
        <v>1.2926387823984E-5</v>
      </c>
      <c r="S305" s="1166">
        <v>1.9520528485236481E-4</v>
      </c>
      <c r="T305" s="1164">
        <v>5.6154791108786837E-6</v>
      </c>
      <c r="U305" s="1206">
        <v>2.8846458720000002E-2</v>
      </c>
      <c r="V305" s="1166">
        <v>3.6345961058025602E-3</v>
      </c>
      <c r="W305" s="1166">
        <v>4.4246531233202699E-2</v>
      </c>
      <c r="X305" s="1166">
        <v>1.2728419317991687E-3</v>
      </c>
      <c r="Y305" s="1206">
        <v>0</v>
      </c>
      <c r="Z305" s="1166">
        <v>0</v>
      </c>
      <c r="AA305" s="1206">
        <v>0</v>
      </c>
      <c r="AB305" s="1166">
        <v>0</v>
      </c>
      <c r="AC305" s="1166">
        <v>0</v>
      </c>
      <c r="AD305" s="1207">
        <v>0</v>
      </c>
    </row>
    <row r="306" spans="2:30">
      <c r="B306" s="1200" t="s">
        <v>2015</v>
      </c>
      <c r="C306" s="1163" t="s">
        <v>318</v>
      </c>
      <c r="D306" s="1163" t="s">
        <v>1645</v>
      </c>
      <c r="E306" s="1163" t="s">
        <v>1646</v>
      </c>
      <c r="F306" s="1201">
        <v>508949.29854738002</v>
      </c>
      <c r="G306" s="1163">
        <v>5037849.5603285003</v>
      </c>
      <c r="H306" s="1202">
        <v>69.400000000000006</v>
      </c>
      <c r="I306" s="1202">
        <v>11.43</v>
      </c>
      <c r="J306" s="1202">
        <v>3.3527999999999998</v>
      </c>
      <c r="K306" s="1202">
        <v>9.5457330344069113</v>
      </c>
      <c r="L306" s="1202">
        <v>293.14999999999998</v>
      </c>
      <c r="M306" s="1206">
        <v>0</v>
      </c>
      <c r="N306" s="1164">
        <v>0</v>
      </c>
      <c r="O306" s="1166">
        <v>0</v>
      </c>
      <c r="P306" s="1164">
        <v>0</v>
      </c>
      <c r="Q306" s="1204">
        <v>1.7426392470000002E-4</v>
      </c>
      <c r="R306" s="1164">
        <v>2.1956905984350602E-5</v>
      </c>
      <c r="S306" s="1166">
        <v>1.9520528485236481E-4</v>
      </c>
      <c r="T306" s="1164">
        <v>5.6154791108786837E-6</v>
      </c>
      <c r="U306" s="1206">
        <v>4.8998915298000004E-2</v>
      </c>
      <c r="V306" s="1166">
        <v>6.1737653297174047E-3</v>
      </c>
      <c r="W306" s="1166">
        <v>4.4246531233202699E-2</v>
      </c>
      <c r="X306" s="1166">
        <v>1.2728419317991687E-3</v>
      </c>
      <c r="Y306" s="1206">
        <v>0</v>
      </c>
      <c r="Z306" s="1166">
        <v>0</v>
      </c>
      <c r="AA306" s="1206">
        <v>0</v>
      </c>
      <c r="AB306" s="1166">
        <v>0</v>
      </c>
      <c r="AC306" s="1166">
        <v>0</v>
      </c>
      <c r="AD306" s="1207">
        <v>0</v>
      </c>
    </row>
    <row r="307" spans="2:30">
      <c r="B307" s="1200" t="s">
        <v>2015</v>
      </c>
      <c r="C307" s="1163" t="s">
        <v>318</v>
      </c>
      <c r="D307" s="1163" t="s">
        <v>1647</v>
      </c>
      <c r="E307" s="1163" t="s">
        <v>1648</v>
      </c>
      <c r="F307" s="1201">
        <v>508937.83595941</v>
      </c>
      <c r="G307" s="1163">
        <v>5037856.1775323004</v>
      </c>
      <c r="H307" s="1202">
        <v>69.400000000000006</v>
      </c>
      <c r="I307" s="1202">
        <v>11.43</v>
      </c>
      <c r="J307" s="1202">
        <v>3.3527999999999998</v>
      </c>
      <c r="K307" s="1202">
        <v>9.5457330344069113</v>
      </c>
      <c r="L307" s="1202">
        <v>293.14999999999998</v>
      </c>
      <c r="M307" s="1206">
        <v>0</v>
      </c>
      <c r="N307" s="1164">
        <v>0</v>
      </c>
      <c r="O307" s="1166">
        <v>0</v>
      </c>
      <c r="P307" s="1164">
        <v>0</v>
      </c>
      <c r="Q307" s="1204">
        <v>1.7426392470000002E-4</v>
      </c>
      <c r="R307" s="1164">
        <v>2.1956905984350602E-5</v>
      </c>
      <c r="S307" s="1166">
        <v>1.9520528485236481E-4</v>
      </c>
      <c r="T307" s="1164">
        <v>5.6154791108786837E-6</v>
      </c>
      <c r="U307" s="1206">
        <v>4.8998915298000004E-2</v>
      </c>
      <c r="V307" s="1166">
        <v>6.1737653297174047E-3</v>
      </c>
      <c r="W307" s="1166">
        <v>4.4246531233202699E-2</v>
      </c>
      <c r="X307" s="1166">
        <v>1.2728419317991687E-3</v>
      </c>
      <c r="Y307" s="1206">
        <v>0</v>
      </c>
      <c r="Z307" s="1166">
        <v>0</v>
      </c>
      <c r="AA307" s="1206">
        <v>0</v>
      </c>
      <c r="AB307" s="1166">
        <v>0</v>
      </c>
      <c r="AC307" s="1166">
        <v>0</v>
      </c>
      <c r="AD307" s="1207">
        <v>0</v>
      </c>
    </row>
    <row r="308" spans="2:30">
      <c r="B308" s="1200" t="s">
        <v>2015</v>
      </c>
      <c r="C308" s="1163" t="s">
        <v>318</v>
      </c>
      <c r="D308" s="1163" t="s">
        <v>1649</v>
      </c>
      <c r="E308" s="1163" t="s">
        <v>1650</v>
      </c>
      <c r="F308" s="1201">
        <v>508941.56039651</v>
      </c>
      <c r="G308" s="1163">
        <v>5037862.3608211</v>
      </c>
      <c r="H308" s="1202">
        <v>69.400000000000006</v>
      </c>
      <c r="I308" s="1202">
        <v>11.43</v>
      </c>
      <c r="J308" s="1202">
        <v>3.3527999999999998</v>
      </c>
      <c r="K308" s="1202">
        <v>9.5457330344069113</v>
      </c>
      <c r="L308" s="1202">
        <v>293.14999999999998</v>
      </c>
      <c r="M308" s="1206">
        <v>0</v>
      </c>
      <c r="N308" s="1164">
        <v>0</v>
      </c>
      <c r="O308" s="1166">
        <v>0</v>
      </c>
      <c r="P308" s="1164">
        <v>0</v>
      </c>
      <c r="Q308" s="1204">
        <v>1.7426392470000002E-4</v>
      </c>
      <c r="R308" s="1164">
        <v>2.1956905984350602E-5</v>
      </c>
      <c r="S308" s="1166">
        <v>1.9520528485236481E-4</v>
      </c>
      <c r="T308" s="1164">
        <v>5.6154791108786837E-6</v>
      </c>
      <c r="U308" s="1206">
        <v>4.8998915298000004E-2</v>
      </c>
      <c r="V308" s="1166">
        <v>6.1737653297174047E-3</v>
      </c>
      <c r="W308" s="1166">
        <v>4.4246531233202699E-2</v>
      </c>
      <c r="X308" s="1166">
        <v>1.2728419317991687E-3</v>
      </c>
      <c r="Y308" s="1206">
        <v>0</v>
      </c>
      <c r="Z308" s="1166">
        <v>0</v>
      </c>
      <c r="AA308" s="1206">
        <v>0</v>
      </c>
      <c r="AB308" s="1166">
        <v>0</v>
      </c>
      <c r="AC308" s="1166">
        <v>0</v>
      </c>
      <c r="AD308" s="1207">
        <v>0</v>
      </c>
    </row>
    <row r="309" spans="2:30">
      <c r="B309" s="1200" t="s">
        <v>2015</v>
      </c>
      <c r="C309" s="1163" t="s">
        <v>318</v>
      </c>
      <c r="D309" s="1163" t="s">
        <v>1651</v>
      </c>
      <c r="E309" s="1163" t="s">
        <v>1652</v>
      </c>
      <c r="F309" s="1201">
        <v>508973.88706414</v>
      </c>
      <c r="G309" s="1163">
        <v>5037851.8022226999</v>
      </c>
      <c r="H309" s="1202">
        <v>69.400000000000006</v>
      </c>
      <c r="I309" s="1202">
        <v>11.43</v>
      </c>
      <c r="J309" s="1202">
        <v>2.1335999999999999</v>
      </c>
      <c r="K309" s="1202">
        <v>4.5420027618664962</v>
      </c>
      <c r="L309" s="1202">
        <v>293.14999999999998</v>
      </c>
      <c r="M309" s="1206">
        <v>0</v>
      </c>
      <c r="N309" s="1164">
        <v>0</v>
      </c>
      <c r="O309" s="1166">
        <v>0</v>
      </c>
      <c r="P309" s="1164">
        <v>0</v>
      </c>
      <c r="Q309" s="1204">
        <v>3.1347557999999996E-5</v>
      </c>
      <c r="R309" s="1164">
        <v>3.9497296128839999E-6</v>
      </c>
      <c r="S309" s="1166">
        <v>3.5036845999142405E-5</v>
      </c>
      <c r="T309" s="1164">
        <v>1.0079065070807895E-6</v>
      </c>
      <c r="U309" s="1206">
        <v>8.8141957199999992E-3</v>
      </c>
      <c r="V309" s="1166">
        <v>1.1105710323285598E-3</v>
      </c>
      <c r="W309" s="1166">
        <v>7.9416850931389449E-3</v>
      </c>
      <c r="X309" s="1166">
        <v>2.2845880827164562E-4</v>
      </c>
      <c r="Y309" s="1206">
        <v>0</v>
      </c>
      <c r="Z309" s="1166">
        <v>0</v>
      </c>
      <c r="AA309" s="1206">
        <v>0</v>
      </c>
      <c r="AB309" s="1166">
        <v>0</v>
      </c>
      <c r="AC309" s="1166">
        <v>0</v>
      </c>
      <c r="AD309" s="1207">
        <v>0</v>
      </c>
    </row>
    <row r="310" spans="2:30">
      <c r="B310" s="1200" t="s">
        <v>1263</v>
      </c>
      <c r="C310" s="1163" t="s">
        <v>678</v>
      </c>
      <c r="D310" s="1163" t="s">
        <v>1261</v>
      </c>
      <c r="E310" s="1163" t="s">
        <v>1262</v>
      </c>
      <c r="F310" s="1201">
        <v>506665.95</v>
      </c>
      <c r="G310" s="1163">
        <v>5043736</v>
      </c>
      <c r="H310" s="1202">
        <v>62.7</v>
      </c>
      <c r="I310" s="1202">
        <v>28.956</v>
      </c>
      <c r="J310" s="1202">
        <v>1.0668</v>
      </c>
      <c r="K310" s="1202">
        <v>5.4712907030899354</v>
      </c>
      <c r="L310" s="1202">
        <v>287.03890000000001</v>
      </c>
      <c r="M310" s="1206">
        <v>0</v>
      </c>
      <c r="N310" s="1164">
        <v>0</v>
      </c>
      <c r="O310" s="1166">
        <v>0</v>
      </c>
      <c r="P310" s="1164">
        <v>0</v>
      </c>
      <c r="Q310" s="1204">
        <v>1.784428391592E-5</v>
      </c>
      <c r="R310" s="1164">
        <v>2.2483440848380882E-6</v>
      </c>
      <c r="S310" s="1166">
        <v>7.8157963551729606E-5</v>
      </c>
      <c r="T310" s="1164">
        <v>2.2483736134782118E-6</v>
      </c>
      <c r="U310" s="1206">
        <v>5.4243814363199999E-3</v>
      </c>
      <c r="V310" s="1166">
        <v>6.8346121221344734E-4</v>
      </c>
      <c r="W310" s="1166">
        <v>2.37587906910816E-2</v>
      </c>
      <c r="X310" s="1166">
        <v>6.8347018845525567E-4</v>
      </c>
      <c r="Y310" s="1206">
        <v>0</v>
      </c>
      <c r="Z310" s="1166">
        <v>0</v>
      </c>
      <c r="AA310" s="1206">
        <v>0</v>
      </c>
      <c r="AB310" s="1166">
        <v>0</v>
      </c>
      <c r="AC310" s="1166">
        <v>0</v>
      </c>
      <c r="AD310" s="1207">
        <v>0</v>
      </c>
    </row>
    <row r="311" spans="2:30">
      <c r="B311" s="1200" t="s">
        <v>1263</v>
      </c>
      <c r="C311" s="1163" t="s">
        <v>552</v>
      </c>
      <c r="D311" s="1163" t="s">
        <v>2133</v>
      </c>
      <c r="E311" s="1163" t="s">
        <v>2016</v>
      </c>
      <c r="F311" s="1201">
        <v>506678.31</v>
      </c>
      <c r="G311" s="1163">
        <v>5043478.32</v>
      </c>
      <c r="H311" s="1202">
        <v>62.7</v>
      </c>
      <c r="I311" s="1202">
        <v>23.4696</v>
      </c>
      <c r="J311" s="1202">
        <v>0.91439999999999999</v>
      </c>
      <c r="K311" s="1202">
        <v>2.1277238289857121</v>
      </c>
      <c r="L311" s="1202">
        <v>287.03890000000001</v>
      </c>
      <c r="M311" s="1206">
        <v>0</v>
      </c>
      <c r="N311" s="1164">
        <v>0</v>
      </c>
      <c r="O311" s="1166">
        <v>0</v>
      </c>
      <c r="P311" s="1164">
        <v>0</v>
      </c>
      <c r="Q311" s="1204">
        <v>1.9466491544639999E-5</v>
      </c>
      <c r="R311" s="1164">
        <v>2.4527390016415505E-6</v>
      </c>
      <c r="S311" s="1166">
        <v>8.5263232965523202E-5</v>
      </c>
      <c r="T311" s="1164">
        <v>2.4527712147035037E-6</v>
      </c>
      <c r="U311" s="1206">
        <v>5.9175070214399998E-3</v>
      </c>
      <c r="V311" s="1166">
        <v>7.4559404968739713E-4</v>
      </c>
      <c r="W311" s="1166">
        <v>2.59186807539072E-2</v>
      </c>
      <c r="X311" s="1166">
        <v>7.4560384195118809E-4</v>
      </c>
      <c r="Y311" s="1206">
        <v>0</v>
      </c>
      <c r="Z311" s="1166">
        <v>0</v>
      </c>
      <c r="AA311" s="1206">
        <v>0</v>
      </c>
      <c r="AB311" s="1166">
        <v>0</v>
      </c>
      <c r="AC311" s="1166">
        <v>0</v>
      </c>
      <c r="AD311" s="1207">
        <v>0</v>
      </c>
    </row>
    <row r="312" spans="2:30">
      <c r="B312" s="1200" t="s">
        <v>1263</v>
      </c>
      <c r="C312" s="1163" t="s">
        <v>795</v>
      </c>
      <c r="D312" s="1163" t="s">
        <v>2134</v>
      </c>
      <c r="E312" s="1163" t="s">
        <v>2017</v>
      </c>
      <c r="F312" s="1201">
        <v>506495</v>
      </c>
      <c r="G312" s="1163">
        <v>5043302.7</v>
      </c>
      <c r="H312" s="1202">
        <v>62.7</v>
      </c>
      <c r="I312" s="1202">
        <v>27.127199999999998</v>
      </c>
      <c r="J312" s="1202">
        <v>0.91439999999999999</v>
      </c>
      <c r="K312" s="1202">
        <v>7.0853212305058069</v>
      </c>
      <c r="L312" s="1202">
        <v>287.03890000000001</v>
      </c>
      <c r="M312" s="1206">
        <v>0</v>
      </c>
      <c r="N312" s="1164">
        <v>0</v>
      </c>
      <c r="O312" s="1166">
        <v>0</v>
      </c>
      <c r="P312" s="1164">
        <v>0</v>
      </c>
      <c r="Q312" s="1204">
        <v>2.9199737316959999E-5</v>
      </c>
      <c r="R312" s="1164">
        <v>3.679108502462326E-6</v>
      </c>
      <c r="S312" s="1166">
        <v>1.2789484944828499E-4</v>
      </c>
      <c r="T312" s="1164">
        <v>3.679156822055261E-6</v>
      </c>
      <c r="U312" s="1206">
        <v>8.8762605321600005E-3</v>
      </c>
      <c r="V312" s="1166">
        <v>1.1183910745310958E-3</v>
      </c>
      <c r="W312" s="1166">
        <v>3.88780211308608E-2</v>
      </c>
      <c r="X312" s="1166">
        <v>1.1184057629267821E-3</v>
      </c>
      <c r="Y312" s="1206">
        <v>0</v>
      </c>
      <c r="Z312" s="1166">
        <v>0</v>
      </c>
      <c r="AA312" s="1206">
        <v>0</v>
      </c>
      <c r="AB312" s="1166">
        <v>0</v>
      </c>
      <c r="AC312" s="1166">
        <v>0</v>
      </c>
      <c r="AD312" s="1207">
        <v>0</v>
      </c>
    </row>
    <row r="313" spans="2:30">
      <c r="B313" s="1200" t="s">
        <v>1263</v>
      </c>
      <c r="C313" s="1163" t="s">
        <v>225</v>
      </c>
      <c r="D313" s="1163" t="s">
        <v>1276</v>
      </c>
      <c r="E313" s="1163" t="s">
        <v>2018</v>
      </c>
      <c r="F313" s="1201">
        <v>506538.3</v>
      </c>
      <c r="G313" s="1163">
        <v>5043483.12</v>
      </c>
      <c r="H313" s="1202">
        <v>62.7</v>
      </c>
      <c r="I313" s="1202">
        <v>14.020799999999999</v>
      </c>
      <c r="J313" s="1202">
        <v>0.254</v>
      </c>
      <c r="K313" s="1202">
        <v>27.575304993882892</v>
      </c>
      <c r="L313" s="1202">
        <v>287.03888899999998</v>
      </c>
      <c r="M313" s="1206">
        <v>0</v>
      </c>
      <c r="N313" s="1164">
        <v>0</v>
      </c>
      <c r="O313" s="1166">
        <v>0</v>
      </c>
      <c r="P313" s="1164">
        <v>0</v>
      </c>
      <c r="Q313" s="1204">
        <v>1.6222076287200001E-6</v>
      </c>
      <c r="R313" s="1164">
        <v>2.0439491680346256E-7</v>
      </c>
      <c r="S313" s="1166">
        <v>7.1052694137935999E-6</v>
      </c>
      <c r="T313" s="1164">
        <v>2.0439760122529198E-7</v>
      </c>
      <c r="U313" s="1206">
        <v>4.9312558512000005E-4</v>
      </c>
      <c r="V313" s="1166">
        <v>6.2132837473949761E-5</v>
      </c>
      <c r="W313" s="1166">
        <v>2.1598900628256E-3</v>
      </c>
      <c r="X313" s="1166">
        <v>6.2133653495932345E-5</v>
      </c>
      <c r="Y313" s="1206">
        <v>0</v>
      </c>
      <c r="Z313" s="1166">
        <v>0</v>
      </c>
      <c r="AA313" s="1206">
        <v>0</v>
      </c>
      <c r="AB313" s="1166">
        <v>0</v>
      </c>
      <c r="AC313" s="1166">
        <v>0</v>
      </c>
      <c r="AD313" s="1207">
        <v>0</v>
      </c>
    </row>
    <row r="314" spans="2:30">
      <c r="B314" s="1200" t="s">
        <v>1263</v>
      </c>
      <c r="C314" s="1163" t="s">
        <v>264</v>
      </c>
      <c r="D314" s="1163" t="s">
        <v>1278</v>
      </c>
      <c r="E314" s="1163" t="s">
        <v>1279</v>
      </c>
      <c r="F314" s="1201">
        <v>506719.16</v>
      </c>
      <c r="G314" s="1163">
        <v>5043351.4000000004</v>
      </c>
      <c r="H314" s="1202">
        <v>62.7</v>
      </c>
      <c r="I314" s="1202">
        <v>25.908000000000001</v>
      </c>
      <c r="J314" s="1202">
        <v>1.0668</v>
      </c>
      <c r="K314" s="1202">
        <v>6.5655490437041459</v>
      </c>
      <c r="L314" s="1202">
        <v>287.03890000000001</v>
      </c>
      <c r="M314" s="1206">
        <v>0</v>
      </c>
      <c r="N314" s="1164">
        <v>0</v>
      </c>
      <c r="O314" s="1166">
        <v>0</v>
      </c>
      <c r="P314" s="1164">
        <v>0</v>
      </c>
      <c r="Q314" s="1204">
        <v>1.3626544081247999E-5</v>
      </c>
      <c r="R314" s="1164">
        <v>1.7169173011490854E-6</v>
      </c>
      <c r="S314" s="1166">
        <v>5.9684263075866199E-5</v>
      </c>
      <c r="T314" s="1164">
        <v>1.7169398502924514E-6</v>
      </c>
      <c r="U314" s="1206">
        <v>4.1422549150079997E-3</v>
      </c>
      <c r="V314" s="1166">
        <v>5.2191583478117796E-4</v>
      </c>
      <c r="W314" s="1166">
        <v>1.8143076527734999E-2</v>
      </c>
      <c r="X314" s="1166">
        <v>5.2192268936583045E-4</v>
      </c>
      <c r="Y314" s="1206">
        <v>0</v>
      </c>
      <c r="Z314" s="1166">
        <v>0</v>
      </c>
      <c r="AA314" s="1206">
        <v>0</v>
      </c>
      <c r="AB314" s="1166">
        <v>0</v>
      </c>
      <c r="AC314" s="1166">
        <v>0</v>
      </c>
      <c r="AD314" s="1207">
        <v>0</v>
      </c>
    </row>
    <row r="315" spans="2:30">
      <c r="B315" s="1200" t="s">
        <v>1263</v>
      </c>
      <c r="C315" s="1163" t="s">
        <v>251</v>
      </c>
      <c r="D315" s="1163" t="s">
        <v>1280</v>
      </c>
      <c r="E315" s="1163" t="s">
        <v>2019</v>
      </c>
      <c r="F315" s="1201">
        <v>506269.26715983998</v>
      </c>
      <c r="G315" s="1163">
        <v>5043482.0554392999</v>
      </c>
      <c r="H315" s="1202">
        <v>62.7</v>
      </c>
      <c r="I315" s="1202">
        <v>13.715999999999999</v>
      </c>
      <c r="J315" s="1202">
        <v>0.4572</v>
      </c>
      <c r="K315" s="1202">
        <v>17.021793206100597</v>
      </c>
      <c r="L315" s="1202">
        <v>287.03888899999998</v>
      </c>
      <c r="M315" s="1206">
        <v>0</v>
      </c>
      <c r="N315" s="1164">
        <v>0</v>
      </c>
      <c r="O315" s="1166">
        <v>0</v>
      </c>
      <c r="P315" s="1164">
        <v>0</v>
      </c>
      <c r="Q315" s="1204">
        <v>3.2444152574400001E-6</v>
      </c>
      <c r="R315" s="1164">
        <v>4.0878983360692513E-7</v>
      </c>
      <c r="S315" s="1166">
        <v>1.42105388275872E-5</v>
      </c>
      <c r="T315" s="1164">
        <v>4.0879520245058396E-7</v>
      </c>
      <c r="U315" s="1206">
        <v>9.862511702400001E-4</v>
      </c>
      <c r="V315" s="1166">
        <v>1.2426567494789952E-4</v>
      </c>
      <c r="W315" s="1166">
        <v>4.3197801256512E-3</v>
      </c>
      <c r="X315" s="1166">
        <v>1.2426730699186469E-4</v>
      </c>
      <c r="Y315" s="1206">
        <v>0</v>
      </c>
      <c r="Z315" s="1166">
        <v>0</v>
      </c>
      <c r="AA315" s="1206">
        <v>0</v>
      </c>
      <c r="AB315" s="1166">
        <v>0</v>
      </c>
      <c r="AC315" s="1166">
        <v>0</v>
      </c>
      <c r="AD315" s="1207">
        <v>0</v>
      </c>
    </row>
    <row r="316" spans="2:30">
      <c r="B316" s="1200" t="s">
        <v>1263</v>
      </c>
      <c r="C316" s="1163" t="s">
        <v>796</v>
      </c>
      <c r="D316" s="1163" t="s">
        <v>2020</v>
      </c>
      <c r="E316" s="1163" t="s">
        <v>2021</v>
      </c>
      <c r="F316" s="1201">
        <v>506292.09</v>
      </c>
      <c r="G316" s="1163">
        <v>5043322.5</v>
      </c>
      <c r="H316" s="1202">
        <v>62.7</v>
      </c>
      <c r="I316" s="1202">
        <v>36.576000000000001</v>
      </c>
      <c r="J316" s="1202">
        <v>1.27</v>
      </c>
      <c r="K316" s="1202">
        <v>3.3090365260305128</v>
      </c>
      <c r="L316" s="1202">
        <v>287.03890000000001</v>
      </c>
      <c r="M316" s="1206">
        <v>0</v>
      </c>
      <c r="N316" s="1164">
        <v>0</v>
      </c>
      <c r="O316" s="1166">
        <v>0</v>
      </c>
      <c r="P316" s="1164">
        <v>0</v>
      </c>
      <c r="Q316" s="1204">
        <v>5.1910644119040002E-5</v>
      </c>
      <c r="R316" s="1164">
        <v>6.540637337710802E-6</v>
      </c>
      <c r="S316" s="1166">
        <v>2.2736862124139501E-4</v>
      </c>
      <c r="T316" s="1164">
        <v>6.5407232392093374E-6</v>
      </c>
      <c r="U316" s="1206">
        <v>1.5780018723840002E-2</v>
      </c>
      <c r="V316" s="1166">
        <v>1.9882507991663924E-3</v>
      </c>
      <c r="W316" s="1166">
        <v>6.91164820104192E-2</v>
      </c>
      <c r="X316" s="1166">
        <v>1.988276911869835E-3</v>
      </c>
      <c r="Y316" s="1206">
        <v>0</v>
      </c>
      <c r="Z316" s="1166">
        <v>0</v>
      </c>
      <c r="AA316" s="1206">
        <v>0</v>
      </c>
      <c r="AB316" s="1166">
        <v>0</v>
      </c>
      <c r="AC316" s="1166">
        <v>0</v>
      </c>
      <c r="AD316" s="1207">
        <v>0</v>
      </c>
    </row>
    <row r="317" spans="2:30">
      <c r="B317" s="1200" t="s">
        <v>1263</v>
      </c>
      <c r="C317" s="1163" t="s">
        <v>798</v>
      </c>
      <c r="D317" s="1163" t="s">
        <v>2022</v>
      </c>
      <c r="E317" s="1163" t="s">
        <v>2023</v>
      </c>
      <c r="F317" s="1201">
        <v>506132.4</v>
      </c>
      <c r="G317" s="1163">
        <v>5043250.55</v>
      </c>
      <c r="H317" s="1202">
        <v>62.7</v>
      </c>
      <c r="I317" s="1202">
        <v>36.576000000000001</v>
      </c>
      <c r="J317" s="1202">
        <v>1.27</v>
      </c>
      <c r="K317" s="1202">
        <v>3.3090365260305128</v>
      </c>
      <c r="L317" s="1202">
        <v>287.03890000000001</v>
      </c>
      <c r="M317" s="1206">
        <v>0</v>
      </c>
      <c r="N317" s="1164">
        <v>0</v>
      </c>
      <c r="O317" s="1166">
        <v>0</v>
      </c>
      <c r="P317" s="1164">
        <v>0</v>
      </c>
      <c r="Q317" s="1204">
        <v>5.1910644119040002E-5</v>
      </c>
      <c r="R317" s="1164">
        <v>6.540637337710802E-6</v>
      </c>
      <c r="S317" s="1166">
        <v>2.2736862124139501E-4</v>
      </c>
      <c r="T317" s="1164">
        <v>6.5407232392093374E-6</v>
      </c>
      <c r="U317" s="1206">
        <v>1.5780018723840002E-2</v>
      </c>
      <c r="V317" s="1166">
        <v>1.9882507991663924E-3</v>
      </c>
      <c r="W317" s="1166">
        <v>6.91164820104192E-2</v>
      </c>
      <c r="X317" s="1166">
        <v>1.988276911869835E-3</v>
      </c>
      <c r="Y317" s="1206">
        <v>0</v>
      </c>
      <c r="Z317" s="1166">
        <v>0</v>
      </c>
      <c r="AA317" s="1206">
        <v>0</v>
      </c>
      <c r="AB317" s="1166">
        <v>0</v>
      </c>
      <c r="AC317" s="1166">
        <v>0</v>
      </c>
      <c r="AD317" s="1207">
        <v>0</v>
      </c>
    </row>
    <row r="318" spans="2:30">
      <c r="B318" s="1200" t="s">
        <v>1263</v>
      </c>
      <c r="C318" s="1163" t="s">
        <v>799</v>
      </c>
      <c r="D318" s="1163" t="s">
        <v>2024</v>
      </c>
      <c r="E318" s="1163" t="s">
        <v>2025</v>
      </c>
      <c r="F318" s="1201">
        <v>505977.33872543002</v>
      </c>
      <c r="G318" s="1163">
        <v>5043186.2909243004</v>
      </c>
      <c r="H318" s="1202">
        <v>62.7</v>
      </c>
      <c r="I318" s="1202">
        <v>36.576000000000001</v>
      </c>
      <c r="J318" s="1202">
        <v>1.27</v>
      </c>
      <c r="K318" s="1202">
        <v>3.3090365260305128</v>
      </c>
      <c r="L318" s="1202">
        <v>287.03890000000001</v>
      </c>
      <c r="M318" s="1206">
        <v>0</v>
      </c>
      <c r="N318" s="1164">
        <v>0</v>
      </c>
      <c r="O318" s="1166">
        <v>0</v>
      </c>
      <c r="P318" s="1164">
        <v>0</v>
      </c>
      <c r="Q318" s="1204">
        <v>5.1910644119040002E-5</v>
      </c>
      <c r="R318" s="1164">
        <v>6.540637337710802E-6</v>
      </c>
      <c r="S318" s="1166">
        <v>2.2736862124139501E-4</v>
      </c>
      <c r="T318" s="1164">
        <v>6.5407232392093374E-6</v>
      </c>
      <c r="U318" s="1206">
        <v>1.5780018723840002E-2</v>
      </c>
      <c r="V318" s="1166">
        <v>1.9882507991663924E-3</v>
      </c>
      <c r="W318" s="1166">
        <v>6.91164820104192E-2</v>
      </c>
      <c r="X318" s="1166">
        <v>1.988276911869835E-3</v>
      </c>
      <c r="Y318" s="1206">
        <v>0</v>
      </c>
      <c r="Z318" s="1166">
        <v>0</v>
      </c>
      <c r="AA318" s="1206">
        <v>0</v>
      </c>
      <c r="AB318" s="1166">
        <v>0</v>
      </c>
      <c r="AC318" s="1166">
        <v>0</v>
      </c>
      <c r="AD318" s="1207">
        <v>0</v>
      </c>
    </row>
    <row r="319" spans="2:30">
      <c r="B319" s="1200" t="s">
        <v>1263</v>
      </c>
      <c r="C319" s="1163" t="s">
        <v>800</v>
      </c>
      <c r="D319" s="1163" t="s">
        <v>1306</v>
      </c>
      <c r="E319" s="1163" t="s">
        <v>1307</v>
      </c>
      <c r="F319" s="1201">
        <v>506073.32535484002</v>
      </c>
      <c r="G319" s="1163">
        <v>5042961.1194577999</v>
      </c>
      <c r="H319" s="1202">
        <v>62.7</v>
      </c>
      <c r="I319" s="1202">
        <v>30.021851264858299</v>
      </c>
      <c r="J319" s="1202">
        <v>1.8795999999999999</v>
      </c>
      <c r="K319" s="1202">
        <v>3.8271057449838799</v>
      </c>
      <c r="L319" s="1202">
        <v>287.03890000000001</v>
      </c>
      <c r="M319" s="1206">
        <v>0</v>
      </c>
      <c r="N319" s="1164">
        <v>0</v>
      </c>
      <c r="O319" s="1166">
        <v>0</v>
      </c>
      <c r="P319" s="1164">
        <v>0</v>
      </c>
      <c r="Q319" s="1204">
        <v>3.0821944945680001E-5</v>
      </c>
      <c r="R319" s="1164">
        <v>3.8835034192657887E-6</v>
      </c>
      <c r="S319" s="1166">
        <v>1.3500011886207801E-4</v>
      </c>
      <c r="T319" s="1164">
        <v>3.8835544232805364E-6</v>
      </c>
      <c r="U319" s="1206">
        <v>9.3693861172800003E-3</v>
      </c>
      <c r="V319" s="1166">
        <v>1.1805239120050454E-3</v>
      </c>
      <c r="W319" s="1166">
        <v>4.1037911193686397E-2</v>
      </c>
      <c r="X319" s="1166">
        <v>1.1805394164227144E-3</v>
      </c>
      <c r="Y319" s="1206">
        <v>0</v>
      </c>
      <c r="Z319" s="1166">
        <v>0</v>
      </c>
      <c r="AA319" s="1206">
        <v>0</v>
      </c>
      <c r="AB319" s="1166">
        <v>0</v>
      </c>
      <c r="AC319" s="1166">
        <v>0</v>
      </c>
      <c r="AD319" s="1207">
        <v>0</v>
      </c>
    </row>
    <row r="320" spans="2:30">
      <c r="B320" s="1200" t="s">
        <v>1263</v>
      </c>
      <c r="C320" s="1163" t="s">
        <v>800</v>
      </c>
      <c r="D320" s="1163" t="s">
        <v>1308</v>
      </c>
      <c r="E320" s="1163" t="s">
        <v>1309</v>
      </c>
      <c r="F320" s="1201">
        <v>506075.24481597001</v>
      </c>
      <c r="G320" s="1163">
        <v>5042957.5063544996</v>
      </c>
      <c r="H320" s="1202">
        <v>62.7</v>
      </c>
      <c r="I320" s="1202">
        <v>30.021851264858299</v>
      </c>
      <c r="J320" s="1202">
        <v>1.8795999999999999</v>
      </c>
      <c r="K320" s="1202">
        <v>3.8271057449838799</v>
      </c>
      <c r="L320" s="1202">
        <v>287.03890000000001</v>
      </c>
      <c r="M320" s="1206">
        <v>0</v>
      </c>
      <c r="N320" s="1164">
        <v>0</v>
      </c>
      <c r="O320" s="1166">
        <v>0</v>
      </c>
      <c r="P320" s="1164">
        <v>0</v>
      </c>
      <c r="Q320" s="1204">
        <v>3.0821944945680001E-5</v>
      </c>
      <c r="R320" s="1164">
        <v>3.8835034192657887E-6</v>
      </c>
      <c r="S320" s="1166">
        <v>1.3500011886207801E-4</v>
      </c>
      <c r="T320" s="1164">
        <v>3.8835544232805364E-6</v>
      </c>
      <c r="U320" s="1206">
        <v>9.3693861172800003E-3</v>
      </c>
      <c r="V320" s="1166">
        <v>1.1805239120050454E-3</v>
      </c>
      <c r="W320" s="1166">
        <v>4.1037911193686397E-2</v>
      </c>
      <c r="X320" s="1166">
        <v>1.1805394164227144E-3</v>
      </c>
      <c r="Y320" s="1206">
        <v>0</v>
      </c>
      <c r="Z320" s="1166">
        <v>0</v>
      </c>
      <c r="AA320" s="1206">
        <v>0</v>
      </c>
      <c r="AB320" s="1166">
        <v>0</v>
      </c>
      <c r="AC320" s="1166">
        <v>0</v>
      </c>
      <c r="AD320" s="1207">
        <v>0</v>
      </c>
    </row>
    <row r="321" spans="2:30">
      <c r="B321" s="1200" t="s">
        <v>1263</v>
      </c>
      <c r="C321" s="1163" t="s">
        <v>1310</v>
      </c>
      <c r="D321" s="1163" t="s">
        <v>1312</v>
      </c>
      <c r="E321" s="1163" t="s">
        <v>2026</v>
      </c>
      <c r="F321" s="1201">
        <v>506190.71975062002</v>
      </c>
      <c r="G321" s="1163">
        <v>5043438.5615822999</v>
      </c>
      <c r="H321" s="1202">
        <v>62.7</v>
      </c>
      <c r="I321" s="1202">
        <v>36.2712</v>
      </c>
      <c r="J321" s="1202">
        <v>0.91439999999999999</v>
      </c>
      <c r="K321" s="1202">
        <v>6.4680568872546278</v>
      </c>
      <c r="L321" s="1202">
        <v>287.03890000000001</v>
      </c>
      <c r="M321" s="1206">
        <v>0</v>
      </c>
      <c r="N321" s="1164">
        <v>0</v>
      </c>
      <c r="O321" s="1166">
        <v>0</v>
      </c>
      <c r="P321" s="1164">
        <v>0</v>
      </c>
      <c r="Q321" s="1204">
        <v>6.4888305148800003E-6</v>
      </c>
      <c r="R321" s="1164">
        <v>8.1757966721385025E-7</v>
      </c>
      <c r="S321" s="1166">
        <v>2.8421077655174399E-5</v>
      </c>
      <c r="T321" s="1164">
        <v>8.1759040490116792E-7</v>
      </c>
      <c r="U321" s="1206">
        <v>1.9725023404800002E-3</v>
      </c>
      <c r="V321" s="1166">
        <v>2.4853134989579904E-4</v>
      </c>
      <c r="W321" s="1166">
        <v>8.6395602513024E-3</v>
      </c>
      <c r="X321" s="1166">
        <v>2.4853461398372938E-4</v>
      </c>
      <c r="Y321" s="1206">
        <v>0</v>
      </c>
      <c r="Z321" s="1166">
        <v>0</v>
      </c>
      <c r="AA321" s="1206">
        <v>0</v>
      </c>
      <c r="AB321" s="1166">
        <v>0</v>
      </c>
      <c r="AC321" s="1166">
        <v>0</v>
      </c>
      <c r="AD321" s="1207">
        <v>0</v>
      </c>
    </row>
    <row r="322" spans="2:30">
      <c r="B322" s="1200" t="s">
        <v>1263</v>
      </c>
      <c r="C322" s="1163" t="s">
        <v>1310</v>
      </c>
      <c r="D322" s="1163" t="s">
        <v>1314</v>
      </c>
      <c r="E322" s="1163" t="s">
        <v>2027</v>
      </c>
      <c r="F322" s="1201">
        <v>506194.50731651002</v>
      </c>
      <c r="G322" s="1163">
        <v>5043438.6586993998</v>
      </c>
      <c r="H322" s="1202">
        <v>62.7</v>
      </c>
      <c r="I322" s="1202">
        <v>36.2712</v>
      </c>
      <c r="J322" s="1202">
        <v>0.91439999999999999</v>
      </c>
      <c r="K322" s="1202">
        <v>6.4680568872546278</v>
      </c>
      <c r="L322" s="1202">
        <v>287.03890000000001</v>
      </c>
      <c r="M322" s="1206">
        <v>0</v>
      </c>
      <c r="N322" s="1164">
        <v>0</v>
      </c>
      <c r="O322" s="1166">
        <v>0</v>
      </c>
      <c r="P322" s="1164">
        <v>0</v>
      </c>
      <c r="Q322" s="1204">
        <v>6.4888305148800003E-6</v>
      </c>
      <c r="R322" s="1164">
        <v>8.1757966721385025E-7</v>
      </c>
      <c r="S322" s="1166">
        <v>2.8421077655174399E-5</v>
      </c>
      <c r="T322" s="1164">
        <v>8.1759040490116792E-7</v>
      </c>
      <c r="U322" s="1206">
        <v>1.9725023404800002E-3</v>
      </c>
      <c r="V322" s="1166">
        <v>2.4853134989579904E-4</v>
      </c>
      <c r="W322" s="1166">
        <v>8.6395602513024E-3</v>
      </c>
      <c r="X322" s="1166">
        <v>2.4853461398372938E-4</v>
      </c>
      <c r="Y322" s="1206">
        <v>0</v>
      </c>
      <c r="Z322" s="1166">
        <v>0</v>
      </c>
      <c r="AA322" s="1206">
        <v>0</v>
      </c>
      <c r="AB322" s="1166">
        <v>0</v>
      </c>
      <c r="AC322" s="1166">
        <v>0</v>
      </c>
      <c r="AD322" s="1207">
        <v>0</v>
      </c>
    </row>
    <row r="323" spans="2:30">
      <c r="B323" s="1200" t="s">
        <v>1263</v>
      </c>
      <c r="C323" s="1163" t="s">
        <v>318</v>
      </c>
      <c r="D323" s="1163" t="s">
        <v>1317</v>
      </c>
      <c r="E323" s="1163" t="s">
        <v>1318</v>
      </c>
      <c r="F323" s="1201">
        <v>508968.32317322999</v>
      </c>
      <c r="G323" s="1163">
        <v>5037829.0093325004</v>
      </c>
      <c r="H323" s="1202">
        <v>69.400000000000006</v>
      </c>
      <c r="I323" s="1202">
        <v>22.250399999999999</v>
      </c>
      <c r="J323" s="1202">
        <v>1.0668</v>
      </c>
      <c r="K323" s="1202">
        <v>9.0667102587597022</v>
      </c>
      <c r="L323" s="1202">
        <v>287.03888899999998</v>
      </c>
      <c r="M323" s="1206">
        <v>0</v>
      </c>
      <c r="N323" s="1164">
        <v>0</v>
      </c>
      <c r="O323" s="1166">
        <v>0</v>
      </c>
      <c r="P323" s="1164">
        <v>0</v>
      </c>
      <c r="Q323" s="1204">
        <v>3.2444152574400001E-6</v>
      </c>
      <c r="R323" s="1164">
        <v>4.0878983360692513E-7</v>
      </c>
      <c r="S323" s="1166">
        <v>1.42105388275872E-5</v>
      </c>
      <c r="T323" s="1164">
        <v>4.0879520245058396E-7</v>
      </c>
      <c r="U323" s="1206">
        <v>9.862511702400001E-4</v>
      </c>
      <c r="V323" s="1166">
        <v>1.2426567494789952E-4</v>
      </c>
      <c r="W323" s="1166">
        <v>4.3197801256512E-3</v>
      </c>
      <c r="X323" s="1166">
        <v>1.2426730699186469E-4</v>
      </c>
      <c r="Y323" s="1206">
        <v>0</v>
      </c>
      <c r="Z323" s="1166">
        <v>0</v>
      </c>
      <c r="AA323" s="1206">
        <v>0</v>
      </c>
      <c r="AB323" s="1166">
        <v>0</v>
      </c>
      <c r="AC323" s="1166">
        <v>0</v>
      </c>
      <c r="AD323" s="1207">
        <v>0</v>
      </c>
    </row>
    <row r="324" spans="2:30">
      <c r="B324" s="1200" t="s">
        <v>1263</v>
      </c>
      <c r="C324" s="1163" t="s">
        <v>318</v>
      </c>
      <c r="D324" s="1163" t="s">
        <v>1320</v>
      </c>
      <c r="E324" s="1163" t="s">
        <v>1321</v>
      </c>
      <c r="F324" s="1201">
        <v>508893.72</v>
      </c>
      <c r="G324" s="1163">
        <v>5037752.0599999996</v>
      </c>
      <c r="H324" s="1202">
        <v>69.400000000000006</v>
      </c>
      <c r="I324" s="1202">
        <v>22.250399999999999</v>
      </c>
      <c r="J324" s="1202">
        <v>0.60960000000000003</v>
      </c>
      <c r="K324" s="1202">
        <v>9.5747586784315768</v>
      </c>
      <c r="L324" s="1202">
        <v>287.03888899999998</v>
      </c>
      <c r="M324" s="1206">
        <v>0</v>
      </c>
      <c r="N324" s="1164">
        <v>0</v>
      </c>
      <c r="O324" s="1166">
        <v>0</v>
      </c>
      <c r="P324" s="1164">
        <v>0</v>
      </c>
      <c r="Q324" s="1204">
        <v>9.4088042465760002E-6</v>
      </c>
      <c r="R324" s="1164">
        <v>1.1854905174600828E-6</v>
      </c>
      <c r="S324" s="1166">
        <v>4.1210562600002901E-5</v>
      </c>
      <c r="T324" s="1164">
        <v>1.185506087106694E-6</v>
      </c>
      <c r="U324" s="1206">
        <v>2.8601283936959998E-3</v>
      </c>
      <c r="V324" s="1166">
        <v>3.6037045734890858E-4</v>
      </c>
      <c r="W324" s="1166">
        <v>1.25273623643885E-2</v>
      </c>
      <c r="X324" s="1166">
        <v>3.6037519027640815E-4</v>
      </c>
      <c r="Y324" s="1206">
        <v>0</v>
      </c>
      <c r="Z324" s="1166">
        <v>0</v>
      </c>
      <c r="AA324" s="1206">
        <v>0</v>
      </c>
      <c r="AB324" s="1166">
        <v>0</v>
      </c>
      <c r="AC324" s="1166">
        <v>0</v>
      </c>
      <c r="AD324" s="1207">
        <v>0</v>
      </c>
    </row>
    <row r="325" spans="2:30">
      <c r="B325" s="1200" t="s">
        <v>1263</v>
      </c>
      <c r="C325" s="1163" t="s">
        <v>318</v>
      </c>
      <c r="D325" s="1163" t="s">
        <v>1322</v>
      </c>
      <c r="E325" s="1163" t="s">
        <v>1323</v>
      </c>
      <c r="F325" s="1201">
        <v>508805.99</v>
      </c>
      <c r="G325" s="1163">
        <v>5037833.68</v>
      </c>
      <c r="H325" s="1202">
        <v>69.400000000000006</v>
      </c>
      <c r="I325" s="1202">
        <v>15.24</v>
      </c>
      <c r="J325" s="1202">
        <v>1.0668</v>
      </c>
      <c r="K325" s="1202">
        <v>9.0667102587597022</v>
      </c>
      <c r="L325" s="1202">
        <v>287.03888899999998</v>
      </c>
      <c r="M325" s="1206">
        <v>0</v>
      </c>
      <c r="N325" s="1164">
        <v>0</v>
      </c>
      <c r="O325" s="1166">
        <v>0</v>
      </c>
      <c r="P325" s="1164">
        <v>0</v>
      </c>
      <c r="Q325" s="1204">
        <v>9.4088042465760002E-6</v>
      </c>
      <c r="R325" s="1164">
        <v>1.1854905174600828E-6</v>
      </c>
      <c r="S325" s="1166">
        <v>4.1210562600002901E-5</v>
      </c>
      <c r="T325" s="1164">
        <v>1.185506087106694E-6</v>
      </c>
      <c r="U325" s="1206">
        <v>2.8601283936959998E-3</v>
      </c>
      <c r="V325" s="1166">
        <v>3.6037045734890858E-4</v>
      </c>
      <c r="W325" s="1166">
        <v>1.25273623643885E-2</v>
      </c>
      <c r="X325" s="1166">
        <v>3.6037519027640815E-4</v>
      </c>
      <c r="Y325" s="1206">
        <v>0</v>
      </c>
      <c r="Z325" s="1166">
        <v>0</v>
      </c>
      <c r="AA325" s="1206">
        <v>0</v>
      </c>
      <c r="AB325" s="1166">
        <v>0</v>
      </c>
      <c r="AC325" s="1166">
        <v>0</v>
      </c>
      <c r="AD325" s="1207">
        <v>0</v>
      </c>
    </row>
    <row r="326" spans="2:30">
      <c r="B326" s="1200" t="s">
        <v>2028</v>
      </c>
      <c r="C326" s="1163" t="s">
        <v>697</v>
      </c>
      <c r="D326" s="1163" t="s">
        <v>699</v>
      </c>
      <c r="E326" s="1163" t="s">
        <v>706</v>
      </c>
      <c r="F326" s="1201">
        <v>505986.52</v>
      </c>
      <c r="G326" s="1163">
        <v>5043796.46</v>
      </c>
      <c r="H326" s="1202">
        <v>62.7</v>
      </c>
      <c r="I326" s="1202">
        <v>19.812000000000001</v>
      </c>
      <c r="J326" s="1202">
        <v>0.127</v>
      </c>
      <c r="K326" s="1202">
        <v>37.876272603300329</v>
      </c>
      <c r="L326" s="1202">
        <v>765.37222199999997</v>
      </c>
      <c r="M326" s="1206">
        <v>1.3126323090487613</v>
      </c>
      <c r="N326" s="1164">
        <v>0.16538904567552581</v>
      </c>
      <c r="O326" s="1166">
        <v>3.2815807726219032E-2</v>
      </c>
      <c r="P326" s="1164">
        <v>9.4401380030547809E-4</v>
      </c>
      <c r="Q326" s="1204">
        <v>3.2658255528255527E-2</v>
      </c>
      <c r="R326" s="1164">
        <v>4.1148748800491396E-3</v>
      </c>
      <c r="S326" s="1166">
        <v>8.1645638820638817E-4</v>
      </c>
      <c r="T326" s="1164">
        <v>2.3487037230492727E-5</v>
      </c>
      <c r="U326" s="1206">
        <v>3.2658255528255527E-2</v>
      </c>
      <c r="V326" s="1166">
        <v>4.1148748800491396E-3</v>
      </c>
      <c r="W326" s="1166">
        <v>8.1645638820638817E-4</v>
      </c>
      <c r="X326" s="1166">
        <v>2.3487037230492727E-5</v>
      </c>
      <c r="Y326" s="1206">
        <v>0.74516244618488614</v>
      </c>
      <c r="Z326" s="1166">
        <v>9.3888977894403286E-2</v>
      </c>
      <c r="AA326" s="1206">
        <v>1.57755E-3</v>
      </c>
      <c r="AB326" s="1166">
        <v>1.987681449E-4</v>
      </c>
      <c r="AC326" s="1166">
        <v>3.9438750000000003E-5</v>
      </c>
      <c r="AD326" s="1207">
        <v>1.1345362752430816E-6</v>
      </c>
    </row>
    <row r="327" spans="2:30">
      <c r="B327" s="1200" t="s">
        <v>2028</v>
      </c>
      <c r="C327" s="1163" t="s">
        <v>701</v>
      </c>
      <c r="D327" s="1163" t="s">
        <v>702</v>
      </c>
      <c r="E327" s="1163" t="s">
        <v>703</v>
      </c>
      <c r="F327" s="1201">
        <v>506319.9</v>
      </c>
      <c r="G327" s="1163">
        <v>5043633.71</v>
      </c>
      <c r="H327" s="1202">
        <v>62.7</v>
      </c>
      <c r="I327" s="1202">
        <v>4.5720000000000001</v>
      </c>
      <c r="J327" s="1202">
        <v>0.127</v>
      </c>
      <c r="K327" s="1202">
        <v>84.896736866031034</v>
      </c>
      <c r="L327" s="1202">
        <v>803.705556</v>
      </c>
      <c r="M327" s="1206">
        <v>0.76952352615631525</v>
      </c>
      <c r="N327" s="1164">
        <v>9.6958425248643412E-2</v>
      </c>
      <c r="O327" s="1166">
        <v>1.923808815390788E-2</v>
      </c>
      <c r="P327" s="1164">
        <v>5.5342293751532939E-4</v>
      </c>
      <c r="Q327" s="1204">
        <v>3.2658255528255527E-2</v>
      </c>
      <c r="R327" s="1164">
        <v>4.1148748800491396E-3</v>
      </c>
      <c r="S327" s="1166">
        <v>8.1645638820638817E-4</v>
      </c>
      <c r="T327" s="1164">
        <v>2.3487037230492727E-5</v>
      </c>
      <c r="U327" s="1206">
        <v>3.2658255528255527E-2</v>
      </c>
      <c r="V327" s="1166">
        <v>4.1148748800491396E-3</v>
      </c>
      <c r="W327" s="1166">
        <v>8.1645638820638817E-4</v>
      </c>
      <c r="X327" s="1166">
        <v>2.3487037230492727E-5</v>
      </c>
      <c r="Y327" s="1206">
        <v>0.34191492242252663</v>
      </c>
      <c r="Z327" s="1166">
        <v>4.3080596395393508E-2</v>
      </c>
      <c r="AA327" s="1206">
        <v>1.57755E-3</v>
      </c>
      <c r="AB327" s="1166">
        <v>1.987681449E-4</v>
      </c>
      <c r="AC327" s="1166">
        <v>3.9438750000000003E-5</v>
      </c>
      <c r="AD327" s="1207">
        <v>1.1345362752430816E-6</v>
      </c>
    </row>
    <row r="328" spans="2:30">
      <c r="B328" s="1200" t="s">
        <v>2028</v>
      </c>
      <c r="C328" s="1163" t="s">
        <v>704</v>
      </c>
      <c r="D328" s="1163" t="s">
        <v>705</v>
      </c>
      <c r="E328" s="1163" t="s">
        <v>700</v>
      </c>
      <c r="F328" s="1201">
        <v>506814.61</v>
      </c>
      <c r="G328" s="1163">
        <v>5043923</v>
      </c>
      <c r="H328" s="1202">
        <v>62.7</v>
      </c>
      <c r="I328" s="1202">
        <v>4.5720000000000001</v>
      </c>
      <c r="J328" s="1202">
        <v>0.1016</v>
      </c>
      <c r="K328" s="1202">
        <v>67.508993643259458</v>
      </c>
      <c r="L328" s="1202">
        <v>708.15</v>
      </c>
      <c r="M328" s="1206">
        <v>2.9335480224237456</v>
      </c>
      <c r="N328" s="1164">
        <v>0.3696211837293471</v>
      </c>
      <c r="O328" s="1166">
        <v>7.3338700560593634E-2</v>
      </c>
      <c r="P328" s="1164">
        <v>2.1097376606810203E-3</v>
      </c>
      <c r="Q328" s="1204">
        <v>0.14899999999999999</v>
      </c>
      <c r="R328" s="1164">
        <v>1.8773702E-2</v>
      </c>
      <c r="S328" s="1166">
        <v>3.7249999999999996E-3</v>
      </c>
      <c r="T328" s="1164">
        <v>1.0715724066509406E-4</v>
      </c>
      <c r="U328" s="1206">
        <v>0.14899999999999999</v>
      </c>
      <c r="V328" s="1166">
        <v>1.8773702E-2</v>
      </c>
      <c r="W328" s="1166">
        <v>3.7249999999999996E-3</v>
      </c>
      <c r="X328" s="1166">
        <v>1.0715724066509406E-4</v>
      </c>
      <c r="Y328" s="1206">
        <v>0.63609976508202737</v>
      </c>
      <c r="Z328" s="1166">
        <v>8.0147298200805281E-2</v>
      </c>
      <c r="AA328" s="1206">
        <v>2.6090250000000001E-3</v>
      </c>
      <c r="AB328" s="1166">
        <v>3.2873193194999999E-4</v>
      </c>
      <c r="AC328" s="1166">
        <v>6.5225624999999996E-5</v>
      </c>
      <c r="AD328" s="1207">
        <v>1.8763484552097116E-6</v>
      </c>
    </row>
    <row r="329" spans="2:30">
      <c r="B329" s="1200" t="s">
        <v>2028</v>
      </c>
      <c r="C329" s="1163" t="s">
        <v>707</v>
      </c>
      <c r="D329" s="1163" t="s">
        <v>708</v>
      </c>
      <c r="E329" s="1163" t="s">
        <v>709</v>
      </c>
      <c r="F329" s="1201">
        <v>505849.77</v>
      </c>
      <c r="G329" s="1163">
        <v>5043556</v>
      </c>
      <c r="H329" s="1202">
        <v>62.7</v>
      </c>
      <c r="I329" s="1202">
        <v>25.298400000000001</v>
      </c>
      <c r="J329" s="1202">
        <v>0.15240000000000001</v>
      </c>
      <c r="K329" s="1202">
        <v>39.842800975625082</v>
      </c>
      <c r="L329" s="1202">
        <v>740.37222199999997</v>
      </c>
      <c r="M329" s="1206">
        <v>2.838037156577391</v>
      </c>
      <c r="N329" s="1164">
        <v>0.35758700565443813</v>
      </c>
      <c r="O329" s="1166">
        <v>7.0950928914434774E-2</v>
      </c>
      <c r="P329" s="1164">
        <v>2.0410485275425688E-3</v>
      </c>
      <c r="Q329" s="1204">
        <v>7.8854971655154676E-3</v>
      </c>
      <c r="R329" s="1164">
        <v>9.9355687186061781E-4</v>
      </c>
      <c r="S329" s="1166">
        <v>1.9713742913788666E-4</v>
      </c>
      <c r="T329" s="1164">
        <v>5.6710611914701873E-6</v>
      </c>
      <c r="U329" s="1206">
        <v>7.8854971655154676E-3</v>
      </c>
      <c r="V329" s="1166">
        <v>9.9355687186061781E-4</v>
      </c>
      <c r="W329" s="1166">
        <v>1.9713742913788666E-4</v>
      </c>
      <c r="X329" s="1166">
        <v>5.6710611914701873E-6</v>
      </c>
      <c r="Y329" s="1206">
        <v>0.6153895401723799</v>
      </c>
      <c r="Z329" s="1166">
        <v>7.7537851282639528E-2</v>
      </c>
      <c r="AA329" s="1206">
        <v>2.5240800000000002E-3</v>
      </c>
      <c r="AB329" s="1166">
        <v>3.1802903184000004E-4</v>
      </c>
      <c r="AC329" s="1166">
        <v>6.3102000000000007E-5</v>
      </c>
      <c r="AD329" s="1207">
        <v>1.8152580403889307E-6</v>
      </c>
    </row>
    <row r="330" spans="2:30">
      <c r="B330" s="1200" t="s">
        <v>2028</v>
      </c>
      <c r="C330" s="1163" t="s">
        <v>220</v>
      </c>
      <c r="D330" s="1163" t="s">
        <v>543</v>
      </c>
      <c r="E330" s="1163" t="s">
        <v>544</v>
      </c>
      <c r="F330" s="1201">
        <v>506791</v>
      </c>
      <c r="G330" s="1163">
        <v>5043642.8099999996</v>
      </c>
      <c r="H330" s="1202">
        <v>62.7</v>
      </c>
      <c r="I330" s="1202">
        <v>28.956</v>
      </c>
      <c r="J330" s="1202">
        <v>0.254</v>
      </c>
      <c r="K330" s="1202">
        <v>38.596495305635031</v>
      </c>
      <c r="L330" s="1202">
        <v>742.03888900000004</v>
      </c>
      <c r="M330" s="1206">
        <v>28.16</v>
      </c>
      <c r="N330" s="1164">
        <v>3.5481036800000001</v>
      </c>
      <c r="O330" s="1166">
        <v>0.35199999999999998</v>
      </c>
      <c r="P330" s="1164">
        <v>1.0125999654795466E-2</v>
      </c>
      <c r="Q330" s="1204">
        <v>1.28</v>
      </c>
      <c r="R330" s="1164">
        <v>0.16127743999999999</v>
      </c>
      <c r="S330" s="1166">
        <v>1.6E-2</v>
      </c>
      <c r="T330" s="1164">
        <v>4.6027271158161212E-4</v>
      </c>
      <c r="U330" s="1206">
        <v>1.28</v>
      </c>
      <c r="V330" s="1166">
        <v>0.16127743999999999</v>
      </c>
      <c r="W330" s="1166">
        <v>1.6E-2</v>
      </c>
      <c r="X330" s="1166">
        <v>4.6027271158161212E-4</v>
      </c>
      <c r="Y330" s="1206">
        <v>12.93</v>
      </c>
      <c r="Z330" s="1166">
        <v>1.62915414</v>
      </c>
      <c r="AA330" s="1206">
        <v>2.6150924999999998E-2</v>
      </c>
      <c r="AB330" s="1166">
        <v>3.2949642481499997E-3</v>
      </c>
      <c r="AC330" s="1166">
        <v>3.268865625E-4</v>
      </c>
      <c r="AD330" s="1207">
        <v>9.4035602813416951E-6</v>
      </c>
    </row>
    <row r="331" spans="2:30">
      <c r="B331" s="1200" t="s">
        <v>2028</v>
      </c>
      <c r="C331" s="1163" t="s">
        <v>220</v>
      </c>
      <c r="D331" s="1163" t="s">
        <v>546</v>
      </c>
      <c r="E331" s="1163" t="s">
        <v>547</v>
      </c>
      <c r="F331" s="1201">
        <v>506791</v>
      </c>
      <c r="G331" s="1163">
        <v>5043639.42</v>
      </c>
      <c r="H331" s="1202">
        <v>62.7</v>
      </c>
      <c r="I331" s="1202">
        <v>28.956</v>
      </c>
      <c r="J331" s="1202">
        <v>0.254</v>
      </c>
      <c r="K331" s="1202">
        <v>38.596495305635031</v>
      </c>
      <c r="L331" s="1202">
        <v>742.03888900000004</v>
      </c>
      <c r="M331" s="1206">
        <v>28.16</v>
      </c>
      <c r="N331" s="1164">
        <v>3.5481036800000001</v>
      </c>
      <c r="O331" s="1166">
        <v>0.35199999999999998</v>
      </c>
      <c r="P331" s="1164">
        <v>1.0125999654795466E-2</v>
      </c>
      <c r="Q331" s="1204">
        <v>1.28</v>
      </c>
      <c r="R331" s="1164">
        <v>0.16127743999999999</v>
      </c>
      <c r="S331" s="1166">
        <v>1.6E-2</v>
      </c>
      <c r="T331" s="1164">
        <v>4.6027271158161212E-4</v>
      </c>
      <c r="U331" s="1206">
        <v>1.28</v>
      </c>
      <c r="V331" s="1166">
        <v>0.16127743999999999</v>
      </c>
      <c r="W331" s="1166">
        <v>1.6E-2</v>
      </c>
      <c r="X331" s="1166">
        <v>4.6027271158161212E-4</v>
      </c>
      <c r="Y331" s="1206">
        <v>12.93</v>
      </c>
      <c r="Z331" s="1166">
        <v>1.62915414</v>
      </c>
      <c r="AA331" s="1206">
        <v>2.6150924999999998E-2</v>
      </c>
      <c r="AB331" s="1166">
        <v>3.2949642481499997E-3</v>
      </c>
      <c r="AC331" s="1166">
        <v>3.268865625E-4</v>
      </c>
      <c r="AD331" s="1207">
        <v>9.4035602813416951E-6</v>
      </c>
    </row>
    <row r="332" spans="2:30">
      <c r="B332" s="1200" t="s">
        <v>2028</v>
      </c>
      <c r="C332" s="1163" t="s">
        <v>220</v>
      </c>
      <c r="D332" s="1163" t="s">
        <v>548</v>
      </c>
      <c r="E332" s="1163" t="s">
        <v>549</v>
      </c>
      <c r="F332" s="1201">
        <v>506791</v>
      </c>
      <c r="G332" s="1163">
        <v>5043636.3099999996</v>
      </c>
      <c r="H332" s="1202">
        <v>62.7</v>
      </c>
      <c r="I332" s="1202">
        <v>28.956</v>
      </c>
      <c r="J332" s="1202">
        <v>0.254</v>
      </c>
      <c r="K332" s="1202">
        <v>38.596495305635031</v>
      </c>
      <c r="L332" s="1202">
        <v>742.03888900000004</v>
      </c>
      <c r="M332" s="1206">
        <v>28.16</v>
      </c>
      <c r="N332" s="1164">
        <v>3.5481036800000001</v>
      </c>
      <c r="O332" s="1166">
        <v>0.35199999999999998</v>
      </c>
      <c r="P332" s="1164">
        <v>1.0125999654795466E-2</v>
      </c>
      <c r="Q332" s="1204">
        <v>1.28</v>
      </c>
      <c r="R332" s="1164">
        <v>0.16127743999999999</v>
      </c>
      <c r="S332" s="1166">
        <v>1.6E-2</v>
      </c>
      <c r="T332" s="1164">
        <v>4.6027271158161212E-4</v>
      </c>
      <c r="U332" s="1206">
        <v>1.28</v>
      </c>
      <c r="V332" s="1166">
        <v>0.16127743999999999</v>
      </c>
      <c r="W332" s="1166">
        <v>1.6E-2</v>
      </c>
      <c r="X332" s="1166">
        <v>4.6027271158161212E-4</v>
      </c>
      <c r="Y332" s="1206">
        <v>12.93</v>
      </c>
      <c r="Z332" s="1166">
        <v>1.62915414</v>
      </c>
      <c r="AA332" s="1206">
        <v>2.6150924999999998E-2</v>
      </c>
      <c r="AB332" s="1166">
        <v>3.2949642481499997E-3</v>
      </c>
      <c r="AC332" s="1166">
        <v>3.268865625E-4</v>
      </c>
      <c r="AD332" s="1207">
        <v>9.4035602813416951E-6</v>
      </c>
    </row>
    <row r="333" spans="2:30">
      <c r="B333" s="1200" t="s">
        <v>2028</v>
      </c>
      <c r="C333" s="1163" t="s">
        <v>220</v>
      </c>
      <c r="D333" s="1163" t="s">
        <v>550</v>
      </c>
      <c r="E333" s="1163" t="s">
        <v>551</v>
      </c>
      <c r="F333" s="1201">
        <v>506791</v>
      </c>
      <c r="G333" s="1163">
        <v>5043632.92</v>
      </c>
      <c r="H333" s="1202">
        <v>62.7</v>
      </c>
      <c r="I333" s="1202">
        <v>28.956</v>
      </c>
      <c r="J333" s="1202">
        <v>0.254</v>
      </c>
      <c r="K333" s="1202">
        <v>38.596495305635031</v>
      </c>
      <c r="L333" s="1202">
        <v>742.03888900000004</v>
      </c>
      <c r="M333" s="1206">
        <v>28.16</v>
      </c>
      <c r="N333" s="1164">
        <v>3.5481036800000001</v>
      </c>
      <c r="O333" s="1166">
        <v>0.35199999999999998</v>
      </c>
      <c r="P333" s="1164">
        <v>1.0125999654795466E-2</v>
      </c>
      <c r="Q333" s="1204">
        <v>1.28</v>
      </c>
      <c r="R333" s="1164">
        <v>0.16127743999999999</v>
      </c>
      <c r="S333" s="1166">
        <v>1.6E-2</v>
      </c>
      <c r="T333" s="1164">
        <v>4.6027271158161212E-4</v>
      </c>
      <c r="U333" s="1206">
        <v>1.28</v>
      </c>
      <c r="V333" s="1166">
        <v>0.16127743999999999</v>
      </c>
      <c r="W333" s="1166">
        <v>1.6E-2</v>
      </c>
      <c r="X333" s="1166">
        <v>4.6027271158161212E-4</v>
      </c>
      <c r="Y333" s="1206">
        <v>12.93</v>
      </c>
      <c r="Z333" s="1166">
        <v>1.62915414</v>
      </c>
      <c r="AA333" s="1206">
        <v>2.6150924999999998E-2</v>
      </c>
      <c r="AB333" s="1166">
        <v>3.2949642481499997E-3</v>
      </c>
      <c r="AC333" s="1166">
        <v>3.268865625E-4</v>
      </c>
      <c r="AD333" s="1207">
        <v>9.4035602813416951E-6</v>
      </c>
    </row>
    <row r="334" spans="2:30" ht="13.15">
      <c r="B334" s="1200" t="s">
        <v>2028</v>
      </c>
      <c r="C334" s="1163" t="s">
        <v>552</v>
      </c>
      <c r="D334" s="1163" t="s">
        <v>553</v>
      </c>
      <c r="E334" s="1163" t="s">
        <v>554</v>
      </c>
      <c r="F334" s="1201">
        <v>506673.31</v>
      </c>
      <c r="G334" s="1163">
        <v>5043439.26</v>
      </c>
      <c r="H334" s="1202">
        <v>62.7</v>
      </c>
      <c r="I334" s="1202">
        <v>20.421600000000002</v>
      </c>
      <c r="J334" s="1202">
        <v>0.254</v>
      </c>
      <c r="K334" s="1202">
        <v>29.650565303062915</v>
      </c>
      <c r="L334" s="1202">
        <v>961.48333300000002</v>
      </c>
      <c r="M334" s="1206">
        <v>39.44</v>
      </c>
      <c r="N334" s="1164">
        <v>4.9693611199999994</v>
      </c>
      <c r="O334" s="1166">
        <v>0.49299999999999999</v>
      </c>
      <c r="P334" s="1164">
        <v>1.4182152925608423E-2</v>
      </c>
      <c r="Q334" s="1204">
        <v>1.6</v>
      </c>
      <c r="R334" s="1208">
        <v>0.20159680000000002</v>
      </c>
      <c r="S334" s="1166">
        <v>0.02</v>
      </c>
      <c r="T334" s="1164">
        <v>5.7534088947701508E-4</v>
      </c>
      <c r="U334" s="1206">
        <v>1.6</v>
      </c>
      <c r="V334" s="1166">
        <v>0.20159680000000002</v>
      </c>
      <c r="W334" s="1166">
        <v>0.02</v>
      </c>
      <c r="X334" s="1166">
        <v>5.7534088947701508E-4</v>
      </c>
      <c r="Y334" s="1206">
        <v>10.84</v>
      </c>
      <c r="Z334" s="1166">
        <v>1.36581832</v>
      </c>
      <c r="AA334" s="1206">
        <v>2.1406140000000001E-2</v>
      </c>
      <c r="AB334" s="1166">
        <v>2.69713082772E-3</v>
      </c>
      <c r="AC334" s="1166">
        <v>2.6757675000000004E-4</v>
      </c>
      <c r="AD334" s="1207">
        <v>7.6973922674184472E-6</v>
      </c>
    </row>
    <row r="335" spans="2:30">
      <c r="B335" s="1200" t="s">
        <v>2028</v>
      </c>
      <c r="C335" s="1163" t="s">
        <v>552</v>
      </c>
      <c r="D335" s="1163" t="s">
        <v>555</v>
      </c>
      <c r="E335" s="1163" t="s">
        <v>556</v>
      </c>
      <c r="F335" s="1201">
        <v>506673.31</v>
      </c>
      <c r="G335" s="1163">
        <v>5043438.42</v>
      </c>
      <c r="H335" s="1202">
        <v>62.7</v>
      </c>
      <c r="I335" s="1202">
        <v>20.421600000000002</v>
      </c>
      <c r="J335" s="1202">
        <v>0.254</v>
      </c>
      <c r="K335" s="1202">
        <v>29.650565303062915</v>
      </c>
      <c r="L335" s="1202">
        <v>961.48333300000002</v>
      </c>
      <c r="M335" s="1206">
        <v>39.44</v>
      </c>
      <c r="N335" s="1164">
        <v>4.9693611199999994</v>
      </c>
      <c r="O335" s="1166">
        <v>0.49299999999999999</v>
      </c>
      <c r="P335" s="1164">
        <v>1.4182152925608423E-2</v>
      </c>
      <c r="Q335" s="1204">
        <v>1.6</v>
      </c>
      <c r="R335" s="1164">
        <v>0.20159680000000002</v>
      </c>
      <c r="S335" s="1166">
        <v>0.02</v>
      </c>
      <c r="T335" s="1164">
        <v>5.7534088947701508E-4</v>
      </c>
      <c r="U335" s="1206">
        <v>1.6</v>
      </c>
      <c r="V335" s="1166">
        <v>0.20159680000000002</v>
      </c>
      <c r="W335" s="1166">
        <v>0.02</v>
      </c>
      <c r="X335" s="1166">
        <v>5.7534088947701508E-4</v>
      </c>
      <c r="Y335" s="1206">
        <v>10.84</v>
      </c>
      <c r="Z335" s="1166">
        <v>1.36581832</v>
      </c>
      <c r="AA335" s="1206">
        <v>2.1406140000000001E-2</v>
      </c>
      <c r="AB335" s="1166">
        <v>2.69713082772E-3</v>
      </c>
      <c r="AC335" s="1166">
        <v>2.6757675000000004E-4</v>
      </c>
      <c r="AD335" s="1207">
        <v>7.6973922674184472E-6</v>
      </c>
    </row>
    <row r="336" spans="2:30">
      <c r="B336" s="1200" t="s">
        <v>2028</v>
      </c>
      <c r="C336" s="1163" t="s">
        <v>552</v>
      </c>
      <c r="D336" s="1163" t="s">
        <v>557</v>
      </c>
      <c r="E336" s="1163" t="s">
        <v>558</v>
      </c>
      <c r="F336" s="1201">
        <v>506673.31</v>
      </c>
      <c r="G336" s="1163">
        <v>5043437.57</v>
      </c>
      <c r="H336" s="1202">
        <v>62.7</v>
      </c>
      <c r="I336" s="1202">
        <v>20.421600000000002</v>
      </c>
      <c r="J336" s="1202">
        <v>0.254</v>
      </c>
      <c r="K336" s="1202">
        <v>29.650565303062915</v>
      </c>
      <c r="L336" s="1202">
        <v>961.48333300000002</v>
      </c>
      <c r="M336" s="1206">
        <v>39.44</v>
      </c>
      <c r="N336" s="1164">
        <v>4.9693611199999994</v>
      </c>
      <c r="O336" s="1166">
        <v>0.49299999999999999</v>
      </c>
      <c r="P336" s="1164">
        <v>1.4182152925608423E-2</v>
      </c>
      <c r="Q336" s="1204">
        <v>1.6</v>
      </c>
      <c r="R336" s="1164">
        <v>0.20159680000000002</v>
      </c>
      <c r="S336" s="1166">
        <v>0.02</v>
      </c>
      <c r="T336" s="1164">
        <v>5.7534088947701508E-4</v>
      </c>
      <c r="U336" s="1206">
        <v>1.6</v>
      </c>
      <c r="V336" s="1166">
        <v>0.20159680000000002</v>
      </c>
      <c r="W336" s="1166">
        <v>0.02</v>
      </c>
      <c r="X336" s="1166">
        <v>5.7534088947701508E-4</v>
      </c>
      <c r="Y336" s="1206">
        <v>10.84</v>
      </c>
      <c r="Z336" s="1166">
        <v>1.36581832</v>
      </c>
      <c r="AA336" s="1206">
        <v>2.1406140000000001E-2</v>
      </c>
      <c r="AB336" s="1166">
        <v>2.69713082772E-3</v>
      </c>
      <c r="AC336" s="1166">
        <v>2.6757675000000004E-4</v>
      </c>
      <c r="AD336" s="1207">
        <v>7.6973922674184472E-6</v>
      </c>
    </row>
    <row r="337" spans="2:30">
      <c r="B337" s="1200" t="s">
        <v>2028</v>
      </c>
      <c r="C337" s="1163" t="s">
        <v>552</v>
      </c>
      <c r="D337" s="1163" t="s">
        <v>559</v>
      </c>
      <c r="E337" s="1163" t="s">
        <v>560</v>
      </c>
      <c r="F337" s="1201">
        <v>506673.33</v>
      </c>
      <c r="G337" s="1163">
        <v>5043513.92</v>
      </c>
      <c r="H337" s="1202">
        <v>62.7</v>
      </c>
      <c r="I337" s="1202">
        <v>20.421600000000002</v>
      </c>
      <c r="J337" s="1202">
        <v>0.254</v>
      </c>
      <c r="K337" s="1202">
        <v>60.190601013096611</v>
      </c>
      <c r="L337" s="1202">
        <v>738.15</v>
      </c>
      <c r="M337" s="1206">
        <v>23.376293344616883</v>
      </c>
      <c r="N337" s="1164">
        <v>2.9453662088350381</v>
      </c>
      <c r="O337" s="1166">
        <v>0.29220366680771104</v>
      </c>
      <c r="P337" s="1164">
        <v>8.4058358784796922E-3</v>
      </c>
      <c r="Q337" s="1204">
        <v>0.80026950188778523</v>
      </c>
      <c r="R337" s="1164">
        <v>0.10083235669885716</v>
      </c>
      <c r="S337" s="1166">
        <v>1.0003368773597317E-2</v>
      </c>
      <c r="T337" s="1164">
        <v>2.8776735439840388E-4</v>
      </c>
      <c r="U337" s="1206">
        <v>0.80026950188778523</v>
      </c>
      <c r="V337" s="1166">
        <v>0.10083235669885716</v>
      </c>
      <c r="W337" s="1166">
        <v>1.0003368773597317E-2</v>
      </c>
      <c r="X337" s="1166">
        <v>2.8776735439840388E-4</v>
      </c>
      <c r="Y337" s="1206">
        <v>3.2853169024866973</v>
      </c>
      <c r="Z337" s="1166">
        <v>0.4139433590795189</v>
      </c>
      <c r="AA337" s="1206">
        <v>3.1077734999999999E-2</v>
      </c>
      <c r="AB337" s="1166">
        <v>3.9157324545299995E-3</v>
      </c>
      <c r="AC337" s="1166">
        <v>3.8847168750000001E-4</v>
      </c>
      <c r="AD337" s="1207">
        <v>1.1175182311144353E-5</v>
      </c>
    </row>
    <row r="338" spans="2:30">
      <c r="B338" s="1200" t="s">
        <v>2028</v>
      </c>
      <c r="C338" s="1163" t="s">
        <v>552</v>
      </c>
      <c r="D338" s="1163" t="s">
        <v>562</v>
      </c>
      <c r="E338" s="1163" t="s">
        <v>563</v>
      </c>
      <c r="F338" s="1201">
        <v>506673.33</v>
      </c>
      <c r="G338" s="1163">
        <v>5043512.0199999996</v>
      </c>
      <c r="H338" s="1202">
        <v>62.7</v>
      </c>
      <c r="I338" s="1202">
        <v>20.421600000000002</v>
      </c>
      <c r="J338" s="1202">
        <v>0.254</v>
      </c>
      <c r="K338" s="1202">
        <v>60.190601013096611</v>
      </c>
      <c r="L338" s="1202">
        <v>738.15</v>
      </c>
      <c r="M338" s="1206">
        <v>23.376293344616883</v>
      </c>
      <c r="N338" s="1164">
        <v>2.9453662088350381</v>
      </c>
      <c r="O338" s="1166">
        <v>0.29220366680771104</v>
      </c>
      <c r="P338" s="1164">
        <v>8.4058358784796922E-3</v>
      </c>
      <c r="Q338" s="1204">
        <v>0.80026950188778523</v>
      </c>
      <c r="R338" s="1164">
        <v>0.10083235669885716</v>
      </c>
      <c r="S338" s="1166">
        <v>1.0003368773597317E-2</v>
      </c>
      <c r="T338" s="1164">
        <v>2.8776735439840388E-4</v>
      </c>
      <c r="U338" s="1206">
        <v>0.80026950188778523</v>
      </c>
      <c r="V338" s="1166">
        <v>0.10083235669885716</v>
      </c>
      <c r="W338" s="1166">
        <v>1.0003368773597317E-2</v>
      </c>
      <c r="X338" s="1166">
        <v>2.8776735439840388E-4</v>
      </c>
      <c r="Y338" s="1206">
        <v>3.2853169024866973</v>
      </c>
      <c r="Z338" s="1166">
        <v>0.4139433590795189</v>
      </c>
      <c r="AA338" s="1206">
        <v>3.1077734999999999E-2</v>
      </c>
      <c r="AB338" s="1166">
        <v>3.9157324545299995E-3</v>
      </c>
      <c r="AC338" s="1166">
        <v>3.8847168750000001E-4</v>
      </c>
      <c r="AD338" s="1207">
        <v>1.1175182311144353E-5</v>
      </c>
    </row>
    <row r="339" spans="2:30">
      <c r="B339" s="1200" t="s">
        <v>2028</v>
      </c>
      <c r="C339" s="1163" t="s">
        <v>564</v>
      </c>
      <c r="D339" s="1163" t="s">
        <v>565</v>
      </c>
      <c r="E339" s="1163" t="s">
        <v>566</v>
      </c>
      <c r="F339" s="1201">
        <v>506638.99</v>
      </c>
      <c r="G339" s="1163">
        <v>5043634.08</v>
      </c>
      <c r="H339" s="1202">
        <v>62.7</v>
      </c>
      <c r="I339" s="1202">
        <v>28.956</v>
      </c>
      <c r="J339" s="1202">
        <v>0.30480000000000002</v>
      </c>
      <c r="K339" s="1202">
        <v>12.508985832767312</v>
      </c>
      <c r="L339" s="1202">
        <v>940.92777799999999</v>
      </c>
      <c r="M339" s="1206">
        <v>71.013540196895278</v>
      </c>
      <c r="N339" s="1164">
        <v>8.9475640377284105</v>
      </c>
      <c r="O339" s="1166">
        <v>0.88766925246119088</v>
      </c>
      <c r="P339" s="1164">
        <v>2.5535620863620934E-2</v>
      </c>
      <c r="Q339" s="1204">
        <v>0.627</v>
      </c>
      <c r="R339" s="1164">
        <v>7.9000745999999997E-2</v>
      </c>
      <c r="S339" s="1166">
        <v>7.8375000000000007E-3</v>
      </c>
      <c r="T339" s="1164">
        <v>2.2546171106380532E-4</v>
      </c>
      <c r="U339" s="1206">
        <v>0.627</v>
      </c>
      <c r="V339" s="1166">
        <v>7.9000745999999997E-2</v>
      </c>
      <c r="W339" s="1166">
        <v>7.8375000000000007E-3</v>
      </c>
      <c r="X339" s="1166">
        <v>2.2546171106380532E-4</v>
      </c>
      <c r="Y339" s="1206">
        <v>4.882180888536551</v>
      </c>
      <c r="Z339" s="1166">
        <v>0.61514502759382839</v>
      </c>
      <c r="AA339" s="1206">
        <v>3.4900260000000002E-2</v>
      </c>
      <c r="AB339" s="1166">
        <v>4.3973629594799999E-3</v>
      </c>
      <c r="AC339" s="1166">
        <v>4.3625325000000003E-4</v>
      </c>
      <c r="AD339" s="1207">
        <v>1.2549716644611932E-5</v>
      </c>
    </row>
    <row r="340" spans="2:30">
      <c r="B340" s="1200" t="s">
        <v>2028</v>
      </c>
      <c r="C340" s="1163" t="s">
        <v>264</v>
      </c>
      <c r="D340" s="1163" t="s">
        <v>568</v>
      </c>
      <c r="E340" s="1163" t="s">
        <v>569</v>
      </c>
      <c r="F340" s="1201">
        <v>506651.54</v>
      </c>
      <c r="G340" s="1163">
        <v>5043269.67</v>
      </c>
      <c r="H340" s="1202">
        <v>62.7</v>
      </c>
      <c r="I340" s="1202">
        <v>12.801600000000001</v>
      </c>
      <c r="J340" s="1202">
        <v>0.30480000000000002</v>
      </c>
      <c r="K340" s="1202">
        <v>35.667426305891127</v>
      </c>
      <c r="L340" s="1202">
        <v>790.37222199999997</v>
      </c>
      <c r="M340" s="1206">
        <v>38.83</v>
      </c>
      <c r="N340" s="1164">
        <v>4.8925023400000001</v>
      </c>
      <c r="O340" s="1166">
        <v>0.485375</v>
      </c>
      <c r="P340" s="1164">
        <v>1.3962804211495311E-2</v>
      </c>
      <c r="Q340" s="1204">
        <v>1.1000000000000001</v>
      </c>
      <c r="R340" s="1164">
        <v>0.13859780000000002</v>
      </c>
      <c r="S340" s="1166">
        <v>1.3750000000000002E-2</v>
      </c>
      <c r="T340" s="1164">
        <v>3.9554686151544794E-4</v>
      </c>
      <c r="U340" s="1206">
        <v>1.1000000000000001</v>
      </c>
      <c r="V340" s="1166">
        <v>0.13859780000000002</v>
      </c>
      <c r="W340" s="1166">
        <v>1.3750000000000002E-2</v>
      </c>
      <c r="X340" s="1166">
        <v>3.9554686151544794E-4</v>
      </c>
      <c r="Y340" s="1206">
        <v>6.94</v>
      </c>
      <c r="Z340" s="1166">
        <v>0.87442612000000008</v>
      </c>
      <c r="AA340" s="1206">
        <v>3.4560479999999998E-2</v>
      </c>
      <c r="AB340" s="1166">
        <v>4.3545513590399999E-3</v>
      </c>
      <c r="AC340" s="1166">
        <v>4.3200599999999997E-4</v>
      </c>
      <c r="AD340" s="1207">
        <v>1.2427535814970368E-5</v>
      </c>
    </row>
    <row r="341" spans="2:30">
      <c r="B341" s="1200" t="s">
        <v>2028</v>
      </c>
      <c r="C341" s="1163" t="s">
        <v>264</v>
      </c>
      <c r="D341" s="1163" t="s">
        <v>570</v>
      </c>
      <c r="E341" s="1163" t="s">
        <v>571</v>
      </c>
      <c r="F341" s="1201">
        <v>506651.54</v>
      </c>
      <c r="G341" s="1163">
        <v>5043267.18</v>
      </c>
      <c r="H341" s="1202">
        <v>62.7</v>
      </c>
      <c r="I341" s="1202">
        <v>12.801600000000001</v>
      </c>
      <c r="J341" s="1202">
        <v>0.30480000000000002</v>
      </c>
      <c r="K341" s="1202">
        <v>35.667426305891127</v>
      </c>
      <c r="L341" s="1202">
        <v>790.37222199999997</v>
      </c>
      <c r="M341" s="1206">
        <v>37.024000000000001</v>
      </c>
      <c r="N341" s="1164">
        <v>4.6649499519999997</v>
      </c>
      <c r="O341" s="1166">
        <v>0.46279999999999999</v>
      </c>
      <c r="P341" s="1164">
        <v>1.331338818249813E-2</v>
      </c>
      <c r="Q341" s="1204">
        <v>0.4</v>
      </c>
      <c r="R341" s="1164">
        <v>5.0399200000000005E-2</v>
      </c>
      <c r="S341" s="1166">
        <v>5.0000000000000001E-3</v>
      </c>
      <c r="T341" s="1164">
        <v>1.4383522236925377E-4</v>
      </c>
      <c r="U341" s="1206">
        <v>0.4</v>
      </c>
      <c r="V341" s="1166">
        <v>5.0399200000000005E-2</v>
      </c>
      <c r="W341" s="1166">
        <v>5.0000000000000001E-3</v>
      </c>
      <c r="X341" s="1166">
        <v>1.4383522236925377E-4</v>
      </c>
      <c r="Y341" s="1206">
        <v>15.664</v>
      </c>
      <c r="Z341" s="1166">
        <v>1.9736326719999999</v>
      </c>
      <c r="AA341" s="1206">
        <v>3.4560479999999998E-2</v>
      </c>
      <c r="AB341" s="1166">
        <v>4.3545513590399999E-3</v>
      </c>
      <c r="AC341" s="1166">
        <v>4.3200599999999997E-4</v>
      </c>
      <c r="AD341" s="1207">
        <v>1.2427535814970368E-5</v>
      </c>
    </row>
    <row r="342" spans="2:30">
      <c r="B342" s="1200" t="s">
        <v>2028</v>
      </c>
      <c r="C342" s="1163" t="s">
        <v>572</v>
      </c>
      <c r="D342" s="1163" t="s">
        <v>573</v>
      </c>
      <c r="E342" s="1163" t="s">
        <v>574</v>
      </c>
      <c r="F342" s="1201">
        <v>506569.98100000003</v>
      </c>
      <c r="G342" s="1163">
        <v>5043352.3320000004</v>
      </c>
      <c r="H342" s="1202">
        <v>62.7</v>
      </c>
      <c r="I342" s="1202">
        <v>35.052</v>
      </c>
      <c r="J342" s="1202">
        <v>0.20319999999999999</v>
      </c>
      <c r="K342" s="1202">
        <v>62.951277292062507</v>
      </c>
      <c r="L342" s="1202">
        <v>707.65</v>
      </c>
      <c r="M342" s="1206">
        <v>35.75</v>
      </c>
      <c r="N342" s="1164">
        <v>4.5044285000000004</v>
      </c>
      <c r="O342" s="1166">
        <v>0.44687500000000002</v>
      </c>
      <c r="P342" s="1164">
        <v>1.2855272999252057E-2</v>
      </c>
      <c r="Q342" s="1204">
        <v>1.1000000000000001</v>
      </c>
      <c r="R342" s="1164">
        <v>0.13859780000000002</v>
      </c>
      <c r="S342" s="1166">
        <v>1.3750000000000002E-2</v>
      </c>
      <c r="T342" s="1164">
        <v>3.9554686151544794E-4</v>
      </c>
      <c r="U342" s="1206">
        <v>1.1000000000000001</v>
      </c>
      <c r="V342" s="1166">
        <v>0.13859780000000002</v>
      </c>
      <c r="W342" s="1166">
        <v>1.3750000000000002E-2</v>
      </c>
      <c r="X342" s="1166">
        <v>3.9554686151544794E-4</v>
      </c>
      <c r="Y342" s="1206">
        <v>5.31</v>
      </c>
      <c r="Z342" s="1166">
        <v>0.66904937999999992</v>
      </c>
      <c r="AA342" s="1206">
        <v>3.5009474999999998E-2</v>
      </c>
      <c r="AB342" s="1166">
        <v>4.41112383105E-3</v>
      </c>
      <c r="AC342" s="1166">
        <v>4.3761843749999996E-4</v>
      </c>
      <c r="AD342" s="1207">
        <v>1.2588989054139575E-5</v>
      </c>
    </row>
    <row r="343" spans="2:30">
      <c r="B343" s="1200" t="s">
        <v>2028</v>
      </c>
      <c r="C343" s="1163" t="s">
        <v>572</v>
      </c>
      <c r="D343" s="1163" t="s">
        <v>575</v>
      </c>
      <c r="E343" s="1163" t="s">
        <v>576</v>
      </c>
      <c r="F343" s="1201">
        <v>506569.98100000003</v>
      </c>
      <c r="G343" s="1163">
        <v>5043352.3320000004</v>
      </c>
      <c r="H343" s="1202">
        <v>62.7</v>
      </c>
      <c r="I343" s="1202">
        <v>35.052</v>
      </c>
      <c r="J343" s="1202">
        <v>0.20319999999999999</v>
      </c>
      <c r="K343" s="1202">
        <v>62.951277292062507</v>
      </c>
      <c r="L343" s="1202">
        <v>707.65</v>
      </c>
      <c r="M343" s="1206">
        <v>35.75</v>
      </c>
      <c r="N343" s="1164">
        <v>4.5044285000000004</v>
      </c>
      <c r="O343" s="1166">
        <v>0.44687500000000002</v>
      </c>
      <c r="P343" s="1164">
        <v>1.2855272999252057E-2</v>
      </c>
      <c r="Q343" s="1204">
        <v>1.1000000000000001</v>
      </c>
      <c r="R343" s="1164">
        <v>0.13859780000000002</v>
      </c>
      <c r="S343" s="1166">
        <v>1.3750000000000002E-2</v>
      </c>
      <c r="T343" s="1164">
        <v>3.9554686151544794E-4</v>
      </c>
      <c r="U343" s="1206">
        <v>1.1000000000000001</v>
      </c>
      <c r="V343" s="1166">
        <v>0.13859780000000002</v>
      </c>
      <c r="W343" s="1166">
        <v>1.3750000000000002E-2</v>
      </c>
      <c r="X343" s="1166">
        <v>3.9554686151544794E-4</v>
      </c>
      <c r="Y343" s="1206">
        <v>5.31</v>
      </c>
      <c r="Z343" s="1166">
        <v>0.66904937999999992</v>
      </c>
      <c r="AA343" s="1206">
        <v>3.5009474999999998E-2</v>
      </c>
      <c r="AB343" s="1166">
        <v>4.41112383105E-3</v>
      </c>
      <c r="AC343" s="1166">
        <v>4.3761843749999996E-4</v>
      </c>
      <c r="AD343" s="1207">
        <v>1.2588989054139575E-5</v>
      </c>
    </row>
    <row r="344" spans="2:30">
      <c r="B344" s="1200" t="s">
        <v>2028</v>
      </c>
      <c r="C344" s="1163" t="s">
        <v>572</v>
      </c>
      <c r="D344" s="1163" t="s">
        <v>577</v>
      </c>
      <c r="E344" s="1163" t="s">
        <v>578</v>
      </c>
      <c r="F344" s="1201">
        <v>506569.98100000003</v>
      </c>
      <c r="G344" s="1163">
        <v>5043352.3320000004</v>
      </c>
      <c r="H344" s="1202">
        <v>62.7</v>
      </c>
      <c r="I344" s="1202">
        <v>35.052</v>
      </c>
      <c r="J344" s="1202">
        <v>0.20319999999999999</v>
      </c>
      <c r="K344" s="1202">
        <v>62.951277292062507</v>
      </c>
      <c r="L344" s="1202">
        <v>707.65</v>
      </c>
      <c r="M344" s="1206">
        <v>35.75</v>
      </c>
      <c r="N344" s="1164">
        <v>4.5044285000000004</v>
      </c>
      <c r="O344" s="1166">
        <v>0.44687500000000002</v>
      </c>
      <c r="P344" s="1164">
        <v>1.2855272999252057E-2</v>
      </c>
      <c r="Q344" s="1204">
        <v>1.1000000000000001</v>
      </c>
      <c r="R344" s="1164">
        <v>0.13859780000000002</v>
      </c>
      <c r="S344" s="1166">
        <v>1.3750000000000002E-2</v>
      </c>
      <c r="T344" s="1164">
        <v>3.9554686151544794E-4</v>
      </c>
      <c r="U344" s="1206">
        <v>1.1000000000000001</v>
      </c>
      <c r="V344" s="1166">
        <v>0.13859780000000002</v>
      </c>
      <c r="W344" s="1166">
        <v>1.3750000000000002E-2</v>
      </c>
      <c r="X344" s="1166">
        <v>3.9554686151544794E-4</v>
      </c>
      <c r="Y344" s="1206">
        <v>5.31</v>
      </c>
      <c r="Z344" s="1166">
        <v>0.66904937999999992</v>
      </c>
      <c r="AA344" s="1206">
        <v>3.5009474999999998E-2</v>
      </c>
      <c r="AB344" s="1166">
        <v>4.41112383105E-3</v>
      </c>
      <c r="AC344" s="1166">
        <v>4.3761843749999996E-4</v>
      </c>
      <c r="AD344" s="1207">
        <v>1.2588989054139575E-5</v>
      </c>
    </row>
    <row r="345" spans="2:30">
      <c r="B345" s="1200" t="s">
        <v>2028</v>
      </c>
      <c r="C345" s="1163" t="s">
        <v>572</v>
      </c>
      <c r="D345" s="1163" t="s">
        <v>579</v>
      </c>
      <c r="E345" s="1163" t="s">
        <v>580</v>
      </c>
      <c r="F345" s="1201">
        <v>506569.98100000003</v>
      </c>
      <c r="G345" s="1163">
        <v>5043352.3320000004</v>
      </c>
      <c r="H345" s="1202">
        <v>62.7</v>
      </c>
      <c r="I345" s="1202">
        <v>35.052</v>
      </c>
      <c r="J345" s="1202">
        <v>0.20319999999999999</v>
      </c>
      <c r="K345" s="1202">
        <v>62.951277292062507</v>
      </c>
      <c r="L345" s="1202">
        <v>707.65</v>
      </c>
      <c r="M345" s="1206">
        <v>35.75</v>
      </c>
      <c r="N345" s="1164">
        <v>4.5044285000000004</v>
      </c>
      <c r="O345" s="1166">
        <v>0.44687500000000002</v>
      </c>
      <c r="P345" s="1164">
        <v>1.2855272999252057E-2</v>
      </c>
      <c r="Q345" s="1204">
        <v>1.1000000000000001</v>
      </c>
      <c r="R345" s="1164">
        <v>0.13859780000000002</v>
      </c>
      <c r="S345" s="1166">
        <v>1.3750000000000002E-2</v>
      </c>
      <c r="T345" s="1164">
        <v>3.9554686151544794E-4</v>
      </c>
      <c r="U345" s="1206">
        <v>1.1000000000000001</v>
      </c>
      <c r="V345" s="1166">
        <v>0.13859780000000002</v>
      </c>
      <c r="W345" s="1166">
        <v>1.3750000000000002E-2</v>
      </c>
      <c r="X345" s="1166">
        <v>3.9554686151544794E-4</v>
      </c>
      <c r="Y345" s="1206">
        <v>5.31</v>
      </c>
      <c r="Z345" s="1166">
        <v>0.66904937999999992</v>
      </c>
      <c r="AA345" s="1206">
        <v>3.5009474999999998E-2</v>
      </c>
      <c r="AB345" s="1166">
        <v>4.41112383105E-3</v>
      </c>
      <c r="AC345" s="1166">
        <v>4.3761843749999996E-4</v>
      </c>
      <c r="AD345" s="1207">
        <v>1.2588989054139575E-5</v>
      </c>
    </row>
    <row r="346" spans="2:30">
      <c r="B346" s="1200" t="s">
        <v>2028</v>
      </c>
      <c r="C346" s="1163" t="s">
        <v>572</v>
      </c>
      <c r="D346" s="1163" t="s">
        <v>581</v>
      </c>
      <c r="E346" s="1163" t="s">
        <v>582</v>
      </c>
      <c r="F346" s="1201">
        <v>506569.98100000003</v>
      </c>
      <c r="G346" s="1163">
        <v>5043352.3320000004</v>
      </c>
      <c r="H346" s="1202">
        <v>62.7</v>
      </c>
      <c r="I346" s="1202">
        <v>35.052</v>
      </c>
      <c r="J346" s="1202">
        <v>0.20319999999999999</v>
      </c>
      <c r="K346" s="1202">
        <v>62.951277292062507</v>
      </c>
      <c r="L346" s="1202">
        <v>707.65</v>
      </c>
      <c r="M346" s="1206">
        <v>35.75</v>
      </c>
      <c r="N346" s="1164">
        <v>4.5044285000000004</v>
      </c>
      <c r="O346" s="1166">
        <v>0.44687500000000002</v>
      </c>
      <c r="P346" s="1164">
        <v>1.2855272999252057E-2</v>
      </c>
      <c r="Q346" s="1204">
        <v>1.1000000000000001</v>
      </c>
      <c r="R346" s="1164">
        <v>0.13859780000000002</v>
      </c>
      <c r="S346" s="1166">
        <v>1.3750000000000002E-2</v>
      </c>
      <c r="T346" s="1164">
        <v>3.9554686151544794E-4</v>
      </c>
      <c r="U346" s="1206">
        <v>1.1000000000000001</v>
      </c>
      <c r="V346" s="1166">
        <v>0.13859780000000002</v>
      </c>
      <c r="W346" s="1166">
        <v>1.3750000000000002E-2</v>
      </c>
      <c r="X346" s="1166">
        <v>3.9554686151544794E-4</v>
      </c>
      <c r="Y346" s="1206">
        <v>5.31</v>
      </c>
      <c r="Z346" s="1166">
        <v>0.66904937999999992</v>
      </c>
      <c r="AA346" s="1206">
        <v>3.5009474999999998E-2</v>
      </c>
      <c r="AB346" s="1166">
        <v>4.41112383105E-3</v>
      </c>
      <c r="AC346" s="1166">
        <v>4.3761843749999996E-4</v>
      </c>
      <c r="AD346" s="1207">
        <v>1.2588989054139575E-5</v>
      </c>
    </row>
    <row r="347" spans="2:30">
      <c r="B347" s="1200" t="s">
        <v>2028</v>
      </c>
      <c r="C347" s="1163" t="s">
        <v>572</v>
      </c>
      <c r="D347" s="1163" t="s">
        <v>583</v>
      </c>
      <c r="E347" s="1163" t="s">
        <v>584</v>
      </c>
      <c r="F347" s="1201">
        <v>506569.98100000003</v>
      </c>
      <c r="G347" s="1163">
        <v>5043352.3320000004</v>
      </c>
      <c r="H347" s="1202">
        <v>62.7</v>
      </c>
      <c r="I347" s="1202">
        <v>35.052</v>
      </c>
      <c r="J347" s="1202">
        <v>0.20319999999999999</v>
      </c>
      <c r="K347" s="1202">
        <v>62.951277292062507</v>
      </c>
      <c r="L347" s="1202">
        <v>707.65</v>
      </c>
      <c r="M347" s="1206">
        <v>35.75</v>
      </c>
      <c r="N347" s="1164">
        <v>4.5044285000000004</v>
      </c>
      <c r="O347" s="1166">
        <v>0.44687500000000002</v>
      </c>
      <c r="P347" s="1164">
        <v>1.2855272999252057E-2</v>
      </c>
      <c r="Q347" s="1204">
        <v>1.1000000000000001</v>
      </c>
      <c r="R347" s="1164">
        <v>0.13859780000000002</v>
      </c>
      <c r="S347" s="1166">
        <v>1.3750000000000002E-2</v>
      </c>
      <c r="T347" s="1164">
        <v>3.9554686151544794E-4</v>
      </c>
      <c r="U347" s="1206">
        <v>1.1000000000000001</v>
      </c>
      <c r="V347" s="1166">
        <v>0.13859780000000002</v>
      </c>
      <c r="W347" s="1166">
        <v>1.3750000000000002E-2</v>
      </c>
      <c r="X347" s="1166">
        <v>3.9554686151544794E-4</v>
      </c>
      <c r="Y347" s="1206">
        <v>5.31</v>
      </c>
      <c r="Z347" s="1166">
        <v>0.66904937999999992</v>
      </c>
      <c r="AA347" s="1206">
        <v>3.5009474999999998E-2</v>
      </c>
      <c r="AB347" s="1166">
        <v>4.41112383105E-3</v>
      </c>
      <c r="AC347" s="1166">
        <v>4.3761843749999996E-4</v>
      </c>
      <c r="AD347" s="1207">
        <v>1.2588989054139575E-5</v>
      </c>
    </row>
    <row r="348" spans="2:30">
      <c r="B348" s="1200" t="s">
        <v>2028</v>
      </c>
      <c r="C348" s="1163" t="s">
        <v>572</v>
      </c>
      <c r="D348" s="1163" t="s">
        <v>585</v>
      </c>
      <c r="E348" s="1163" t="s">
        <v>586</v>
      </c>
      <c r="F348" s="1201">
        <v>506569.98100000003</v>
      </c>
      <c r="G348" s="1163">
        <v>5043352.3320000004</v>
      </c>
      <c r="H348" s="1202">
        <v>62.7</v>
      </c>
      <c r="I348" s="1202">
        <v>35.052</v>
      </c>
      <c r="J348" s="1202">
        <v>0.20319999999999999</v>
      </c>
      <c r="K348" s="1202">
        <v>62.951277292062507</v>
      </c>
      <c r="L348" s="1202">
        <v>707.65</v>
      </c>
      <c r="M348" s="1206">
        <v>35.75</v>
      </c>
      <c r="N348" s="1164">
        <v>4.5044285000000004</v>
      </c>
      <c r="O348" s="1166">
        <v>0.44687500000000002</v>
      </c>
      <c r="P348" s="1164">
        <v>1.2855272999252057E-2</v>
      </c>
      <c r="Q348" s="1204">
        <v>1.1000000000000001</v>
      </c>
      <c r="R348" s="1164">
        <v>0.13859780000000002</v>
      </c>
      <c r="S348" s="1166">
        <v>1.3750000000000002E-2</v>
      </c>
      <c r="T348" s="1164">
        <v>3.9554686151544794E-4</v>
      </c>
      <c r="U348" s="1206">
        <v>1.1000000000000001</v>
      </c>
      <c r="V348" s="1166">
        <v>0.13859780000000002</v>
      </c>
      <c r="W348" s="1166">
        <v>1.3750000000000002E-2</v>
      </c>
      <c r="X348" s="1166">
        <v>3.9554686151544794E-4</v>
      </c>
      <c r="Y348" s="1206">
        <v>5.31</v>
      </c>
      <c r="Z348" s="1166">
        <v>0.66904937999999992</v>
      </c>
      <c r="AA348" s="1206">
        <v>3.5009474999999998E-2</v>
      </c>
      <c r="AB348" s="1166">
        <v>4.41112383105E-3</v>
      </c>
      <c r="AC348" s="1166">
        <v>4.3761843749999996E-4</v>
      </c>
      <c r="AD348" s="1207">
        <v>1.2588989054139575E-5</v>
      </c>
    </row>
    <row r="349" spans="2:30">
      <c r="B349" s="1200" t="s">
        <v>2028</v>
      </c>
      <c r="C349" s="1163" t="s">
        <v>303</v>
      </c>
      <c r="D349" s="1163" t="s">
        <v>587</v>
      </c>
      <c r="E349" s="1163" t="s">
        <v>588</v>
      </c>
      <c r="F349" s="1201">
        <v>506001.58</v>
      </c>
      <c r="G349" s="1163">
        <v>5043791.32</v>
      </c>
      <c r="H349" s="1202">
        <v>62.7</v>
      </c>
      <c r="I349" s="1202">
        <v>5.4863999999999997</v>
      </c>
      <c r="J349" s="1202">
        <v>0.127</v>
      </c>
      <c r="K349" s="1202">
        <v>10.915804111730008</v>
      </c>
      <c r="L349" s="1202">
        <v>940.92777799999999</v>
      </c>
      <c r="M349" s="1206">
        <v>8.879183748174599</v>
      </c>
      <c r="N349" s="1164">
        <v>1.1187593939025031</v>
      </c>
      <c r="O349" s="1166">
        <v>0.11098979685218249</v>
      </c>
      <c r="P349" s="1164">
        <v>3.1928484221903945E-3</v>
      </c>
      <c r="Q349" s="1204">
        <v>0.75111885182653937</v>
      </c>
      <c r="R349" s="1164">
        <v>9.4639473092440307E-2</v>
      </c>
      <c r="S349" s="1166">
        <v>9.3889856478317421E-3</v>
      </c>
      <c r="T349" s="1164">
        <v>2.700933676955222E-4</v>
      </c>
      <c r="U349" s="1206">
        <v>0.75111885182653937</v>
      </c>
      <c r="V349" s="1166">
        <v>9.4639473092440307E-2</v>
      </c>
      <c r="W349" s="1166">
        <v>9.3889856478317421E-3</v>
      </c>
      <c r="X349" s="1166">
        <v>2.700933676955222E-4</v>
      </c>
      <c r="Y349" s="1206">
        <v>2.5637776931741598</v>
      </c>
      <c r="Z349" s="1166">
        <v>0.32303086178455781</v>
      </c>
      <c r="AA349" s="1206">
        <v>5.4486149999999995E-3</v>
      </c>
      <c r="AB349" s="1166">
        <v>6.8651459276999991E-4</v>
      </c>
      <c r="AC349" s="1166">
        <v>6.8107687499999994E-5</v>
      </c>
      <c r="AD349" s="1207">
        <v>1.9592568753236292E-6</v>
      </c>
    </row>
    <row r="350" spans="2:30">
      <c r="B350" s="1200" t="s">
        <v>2028</v>
      </c>
      <c r="C350" s="1163" t="s">
        <v>310</v>
      </c>
      <c r="D350" s="1163" t="s">
        <v>589</v>
      </c>
      <c r="E350" s="1163" t="s">
        <v>590</v>
      </c>
      <c r="F350" s="1201">
        <v>505987.76</v>
      </c>
      <c r="G350" s="1163">
        <v>5043560.53</v>
      </c>
      <c r="H350" s="1202">
        <v>62.7</v>
      </c>
      <c r="I350" s="1202">
        <v>5.4863999999999997</v>
      </c>
      <c r="J350" s="1202">
        <v>0.127</v>
      </c>
      <c r="K350" s="1202">
        <v>10.915804111730008</v>
      </c>
      <c r="L350" s="1202">
        <v>940.92777799999999</v>
      </c>
      <c r="M350" s="1206">
        <v>8.879183748174599</v>
      </c>
      <c r="N350" s="1164">
        <v>1.1187593939025031</v>
      </c>
      <c r="O350" s="1166">
        <v>0.11098979685218249</v>
      </c>
      <c r="P350" s="1164">
        <v>3.1928484221903945E-3</v>
      </c>
      <c r="Q350" s="1204">
        <v>0.75111885182653937</v>
      </c>
      <c r="R350" s="1164">
        <v>9.4639473092440307E-2</v>
      </c>
      <c r="S350" s="1166">
        <v>9.3889856478317421E-3</v>
      </c>
      <c r="T350" s="1164">
        <v>2.700933676955222E-4</v>
      </c>
      <c r="U350" s="1206">
        <v>0.75111885182653937</v>
      </c>
      <c r="V350" s="1166">
        <v>9.4639473092440307E-2</v>
      </c>
      <c r="W350" s="1166">
        <v>9.3889856478317421E-3</v>
      </c>
      <c r="X350" s="1166">
        <v>2.700933676955222E-4</v>
      </c>
      <c r="Y350" s="1206">
        <v>2.5637776931741598</v>
      </c>
      <c r="Z350" s="1166">
        <v>0.32303086178455781</v>
      </c>
      <c r="AA350" s="1206">
        <v>5.4486149999999995E-3</v>
      </c>
      <c r="AB350" s="1166">
        <v>6.8651459276999991E-4</v>
      </c>
      <c r="AC350" s="1166">
        <v>6.8107687499999994E-5</v>
      </c>
      <c r="AD350" s="1207">
        <v>1.9592568753236292E-6</v>
      </c>
    </row>
    <row r="351" spans="2:30">
      <c r="B351" s="1200" t="s">
        <v>2028</v>
      </c>
      <c r="C351" s="1163" t="s">
        <v>310</v>
      </c>
      <c r="D351" s="1163" t="s">
        <v>591</v>
      </c>
      <c r="E351" s="1163" t="s">
        <v>592</v>
      </c>
      <c r="F351" s="1201">
        <v>505987.77</v>
      </c>
      <c r="G351" s="1163">
        <v>5043558.76</v>
      </c>
      <c r="H351" s="1202">
        <v>62.7</v>
      </c>
      <c r="I351" s="1202">
        <v>5.4863999999999997</v>
      </c>
      <c r="J351" s="1202">
        <v>0.20319999999999999</v>
      </c>
      <c r="K351" s="1202">
        <v>62.951277292062507</v>
      </c>
      <c r="L351" s="1202">
        <v>707.65</v>
      </c>
      <c r="M351" s="1206">
        <v>35.75</v>
      </c>
      <c r="N351" s="1164">
        <v>4.5044285000000004</v>
      </c>
      <c r="O351" s="1166">
        <v>0.44687500000000002</v>
      </c>
      <c r="P351" s="1164">
        <v>1.2855272999252057E-2</v>
      </c>
      <c r="Q351" s="1204">
        <v>1.1000000000000001</v>
      </c>
      <c r="R351" s="1164">
        <v>0.13859780000000002</v>
      </c>
      <c r="S351" s="1166">
        <v>1.3750000000000002E-2</v>
      </c>
      <c r="T351" s="1164">
        <v>3.9554686151544794E-4</v>
      </c>
      <c r="U351" s="1206">
        <v>1.1000000000000001</v>
      </c>
      <c r="V351" s="1166">
        <v>0.13859780000000002</v>
      </c>
      <c r="W351" s="1166">
        <v>1.3750000000000002E-2</v>
      </c>
      <c r="X351" s="1166">
        <v>3.9554686151544794E-4</v>
      </c>
      <c r="Y351" s="1206">
        <v>5.31</v>
      </c>
      <c r="Z351" s="1166">
        <v>0.66904937999999992</v>
      </c>
      <c r="AA351" s="1206">
        <v>3.5009474999999998E-2</v>
      </c>
      <c r="AB351" s="1166">
        <v>4.41112383105E-3</v>
      </c>
      <c r="AC351" s="1166">
        <v>4.3761843749999996E-4</v>
      </c>
      <c r="AD351" s="1207">
        <v>1.2588989054139575E-5</v>
      </c>
    </row>
    <row r="352" spans="2:30">
      <c r="B352" s="1200" t="s">
        <v>2028</v>
      </c>
      <c r="C352" s="1163" t="s">
        <v>593</v>
      </c>
      <c r="D352" s="1163" t="s">
        <v>594</v>
      </c>
      <c r="E352" s="1163" t="s">
        <v>595</v>
      </c>
      <c r="F352" s="1201">
        <v>506155.26</v>
      </c>
      <c r="G352" s="1163">
        <v>5043820.5</v>
      </c>
      <c r="H352" s="1202">
        <v>62.7</v>
      </c>
      <c r="I352" s="1202">
        <v>15.5448</v>
      </c>
      <c r="J352" s="1202">
        <v>0.50800000000000001</v>
      </c>
      <c r="K352" s="1202">
        <v>18.186409644104039</v>
      </c>
      <c r="L352" s="1202">
        <v>715.92777799999999</v>
      </c>
      <c r="M352" s="1206">
        <v>47.802920494451875</v>
      </c>
      <c r="N352" s="1164">
        <v>6.0230723764599476</v>
      </c>
      <c r="O352" s="1166">
        <v>0.59753650618064846</v>
      </c>
      <c r="P352" s="1164">
        <v>1.7189359248048111E-2</v>
      </c>
      <c r="Q352" s="1204">
        <v>0.6405756715285984</v>
      </c>
      <c r="R352" s="1164">
        <v>8.0711253461260346E-2</v>
      </c>
      <c r="S352" s="1166">
        <v>8.0071958941074807E-3</v>
      </c>
      <c r="T352" s="1164">
        <v>2.3034336039662507E-4</v>
      </c>
      <c r="U352" s="1206">
        <v>0.6405756715285984</v>
      </c>
      <c r="V352" s="1166">
        <v>8.0711253461260346E-2</v>
      </c>
      <c r="W352" s="1166">
        <v>8.0071958941074807E-3</v>
      </c>
      <c r="X352" s="1166">
        <v>2.3034336039662507E-4</v>
      </c>
      <c r="Y352" s="1206">
        <v>5.6050325537883268</v>
      </c>
      <c r="Z352" s="1166">
        <v>0.70622289171222163</v>
      </c>
      <c r="AA352" s="1206">
        <v>4.407432E-2</v>
      </c>
      <c r="AB352" s="1166">
        <v>5.5532761713600002E-3</v>
      </c>
      <c r="AC352" s="1166">
        <v>5.5092900000000002E-4</v>
      </c>
      <c r="AD352" s="1207">
        <v>1.5848599044934125E-5</v>
      </c>
    </row>
    <row r="353" spans="2:30">
      <c r="B353" s="1200" t="s">
        <v>2028</v>
      </c>
      <c r="C353" s="1163" t="s">
        <v>593</v>
      </c>
      <c r="D353" s="1163" t="s">
        <v>596</v>
      </c>
      <c r="E353" s="1163" t="s">
        <v>597</v>
      </c>
      <c r="F353" s="1201">
        <v>506153.78600000002</v>
      </c>
      <c r="G353" s="1163">
        <v>5043822.3490000004</v>
      </c>
      <c r="H353" s="1202">
        <v>62.7</v>
      </c>
      <c r="I353" s="1202">
        <v>15.5448</v>
      </c>
      <c r="J353" s="1202">
        <v>0.50800000000000001</v>
      </c>
      <c r="K353" s="1202">
        <v>18.186409644104039</v>
      </c>
      <c r="L353" s="1202">
        <v>715.92777799999999</v>
      </c>
      <c r="M353" s="1206">
        <v>47.802920494451875</v>
      </c>
      <c r="N353" s="1164">
        <v>6.0230723764599476</v>
      </c>
      <c r="O353" s="1166">
        <v>0.59753650618064846</v>
      </c>
      <c r="P353" s="1164">
        <v>1.7189359248048111E-2</v>
      </c>
      <c r="Q353" s="1204">
        <v>0.6405756715285984</v>
      </c>
      <c r="R353" s="1164">
        <v>8.0711253461260346E-2</v>
      </c>
      <c r="S353" s="1166">
        <v>8.0071958941074807E-3</v>
      </c>
      <c r="T353" s="1164">
        <v>2.3034336039662507E-4</v>
      </c>
      <c r="U353" s="1206">
        <v>0.6405756715285984</v>
      </c>
      <c r="V353" s="1166">
        <v>8.0711253461260346E-2</v>
      </c>
      <c r="W353" s="1166">
        <v>8.0071958941074807E-3</v>
      </c>
      <c r="X353" s="1166">
        <v>2.3034336039662507E-4</v>
      </c>
      <c r="Y353" s="1206">
        <v>5.6050325537883268</v>
      </c>
      <c r="Z353" s="1166">
        <v>0.70622289171222163</v>
      </c>
      <c r="AA353" s="1206">
        <v>4.407432E-2</v>
      </c>
      <c r="AB353" s="1166">
        <v>5.5532761713600002E-3</v>
      </c>
      <c r="AC353" s="1166">
        <v>5.5092900000000002E-4</v>
      </c>
      <c r="AD353" s="1207">
        <v>1.5848599044934125E-5</v>
      </c>
    </row>
    <row r="354" spans="2:30">
      <c r="B354" s="1200" t="s">
        <v>2028</v>
      </c>
      <c r="C354" s="1163" t="s">
        <v>593</v>
      </c>
      <c r="D354" s="1163" t="s">
        <v>598</v>
      </c>
      <c r="E354" s="1163" t="s">
        <v>599</v>
      </c>
      <c r="F354" s="1201">
        <v>506160</v>
      </c>
      <c r="G354" s="1163">
        <v>5043825.6500000004</v>
      </c>
      <c r="H354" s="1202">
        <v>62.7</v>
      </c>
      <c r="I354" s="1202">
        <v>15.5448</v>
      </c>
      <c r="J354" s="1202">
        <v>0.50800000000000001</v>
      </c>
      <c r="K354" s="1202">
        <v>18.186409644104039</v>
      </c>
      <c r="L354" s="1202">
        <v>715.92777799999999</v>
      </c>
      <c r="M354" s="1206">
        <v>47.802920494451875</v>
      </c>
      <c r="N354" s="1164">
        <v>6.0230723764599476</v>
      </c>
      <c r="O354" s="1166">
        <v>0.59753650618064846</v>
      </c>
      <c r="P354" s="1164">
        <v>1.7189359248048111E-2</v>
      </c>
      <c r="Q354" s="1204">
        <v>0.6405756715285984</v>
      </c>
      <c r="R354" s="1164">
        <v>8.0711253461260346E-2</v>
      </c>
      <c r="S354" s="1166">
        <v>8.0071958941074807E-3</v>
      </c>
      <c r="T354" s="1164">
        <v>2.3034336039662507E-4</v>
      </c>
      <c r="U354" s="1206">
        <v>0.6405756715285984</v>
      </c>
      <c r="V354" s="1166">
        <v>8.0711253461260346E-2</v>
      </c>
      <c r="W354" s="1166">
        <v>8.0071958941074807E-3</v>
      </c>
      <c r="X354" s="1166">
        <v>2.3034336039662507E-4</v>
      </c>
      <c r="Y354" s="1206">
        <v>5.6050325537883268</v>
      </c>
      <c r="Z354" s="1166">
        <v>0.70622289171222163</v>
      </c>
      <c r="AA354" s="1206">
        <v>4.407432E-2</v>
      </c>
      <c r="AB354" s="1166">
        <v>5.5532761713600002E-3</v>
      </c>
      <c r="AC354" s="1166">
        <v>5.5092900000000002E-4</v>
      </c>
      <c r="AD354" s="1207">
        <v>1.5848599044934125E-5</v>
      </c>
    </row>
    <row r="355" spans="2:30">
      <c r="B355" s="1200" t="s">
        <v>2028</v>
      </c>
      <c r="C355" s="1163" t="s">
        <v>593</v>
      </c>
      <c r="D355" s="1163" t="s">
        <v>600</v>
      </c>
      <c r="E355" s="1163" t="s">
        <v>601</v>
      </c>
      <c r="F355" s="1201">
        <v>506158.65830000001</v>
      </c>
      <c r="G355" s="1163">
        <v>5043827.6059999997</v>
      </c>
      <c r="H355" s="1202">
        <v>62.7</v>
      </c>
      <c r="I355" s="1202">
        <v>15.5448</v>
      </c>
      <c r="J355" s="1202">
        <v>0.50800000000000001</v>
      </c>
      <c r="K355" s="1202">
        <v>18.186409644104039</v>
      </c>
      <c r="L355" s="1202">
        <v>715.92777799999999</v>
      </c>
      <c r="M355" s="1206">
        <v>47.802920494451875</v>
      </c>
      <c r="N355" s="1164">
        <v>6.0230723764599476</v>
      </c>
      <c r="O355" s="1166">
        <v>0.59753650618064846</v>
      </c>
      <c r="P355" s="1164">
        <v>1.7189359248048111E-2</v>
      </c>
      <c r="Q355" s="1204">
        <v>0.6405756715285984</v>
      </c>
      <c r="R355" s="1164">
        <v>8.0711253461260346E-2</v>
      </c>
      <c r="S355" s="1166">
        <v>8.0071958941074807E-3</v>
      </c>
      <c r="T355" s="1164">
        <v>2.3034336039662507E-4</v>
      </c>
      <c r="U355" s="1206">
        <v>0.6405756715285984</v>
      </c>
      <c r="V355" s="1166">
        <v>8.0711253461260346E-2</v>
      </c>
      <c r="W355" s="1166">
        <v>8.0071958941074807E-3</v>
      </c>
      <c r="X355" s="1166">
        <v>2.3034336039662507E-4</v>
      </c>
      <c r="Y355" s="1206">
        <v>5.6050325537883268</v>
      </c>
      <c r="Z355" s="1166">
        <v>0.70622289171222163</v>
      </c>
      <c r="AA355" s="1206">
        <v>4.407432E-2</v>
      </c>
      <c r="AB355" s="1166">
        <v>5.5532761713600002E-3</v>
      </c>
      <c r="AC355" s="1166">
        <v>5.5092900000000002E-4</v>
      </c>
      <c r="AD355" s="1207">
        <v>1.5848599044934125E-5</v>
      </c>
    </row>
    <row r="356" spans="2:30">
      <c r="B356" s="1200" t="s">
        <v>2028</v>
      </c>
      <c r="C356" s="1163" t="s">
        <v>593</v>
      </c>
      <c r="D356" s="1163" t="s">
        <v>602</v>
      </c>
      <c r="E356" s="1163" t="s">
        <v>603</v>
      </c>
      <c r="F356" s="1201">
        <v>506164.13</v>
      </c>
      <c r="G356" s="1163">
        <v>5043829.88</v>
      </c>
      <c r="H356" s="1202">
        <v>62.7</v>
      </c>
      <c r="I356" s="1202">
        <v>15.5448</v>
      </c>
      <c r="J356" s="1202">
        <v>0.50800000000000001</v>
      </c>
      <c r="K356" s="1202">
        <v>18.186409644104039</v>
      </c>
      <c r="L356" s="1202">
        <v>715.92777799999999</v>
      </c>
      <c r="M356" s="1206">
        <v>47.802920494451875</v>
      </c>
      <c r="N356" s="1164">
        <v>6.0230723764599476</v>
      </c>
      <c r="O356" s="1166">
        <v>0.59753650618064846</v>
      </c>
      <c r="P356" s="1164">
        <v>1.7189359248048111E-2</v>
      </c>
      <c r="Q356" s="1204">
        <v>0.6405756715285984</v>
      </c>
      <c r="R356" s="1164">
        <v>8.0711253461260346E-2</v>
      </c>
      <c r="S356" s="1166">
        <v>8.0071958941074807E-3</v>
      </c>
      <c r="T356" s="1164">
        <v>2.3034336039662507E-4</v>
      </c>
      <c r="U356" s="1206">
        <v>0.6405756715285984</v>
      </c>
      <c r="V356" s="1166">
        <v>8.0711253461260346E-2</v>
      </c>
      <c r="W356" s="1166">
        <v>8.0071958941074807E-3</v>
      </c>
      <c r="X356" s="1166">
        <v>2.3034336039662507E-4</v>
      </c>
      <c r="Y356" s="1206">
        <v>5.6050325537883268</v>
      </c>
      <c r="Z356" s="1166">
        <v>0.70622289171222163</v>
      </c>
      <c r="AA356" s="1206">
        <v>4.407432E-2</v>
      </c>
      <c r="AB356" s="1166">
        <v>5.5532761713600002E-3</v>
      </c>
      <c r="AC356" s="1166">
        <v>5.5092900000000002E-4</v>
      </c>
      <c r="AD356" s="1207">
        <v>1.5848599044934125E-5</v>
      </c>
    </row>
    <row r="357" spans="2:30">
      <c r="B357" s="1200" t="s">
        <v>2028</v>
      </c>
      <c r="C357" s="1163" t="s">
        <v>593</v>
      </c>
      <c r="D357" s="1163" t="s">
        <v>604</v>
      </c>
      <c r="E357" s="1163" t="s">
        <v>605</v>
      </c>
      <c r="F357" s="1201">
        <v>506162.5048</v>
      </c>
      <c r="G357" s="1163">
        <v>5043831.9649999999</v>
      </c>
      <c r="H357" s="1202">
        <v>62.7</v>
      </c>
      <c r="I357" s="1202">
        <v>15.5448</v>
      </c>
      <c r="J357" s="1202">
        <v>0.50800000000000001</v>
      </c>
      <c r="K357" s="1202">
        <v>18.186409644104039</v>
      </c>
      <c r="L357" s="1202">
        <v>715.92777799999999</v>
      </c>
      <c r="M357" s="1206">
        <v>47.802920494451875</v>
      </c>
      <c r="N357" s="1164">
        <v>6.0230723764599476</v>
      </c>
      <c r="O357" s="1166">
        <v>0.59753650618064846</v>
      </c>
      <c r="P357" s="1164">
        <v>1.7189359248048111E-2</v>
      </c>
      <c r="Q357" s="1204">
        <v>0.6405756715285984</v>
      </c>
      <c r="R357" s="1164">
        <v>8.0711253461260346E-2</v>
      </c>
      <c r="S357" s="1166">
        <v>8.0071958941074807E-3</v>
      </c>
      <c r="T357" s="1164">
        <v>2.3034336039662507E-4</v>
      </c>
      <c r="U357" s="1206">
        <v>0.6405756715285984</v>
      </c>
      <c r="V357" s="1166">
        <v>8.0711253461260346E-2</v>
      </c>
      <c r="W357" s="1166">
        <v>8.0071958941074807E-3</v>
      </c>
      <c r="X357" s="1166">
        <v>2.3034336039662507E-4</v>
      </c>
      <c r="Y357" s="1206">
        <v>5.6050325537883268</v>
      </c>
      <c r="Z357" s="1166">
        <v>0.70622289171222163</v>
      </c>
      <c r="AA357" s="1206">
        <v>4.407432E-2</v>
      </c>
      <c r="AB357" s="1166">
        <v>5.5532761713600002E-3</v>
      </c>
      <c r="AC357" s="1166">
        <v>5.5092900000000002E-4</v>
      </c>
      <c r="AD357" s="1207">
        <v>1.5848599044934125E-5</v>
      </c>
    </row>
    <row r="358" spans="2:30">
      <c r="B358" s="1200" t="s">
        <v>2028</v>
      </c>
      <c r="C358" s="1163" t="s">
        <v>593</v>
      </c>
      <c r="D358" s="1163" t="s">
        <v>606</v>
      </c>
      <c r="E358" s="1163" t="s">
        <v>607</v>
      </c>
      <c r="F358" s="1201">
        <v>506168.77</v>
      </c>
      <c r="G358" s="1163">
        <v>5043834.3099999996</v>
      </c>
      <c r="H358" s="1202">
        <v>62.7</v>
      </c>
      <c r="I358" s="1202">
        <v>15.5448</v>
      </c>
      <c r="J358" s="1202">
        <v>0.50800000000000001</v>
      </c>
      <c r="K358" s="1202">
        <v>18.186409644104039</v>
      </c>
      <c r="L358" s="1202">
        <v>715.92777799999999</v>
      </c>
      <c r="M358" s="1206">
        <v>47.802920494451875</v>
      </c>
      <c r="N358" s="1164">
        <v>6.0230723764599476</v>
      </c>
      <c r="O358" s="1166">
        <v>0.59753650618064846</v>
      </c>
      <c r="P358" s="1164">
        <v>1.7189359248048111E-2</v>
      </c>
      <c r="Q358" s="1204">
        <v>0.6405756715285984</v>
      </c>
      <c r="R358" s="1164">
        <v>8.0711253461260346E-2</v>
      </c>
      <c r="S358" s="1166">
        <v>8.0071958941074807E-3</v>
      </c>
      <c r="T358" s="1164">
        <v>2.3034336039662507E-4</v>
      </c>
      <c r="U358" s="1206">
        <v>0.6405756715285984</v>
      </c>
      <c r="V358" s="1166">
        <v>8.0711253461260346E-2</v>
      </c>
      <c r="W358" s="1166">
        <v>8.0071958941074807E-3</v>
      </c>
      <c r="X358" s="1166">
        <v>2.3034336039662507E-4</v>
      </c>
      <c r="Y358" s="1206">
        <v>5.6050325537883268</v>
      </c>
      <c r="Z358" s="1166">
        <v>0.70622289171222163</v>
      </c>
      <c r="AA358" s="1206">
        <v>4.407432E-2</v>
      </c>
      <c r="AB358" s="1166">
        <v>5.5532761713600002E-3</v>
      </c>
      <c r="AC358" s="1166">
        <v>5.5092900000000002E-4</v>
      </c>
      <c r="AD358" s="1207">
        <v>1.5848599044934125E-5</v>
      </c>
    </row>
    <row r="359" spans="2:30">
      <c r="B359" s="1200" t="s">
        <v>2028</v>
      </c>
      <c r="C359" s="1163" t="s">
        <v>593</v>
      </c>
      <c r="D359" s="1163" t="s">
        <v>608</v>
      </c>
      <c r="E359" s="1163" t="s">
        <v>609</v>
      </c>
      <c r="F359" s="1201">
        <v>506185.64010000002</v>
      </c>
      <c r="G359" s="1163">
        <v>5043852.5760000004</v>
      </c>
      <c r="H359" s="1202">
        <v>62.7</v>
      </c>
      <c r="I359" s="1202">
        <v>15.5448</v>
      </c>
      <c r="J359" s="1202">
        <v>0.50800000000000001</v>
      </c>
      <c r="K359" s="1202">
        <v>18.186409644104039</v>
      </c>
      <c r="L359" s="1202">
        <v>715.92777799999999</v>
      </c>
      <c r="M359" s="1206">
        <v>47.802920494451875</v>
      </c>
      <c r="N359" s="1164">
        <v>6.0230723764599476</v>
      </c>
      <c r="O359" s="1166">
        <v>0.59753650618064846</v>
      </c>
      <c r="P359" s="1164">
        <v>1.7189359248048111E-2</v>
      </c>
      <c r="Q359" s="1204">
        <v>0.6405756715285984</v>
      </c>
      <c r="R359" s="1164">
        <v>8.0711253461260346E-2</v>
      </c>
      <c r="S359" s="1166">
        <v>8.0071958941074807E-3</v>
      </c>
      <c r="T359" s="1164">
        <v>2.3034336039662507E-4</v>
      </c>
      <c r="U359" s="1206">
        <v>0.6405756715285984</v>
      </c>
      <c r="V359" s="1166">
        <v>8.0711253461260346E-2</v>
      </c>
      <c r="W359" s="1166">
        <v>8.0071958941074807E-3</v>
      </c>
      <c r="X359" s="1166">
        <v>2.3034336039662507E-4</v>
      </c>
      <c r="Y359" s="1206">
        <v>5.6050325537883268</v>
      </c>
      <c r="Z359" s="1166">
        <v>0.70622289171222163</v>
      </c>
      <c r="AA359" s="1206">
        <v>4.407432E-2</v>
      </c>
      <c r="AB359" s="1166">
        <v>5.5532761713600002E-3</v>
      </c>
      <c r="AC359" s="1166">
        <v>5.5092900000000002E-4</v>
      </c>
      <c r="AD359" s="1207">
        <v>1.5848599044934125E-5</v>
      </c>
    </row>
    <row r="360" spans="2:30">
      <c r="B360" s="1200" t="s">
        <v>2028</v>
      </c>
      <c r="C360" s="1163" t="s">
        <v>593</v>
      </c>
      <c r="D360" s="1163" t="s">
        <v>610</v>
      </c>
      <c r="E360" s="1163" t="s">
        <v>611</v>
      </c>
      <c r="F360" s="1201">
        <v>506183.91720000003</v>
      </c>
      <c r="G360" s="1163">
        <v>5043854.0190000003</v>
      </c>
      <c r="H360" s="1202">
        <v>62.7</v>
      </c>
      <c r="I360" s="1202">
        <v>15.5448</v>
      </c>
      <c r="J360" s="1202">
        <v>0.50800000000000001</v>
      </c>
      <c r="K360" s="1202">
        <v>18.186409644104039</v>
      </c>
      <c r="L360" s="1202">
        <v>715.92777799999999</v>
      </c>
      <c r="M360" s="1206">
        <v>47.802920494451875</v>
      </c>
      <c r="N360" s="1164">
        <v>6.0230723764599476</v>
      </c>
      <c r="O360" s="1166">
        <v>0.59753650618064846</v>
      </c>
      <c r="P360" s="1164">
        <v>1.7189359248048111E-2</v>
      </c>
      <c r="Q360" s="1204">
        <v>0.6405756715285984</v>
      </c>
      <c r="R360" s="1164">
        <v>8.0711253461260346E-2</v>
      </c>
      <c r="S360" s="1166">
        <v>8.0071958941074807E-3</v>
      </c>
      <c r="T360" s="1164">
        <v>2.3034336039662507E-4</v>
      </c>
      <c r="U360" s="1206">
        <v>0.6405756715285984</v>
      </c>
      <c r="V360" s="1166">
        <v>8.0711253461260346E-2</v>
      </c>
      <c r="W360" s="1166">
        <v>8.0071958941074807E-3</v>
      </c>
      <c r="X360" s="1166">
        <v>2.3034336039662507E-4</v>
      </c>
      <c r="Y360" s="1206">
        <v>5.6050325537883268</v>
      </c>
      <c r="Z360" s="1166">
        <v>0.70622289171222163</v>
      </c>
      <c r="AA360" s="1206">
        <v>4.407432E-2</v>
      </c>
      <c r="AB360" s="1166">
        <v>5.5532761713600002E-3</v>
      </c>
      <c r="AC360" s="1166">
        <v>5.5092900000000002E-4</v>
      </c>
      <c r="AD360" s="1207">
        <v>1.5848599044934125E-5</v>
      </c>
    </row>
    <row r="361" spans="2:30">
      <c r="B361" s="1200" t="s">
        <v>2028</v>
      </c>
      <c r="C361" s="1163" t="s">
        <v>593</v>
      </c>
      <c r="D361" s="1163" t="s">
        <v>612</v>
      </c>
      <c r="E361" s="1163" t="s">
        <v>613</v>
      </c>
      <c r="F361" s="1201">
        <v>506189.84730000002</v>
      </c>
      <c r="G361" s="1163">
        <v>5043857.3849999998</v>
      </c>
      <c r="H361" s="1202">
        <v>62.7</v>
      </c>
      <c r="I361" s="1202">
        <v>15.5448</v>
      </c>
      <c r="J361" s="1202">
        <v>0.50800000000000001</v>
      </c>
      <c r="K361" s="1202">
        <v>18.186409644104039</v>
      </c>
      <c r="L361" s="1202">
        <v>715.92777799999999</v>
      </c>
      <c r="M361" s="1206">
        <v>47.802920494451875</v>
      </c>
      <c r="N361" s="1164">
        <v>6.0230723764599476</v>
      </c>
      <c r="O361" s="1166">
        <v>0.59753650618064846</v>
      </c>
      <c r="P361" s="1164">
        <v>1.7189359248048111E-2</v>
      </c>
      <c r="Q361" s="1204">
        <v>0.6405756715285984</v>
      </c>
      <c r="R361" s="1164">
        <v>8.0711253461260346E-2</v>
      </c>
      <c r="S361" s="1166">
        <v>8.0071958941074807E-3</v>
      </c>
      <c r="T361" s="1164">
        <v>2.3034336039662507E-4</v>
      </c>
      <c r="U361" s="1206">
        <v>0.6405756715285984</v>
      </c>
      <c r="V361" s="1166">
        <v>8.0711253461260346E-2</v>
      </c>
      <c r="W361" s="1166">
        <v>8.0071958941074807E-3</v>
      </c>
      <c r="X361" s="1166">
        <v>2.3034336039662507E-4</v>
      </c>
      <c r="Y361" s="1206">
        <v>5.6050325537883268</v>
      </c>
      <c r="Z361" s="1166">
        <v>0.70622289171222163</v>
      </c>
      <c r="AA361" s="1206">
        <v>4.407432E-2</v>
      </c>
      <c r="AB361" s="1166">
        <v>5.5532761713600002E-3</v>
      </c>
      <c r="AC361" s="1166">
        <v>5.5092900000000002E-4</v>
      </c>
      <c r="AD361" s="1207">
        <v>1.5848599044934125E-5</v>
      </c>
    </row>
    <row r="362" spans="2:30">
      <c r="B362" s="1200" t="s">
        <v>2028</v>
      </c>
      <c r="C362" s="1163" t="s">
        <v>593</v>
      </c>
      <c r="D362" s="1163" t="s">
        <v>614</v>
      </c>
      <c r="E362" s="1163" t="s">
        <v>615</v>
      </c>
      <c r="F362" s="1201">
        <v>506188.40490000002</v>
      </c>
      <c r="G362" s="1163">
        <v>5043858.7630000003</v>
      </c>
      <c r="H362" s="1202">
        <v>62.7</v>
      </c>
      <c r="I362" s="1202">
        <v>15.5448</v>
      </c>
      <c r="J362" s="1202">
        <v>0.50800000000000001</v>
      </c>
      <c r="K362" s="1202">
        <v>18.186409644104039</v>
      </c>
      <c r="L362" s="1202">
        <v>715.92777799999999</v>
      </c>
      <c r="M362" s="1206">
        <v>47.802920494451875</v>
      </c>
      <c r="N362" s="1164">
        <v>6.0230723764599476</v>
      </c>
      <c r="O362" s="1166">
        <v>0.59753650618064846</v>
      </c>
      <c r="P362" s="1164">
        <v>1.7189359248048111E-2</v>
      </c>
      <c r="Q362" s="1204">
        <v>0.6405756715285984</v>
      </c>
      <c r="R362" s="1164">
        <v>8.0711253461260346E-2</v>
      </c>
      <c r="S362" s="1166">
        <v>8.0071958941074807E-3</v>
      </c>
      <c r="T362" s="1164">
        <v>2.3034336039662507E-4</v>
      </c>
      <c r="U362" s="1206">
        <v>0.6405756715285984</v>
      </c>
      <c r="V362" s="1166">
        <v>8.0711253461260346E-2</v>
      </c>
      <c r="W362" s="1166">
        <v>8.0071958941074807E-3</v>
      </c>
      <c r="X362" s="1166">
        <v>2.3034336039662507E-4</v>
      </c>
      <c r="Y362" s="1206">
        <v>5.6050325537883268</v>
      </c>
      <c r="Z362" s="1166">
        <v>0.70622289171222163</v>
      </c>
      <c r="AA362" s="1206">
        <v>4.407432E-2</v>
      </c>
      <c r="AB362" s="1166">
        <v>5.5532761713600002E-3</v>
      </c>
      <c r="AC362" s="1166">
        <v>5.5092900000000002E-4</v>
      </c>
      <c r="AD362" s="1207">
        <v>1.5848599044934125E-5</v>
      </c>
    </row>
    <row r="363" spans="2:30">
      <c r="B363" s="1200" t="s">
        <v>2028</v>
      </c>
      <c r="C363" s="1163" t="s">
        <v>593</v>
      </c>
      <c r="D363" s="1163" t="s">
        <v>622</v>
      </c>
      <c r="E363" s="1163" t="s">
        <v>623</v>
      </c>
      <c r="F363" s="1201">
        <v>506194.65549999999</v>
      </c>
      <c r="G363" s="1163">
        <v>5043861.9919999996</v>
      </c>
      <c r="H363" s="1202">
        <v>62.7</v>
      </c>
      <c r="I363" s="1202">
        <v>15.5448</v>
      </c>
      <c r="J363" s="1202">
        <v>0.60960000000000003</v>
      </c>
      <c r="K363" s="1202">
        <v>36.835165859194255</v>
      </c>
      <c r="L363" s="1202">
        <v>715.92777799999999</v>
      </c>
      <c r="M363" s="1206">
        <v>47.802920494451875</v>
      </c>
      <c r="N363" s="1164">
        <v>6.0230723764599476</v>
      </c>
      <c r="O363" s="1166">
        <v>0.59753650618064846</v>
      </c>
      <c r="P363" s="1164">
        <v>1.7189359248048111E-2</v>
      </c>
      <c r="Q363" s="1204">
        <v>9.6086350729289782E-2</v>
      </c>
      <c r="R363" s="1164">
        <v>1.2106688019189054E-2</v>
      </c>
      <c r="S363" s="1166">
        <v>1.2010793841161222E-3</v>
      </c>
      <c r="T363" s="1164">
        <v>3.4551504059493765E-5</v>
      </c>
      <c r="U363" s="1206">
        <v>9.6086350729289782E-2</v>
      </c>
      <c r="V363" s="1166">
        <v>1.2106688019189054E-2</v>
      </c>
      <c r="W363" s="1166">
        <v>1.2010793841161222E-3</v>
      </c>
      <c r="X363" s="1166">
        <v>3.4551504059493765E-5</v>
      </c>
      <c r="Y363" s="1206">
        <v>1.121006510757665</v>
      </c>
      <c r="Z363" s="1166">
        <v>0.14124457834244428</v>
      </c>
      <c r="AA363" s="1206">
        <v>4.407432E-2</v>
      </c>
      <c r="AB363" s="1166">
        <v>5.5532761713600002E-3</v>
      </c>
      <c r="AC363" s="1166">
        <v>5.5092900000000002E-4</v>
      </c>
      <c r="AD363" s="1207">
        <v>1.5848599044934125E-5</v>
      </c>
    </row>
    <row r="364" spans="2:30">
      <c r="B364" s="1200" t="s">
        <v>2028</v>
      </c>
      <c r="C364" s="1163" t="s">
        <v>593</v>
      </c>
      <c r="D364" s="1163" t="s">
        <v>616</v>
      </c>
      <c r="E364" s="1163" t="s">
        <v>617</v>
      </c>
      <c r="F364" s="1201">
        <v>506192.636</v>
      </c>
      <c r="G364" s="1163">
        <v>5043863.1220000004</v>
      </c>
      <c r="H364" s="1202">
        <v>62.7</v>
      </c>
      <c r="I364" s="1202">
        <v>15.5448</v>
      </c>
      <c r="J364" s="1202">
        <v>0.50800000000000001</v>
      </c>
      <c r="K364" s="1202">
        <v>18.186409644104039</v>
      </c>
      <c r="L364" s="1202">
        <v>715.92777799999999</v>
      </c>
      <c r="M364" s="1206">
        <v>47.802920494451875</v>
      </c>
      <c r="N364" s="1164">
        <v>6.0230723764599476</v>
      </c>
      <c r="O364" s="1166">
        <v>0.59753650618064846</v>
      </c>
      <c r="P364" s="1164">
        <v>1.7189359248048111E-2</v>
      </c>
      <c r="Q364" s="1204">
        <v>0.6405756715285984</v>
      </c>
      <c r="R364" s="1164">
        <v>8.0711253461260346E-2</v>
      </c>
      <c r="S364" s="1166">
        <v>8.0071958941074807E-3</v>
      </c>
      <c r="T364" s="1164">
        <v>2.3034336039662507E-4</v>
      </c>
      <c r="U364" s="1206">
        <v>0.6405756715285984</v>
      </c>
      <c r="V364" s="1166">
        <v>8.0711253461260346E-2</v>
      </c>
      <c r="W364" s="1166">
        <v>8.0071958941074807E-3</v>
      </c>
      <c r="X364" s="1166">
        <v>2.3034336039662507E-4</v>
      </c>
      <c r="Y364" s="1206">
        <v>5.6050325537883268</v>
      </c>
      <c r="Z364" s="1166">
        <v>0.70622289171222163</v>
      </c>
      <c r="AA364" s="1206">
        <v>4.407432E-2</v>
      </c>
      <c r="AB364" s="1166">
        <v>5.5532761713600002E-3</v>
      </c>
      <c r="AC364" s="1166">
        <v>5.5092900000000002E-4</v>
      </c>
      <c r="AD364" s="1207">
        <v>1.5848599044934125E-5</v>
      </c>
    </row>
    <row r="365" spans="2:30">
      <c r="B365" s="1200" t="s">
        <v>2028</v>
      </c>
      <c r="C365" s="1163" t="s">
        <v>593</v>
      </c>
      <c r="D365" s="1163" t="s">
        <v>618</v>
      </c>
      <c r="E365" s="1163" t="s">
        <v>619</v>
      </c>
      <c r="F365" s="1201">
        <v>506199.06300000002</v>
      </c>
      <c r="G365" s="1163">
        <v>5043866.4000000004</v>
      </c>
      <c r="H365" s="1202">
        <v>62.7</v>
      </c>
      <c r="I365" s="1202">
        <v>15.5448</v>
      </c>
      <c r="J365" s="1202">
        <v>0.60960000000000003</v>
      </c>
      <c r="K365" s="1202">
        <v>36.835165859194255</v>
      </c>
      <c r="L365" s="1202">
        <v>715.92777799999999</v>
      </c>
      <c r="M365" s="1206">
        <v>48.800093352540301</v>
      </c>
      <c r="N365" s="1164">
        <v>6.1487141622333725</v>
      </c>
      <c r="O365" s="1166">
        <v>0.61000116690675377</v>
      </c>
      <c r="P365" s="1164">
        <v>1.7547930697507444E-2</v>
      </c>
      <c r="Q365" s="1204">
        <v>0.10097179844441702</v>
      </c>
      <c r="R365" s="1164">
        <v>1.2722244660399656E-2</v>
      </c>
      <c r="S365" s="1166">
        <v>1.2621474805552127E-3</v>
      </c>
      <c r="T365" s="1164">
        <v>3.6308252705690485E-5</v>
      </c>
      <c r="U365" s="1206">
        <v>0.10097179844441702</v>
      </c>
      <c r="V365" s="1166">
        <v>1.2722244660399656E-2</v>
      </c>
      <c r="W365" s="1166">
        <v>1.2621474805552127E-3</v>
      </c>
      <c r="X365" s="1166">
        <v>3.6308252705690485E-5</v>
      </c>
      <c r="Y365" s="1206">
        <v>0.37610861928740108</v>
      </c>
      <c r="Z365" s="1166">
        <v>4.738893381297396E-2</v>
      </c>
      <c r="AA365" s="1206">
        <v>5.1755774999999997E-2</v>
      </c>
      <c r="AB365" s="1166">
        <v>6.5211241384499994E-3</v>
      </c>
      <c r="AC365" s="1166">
        <v>6.4694718749999994E-4</v>
      </c>
      <c r="AD365" s="1207">
        <v>1.8610758515045163E-5</v>
      </c>
    </row>
    <row r="366" spans="2:30">
      <c r="B366" s="1200" t="s">
        <v>2028</v>
      </c>
      <c r="C366" s="1163" t="s">
        <v>593</v>
      </c>
      <c r="D366" s="1163" t="s">
        <v>620</v>
      </c>
      <c r="E366" s="1163" t="s">
        <v>621</v>
      </c>
      <c r="F366" s="1201">
        <v>506197.7648</v>
      </c>
      <c r="G366" s="1163">
        <v>5043867.3530000001</v>
      </c>
      <c r="H366" s="1202">
        <v>62.7</v>
      </c>
      <c r="I366" s="1202">
        <v>15.5448</v>
      </c>
      <c r="J366" s="1202">
        <v>0.60960000000000003</v>
      </c>
      <c r="K366" s="1202">
        <v>36.835165859194255</v>
      </c>
      <c r="L366" s="1202">
        <v>715.92777799999999</v>
      </c>
      <c r="M366" s="1206">
        <v>48.800093352540301</v>
      </c>
      <c r="N366" s="1164">
        <v>6.1487141622333725</v>
      </c>
      <c r="O366" s="1166">
        <v>0.61000116690675377</v>
      </c>
      <c r="P366" s="1164">
        <v>1.7547930697507444E-2</v>
      </c>
      <c r="Q366" s="1204">
        <v>1.5145769766662555E-2</v>
      </c>
      <c r="R366" s="1164">
        <v>1.9083366990599484E-3</v>
      </c>
      <c r="S366" s="1166">
        <v>1.8932212208328192E-4</v>
      </c>
      <c r="T366" s="1164">
        <v>5.4462379058535731E-6</v>
      </c>
      <c r="U366" s="1206">
        <v>1.5145769766662555E-2</v>
      </c>
      <c r="V366" s="1166">
        <v>1.9083366990599484E-3</v>
      </c>
      <c r="W366" s="1166">
        <v>1.8932212208328192E-4</v>
      </c>
      <c r="X366" s="1166">
        <v>5.4462379058535731E-6</v>
      </c>
      <c r="Y366" s="1206">
        <v>0.37610861928740108</v>
      </c>
      <c r="Z366" s="1166">
        <v>4.738893381297396E-2</v>
      </c>
      <c r="AA366" s="1206">
        <v>5.1755774999999997E-2</v>
      </c>
      <c r="AB366" s="1166">
        <v>6.5211241384499994E-3</v>
      </c>
      <c r="AC366" s="1166">
        <v>6.4694718749999994E-4</v>
      </c>
      <c r="AD366" s="1207">
        <v>1.8610758515045163E-5</v>
      </c>
    </row>
    <row r="367" spans="2:30">
      <c r="B367" s="1200" t="s">
        <v>2028</v>
      </c>
      <c r="C367" s="1163" t="s">
        <v>593</v>
      </c>
      <c r="D367" s="1163" t="s">
        <v>624</v>
      </c>
      <c r="E367" s="1163" t="s">
        <v>625</v>
      </c>
      <c r="F367" s="1201">
        <v>506202.6691</v>
      </c>
      <c r="G367" s="1163">
        <v>5043870.6069999998</v>
      </c>
      <c r="H367" s="1202">
        <v>62.7</v>
      </c>
      <c r="I367" s="1202">
        <v>15.5448</v>
      </c>
      <c r="J367" s="1202">
        <v>0.60960000000000003</v>
      </c>
      <c r="K367" s="1202">
        <v>36.835165859194255</v>
      </c>
      <c r="L367" s="1202">
        <v>715.92777799999999</v>
      </c>
      <c r="M367" s="1206">
        <v>48.800093352540301</v>
      </c>
      <c r="N367" s="1164">
        <v>6.1487141622333725</v>
      </c>
      <c r="O367" s="1166">
        <v>0.61000116690675377</v>
      </c>
      <c r="P367" s="1164">
        <v>1.7547930697507444E-2</v>
      </c>
      <c r="Q367" s="1204">
        <v>1.5145769766662555E-2</v>
      </c>
      <c r="R367" s="1164">
        <v>1.9083366990599484E-3</v>
      </c>
      <c r="S367" s="1166">
        <v>1.8932212208328192E-4</v>
      </c>
      <c r="T367" s="1164">
        <v>5.4462379058535731E-6</v>
      </c>
      <c r="U367" s="1206">
        <v>1.5145769766662555E-2</v>
      </c>
      <c r="V367" s="1166">
        <v>1.9083366990599484E-3</v>
      </c>
      <c r="W367" s="1166">
        <v>1.8932212208328192E-4</v>
      </c>
      <c r="X367" s="1166">
        <v>5.4462379058535731E-6</v>
      </c>
      <c r="Y367" s="1206">
        <v>0.37610861928740108</v>
      </c>
      <c r="Z367" s="1166">
        <v>4.738893381297396E-2</v>
      </c>
      <c r="AA367" s="1206">
        <v>5.1755774999999997E-2</v>
      </c>
      <c r="AB367" s="1166">
        <v>6.5211241384499994E-3</v>
      </c>
      <c r="AC367" s="1166">
        <v>6.4694718749999994E-4</v>
      </c>
      <c r="AD367" s="1207">
        <v>1.8610758515045163E-5</v>
      </c>
    </row>
    <row r="368" spans="2:30">
      <c r="B368" s="1200" t="s">
        <v>2028</v>
      </c>
      <c r="C368" s="1163" t="s">
        <v>593</v>
      </c>
      <c r="D368" s="1163" t="s">
        <v>626</v>
      </c>
      <c r="E368" s="1163" t="s">
        <v>627</v>
      </c>
      <c r="F368" s="1201">
        <v>506201.09840000002</v>
      </c>
      <c r="G368" s="1163">
        <v>5043871.7130000005</v>
      </c>
      <c r="H368" s="1202">
        <v>62.7</v>
      </c>
      <c r="I368" s="1202">
        <v>15.5448</v>
      </c>
      <c r="J368" s="1202">
        <v>0.60960000000000003</v>
      </c>
      <c r="K368" s="1202">
        <v>36.835165859194255</v>
      </c>
      <c r="L368" s="1202">
        <v>715.92777799999999</v>
      </c>
      <c r="M368" s="1206">
        <v>48.800093352540301</v>
      </c>
      <c r="N368" s="1164">
        <v>6.1487141622333725</v>
      </c>
      <c r="O368" s="1166">
        <v>0.61000116690675377</v>
      </c>
      <c r="P368" s="1164">
        <v>1.7547930697507444E-2</v>
      </c>
      <c r="Q368" s="1204">
        <v>1.5145769766662555E-2</v>
      </c>
      <c r="R368" s="1164">
        <v>1.9083366990599484E-3</v>
      </c>
      <c r="S368" s="1166">
        <v>1.8932212208328192E-4</v>
      </c>
      <c r="T368" s="1164">
        <v>5.4462379058535731E-6</v>
      </c>
      <c r="U368" s="1206">
        <v>1.5145769766662555E-2</v>
      </c>
      <c r="V368" s="1166">
        <v>1.9083366990599484E-3</v>
      </c>
      <c r="W368" s="1166">
        <v>1.8932212208328192E-4</v>
      </c>
      <c r="X368" s="1166">
        <v>5.4462379058535731E-6</v>
      </c>
      <c r="Y368" s="1206">
        <v>0.37610861928740108</v>
      </c>
      <c r="Z368" s="1166">
        <v>4.738893381297396E-2</v>
      </c>
      <c r="AA368" s="1206">
        <v>5.1755774999999997E-2</v>
      </c>
      <c r="AB368" s="1166">
        <v>6.5211241384499994E-3</v>
      </c>
      <c r="AC368" s="1166">
        <v>6.4694718749999994E-4</v>
      </c>
      <c r="AD368" s="1207">
        <v>1.8610758515045163E-5</v>
      </c>
    </row>
    <row r="369" spans="2:69">
      <c r="B369" s="1200" t="s">
        <v>2028</v>
      </c>
      <c r="C369" s="1163" t="s">
        <v>593</v>
      </c>
      <c r="D369" s="1163" t="s">
        <v>628</v>
      </c>
      <c r="E369" s="1163" t="s">
        <v>629</v>
      </c>
      <c r="F369" s="1201">
        <v>506208.47899999999</v>
      </c>
      <c r="G369" s="1163">
        <v>5043875.8159999996</v>
      </c>
      <c r="H369" s="1202">
        <v>62.7</v>
      </c>
      <c r="I369" s="1202">
        <v>15.5448</v>
      </c>
      <c r="J369" s="1202">
        <v>0.60960000000000003</v>
      </c>
      <c r="K369" s="1202">
        <v>36.835165859194255</v>
      </c>
      <c r="L369" s="1202">
        <v>715.92777799999999</v>
      </c>
      <c r="M369" s="1206">
        <v>48.800093352540301</v>
      </c>
      <c r="N369" s="1164">
        <v>6.1487141622333725</v>
      </c>
      <c r="O369" s="1166">
        <v>0.61000116690675377</v>
      </c>
      <c r="P369" s="1164">
        <v>1.7547930697507444E-2</v>
      </c>
      <c r="Q369" s="1204">
        <v>1.5145769766662555E-2</v>
      </c>
      <c r="R369" s="1164">
        <v>1.9083366990599484E-3</v>
      </c>
      <c r="S369" s="1166">
        <v>1.8932212208328192E-4</v>
      </c>
      <c r="T369" s="1164">
        <v>5.4462379058535731E-6</v>
      </c>
      <c r="U369" s="1206">
        <v>1.5145769766662555E-2</v>
      </c>
      <c r="V369" s="1166">
        <v>1.9083366990599484E-3</v>
      </c>
      <c r="W369" s="1166">
        <v>1.8932212208328192E-4</v>
      </c>
      <c r="X369" s="1166">
        <v>5.4462379058535731E-6</v>
      </c>
      <c r="Y369" s="1206">
        <v>0.37610861928740108</v>
      </c>
      <c r="Z369" s="1166">
        <v>4.738893381297396E-2</v>
      </c>
      <c r="AA369" s="1206">
        <v>5.1755774999999997E-2</v>
      </c>
      <c r="AB369" s="1166">
        <v>6.5211241384499994E-3</v>
      </c>
      <c r="AC369" s="1166">
        <v>6.4694718749999994E-4</v>
      </c>
      <c r="AD369" s="1207">
        <v>1.8610758515045163E-5</v>
      </c>
    </row>
    <row r="370" spans="2:69">
      <c r="B370" s="1200" t="s">
        <v>2028</v>
      </c>
      <c r="C370" s="1163" t="s">
        <v>593</v>
      </c>
      <c r="D370" s="1163" t="s">
        <v>630</v>
      </c>
      <c r="E370" s="1163" t="s">
        <v>631</v>
      </c>
      <c r="F370" s="1201">
        <v>506206.27529999998</v>
      </c>
      <c r="G370" s="1163">
        <v>5043877.6189999999</v>
      </c>
      <c r="H370" s="1202">
        <v>62.7</v>
      </c>
      <c r="I370" s="1202">
        <v>15.5448</v>
      </c>
      <c r="J370" s="1202">
        <v>0.50800000000000001</v>
      </c>
      <c r="K370" s="1202">
        <v>18.186409644104039</v>
      </c>
      <c r="L370" s="1202">
        <v>715.92777799999999</v>
      </c>
      <c r="M370" s="1206">
        <v>47.802920494451875</v>
      </c>
      <c r="N370" s="1164">
        <v>6.0230723764599476</v>
      </c>
      <c r="O370" s="1166">
        <v>0.59753650618064846</v>
      </c>
      <c r="P370" s="1164">
        <v>1.7189359248048111E-2</v>
      </c>
      <c r="Q370" s="1204">
        <v>9.6086350729289782E-2</v>
      </c>
      <c r="R370" s="1164">
        <v>1.2106688019189054E-2</v>
      </c>
      <c r="S370" s="1166">
        <v>1.2010793841161222E-3</v>
      </c>
      <c r="T370" s="1164">
        <v>3.4551504059493765E-5</v>
      </c>
      <c r="U370" s="1206">
        <v>9.6086350729289782E-2</v>
      </c>
      <c r="V370" s="1166">
        <v>1.2106688019189054E-2</v>
      </c>
      <c r="W370" s="1166">
        <v>1.2010793841161222E-3</v>
      </c>
      <c r="X370" s="1166">
        <v>3.4551504059493765E-5</v>
      </c>
      <c r="Y370" s="1206">
        <v>1.121006510757665</v>
      </c>
      <c r="Z370" s="1166">
        <v>0.14124457834244428</v>
      </c>
      <c r="AA370" s="1206">
        <v>4.407432E-2</v>
      </c>
      <c r="AB370" s="1166">
        <v>5.5532761713600002E-3</v>
      </c>
      <c r="AC370" s="1166">
        <v>5.5092900000000002E-4</v>
      </c>
      <c r="AD370" s="1207">
        <v>1.5848599044934125E-5</v>
      </c>
    </row>
    <row r="371" spans="2:69">
      <c r="B371" s="1200" t="s">
        <v>2028</v>
      </c>
      <c r="C371" s="1163" t="s">
        <v>593</v>
      </c>
      <c r="D371" s="1163" t="s">
        <v>632</v>
      </c>
      <c r="E371" s="1163" t="s">
        <v>633</v>
      </c>
      <c r="F371" s="1201">
        <v>506210.87030000001</v>
      </c>
      <c r="G371" s="1163">
        <v>5043879.0020000003</v>
      </c>
      <c r="H371" s="1202">
        <v>62.7</v>
      </c>
      <c r="I371" s="1202">
        <v>15.5448</v>
      </c>
      <c r="J371" s="1202">
        <v>0.50800000000000001</v>
      </c>
      <c r="K371" s="1202">
        <v>18.186409644104039</v>
      </c>
      <c r="L371" s="1202">
        <v>715.92777799999999</v>
      </c>
      <c r="M371" s="1206">
        <v>47.802920494451875</v>
      </c>
      <c r="N371" s="1164">
        <v>6.0230723764599476</v>
      </c>
      <c r="O371" s="1166">
        <v>0.59753650618064846</v>
      </c>
      <c r="P371" s="1164">
        <v>1.7189359248048111E-2</v>
      </c>
      <c r="Q371" s="1204">
        <v>9.6086350729289782E-2</v>
      </c>
      <c r="R371" s="1164">
        <v>1.2106688019189054E-2</v>
      </c>
      <c r="S371" s="1166">
        <v>1.2010793841161222E-3</v>
      </c>
      <c r="T371" s="1164">
        <v>3.4551504059493765E-5</v>
      </c>
      <c r="U371" s="1206">
        <v>9.6086350729289782E-2</v>
      </c>
      <c r="V371" s="1166">
        <v>1.2106688019189054E-2</v>
      </c>
      <c r="W371" s="1166">
        <v>1.2010793841161222E-3</v>
      </c>
      <c r="X371" s="1166">
        <v>3.4551504059493765E-5</v>
      </c>
      <c r="Y371" s="1206">
        <v>1.121006510757665</v>
      </c>
      <c r="Z371" s="1166">
        <v>0.14124457834244428</v>
      </c>
      <c r="AA371" s="1206">
        <v>4.407432E-2</v>
      </c>
      <c r="AB371" s="1166">
        <v>5.5532761713600002E-3</v>
      </c>
      <c r="AC371" s="1166">
        <v>5.5092900000000002E-4</v>
      </c>
      <c r="AD371" s="1207">
        <v>1.5848599044934125E-5</v>
      </c>
    </row>
    <row r="372" spans="2:69">
      <c r="B372" s="1200" t="s">
        <v>2028</v>
      </c>
      <c r="C372" s="1163" t="s">
        <v>593</v>
      </c>
      <c r="D372" s="1163" t="s">
        <v>634</v>
      </c>
      <c r="E372" s="1163" t="s">
        <v>635</v>
      </c>
      <c r="F372" s="1201">
        <v>506208.88990000001</v>
      </c>
      <c r="G372" s="1163">
        <v>5043880.8640000001</v>
      </c>
      <c r="H372" s="1202">
        <v>62.7</v>
      </c>
      <c r="I372" s="1202">
        <v>15.5448</v>
      </c>
      <c r="J372" s="1202">
        <v>0.50800000000000001</v>
      </c>
      <c r="K372" s="1202">
        <v>18.186409644104039</v>
      </c>
      <c r="L372" s="1202">
        <v>715.92777799999999</v>
      </c>
      <c r="M372" s="1206">
        <v>47.802920494451875</v>
      </c>
      <c r="N372" s="1164">
        <v>6.0230723764599476</v>
      </c>
      <c r="O372" s="1166">
        <v>0.59753650618064846</v>
      </c>
      <c r="P372" s="1164">
        <v>1.7189359248048111E-2</v>
      </c>
      <c r="Q372" s="1204">
        <v>9.6086350729289782E-2</v>
      </c>
      <c r="R372" s="1164">
        <v>1.2106688019189054E-2</v>
      </c>
      <c r="S372" s="1166">
        <v>1.2010793841161222E-3</v>
      </c>
      <c r="T372" s="1164">
        <v>3.4551504059493765E-5</v>
      </c>
      <c r="U372" s="1206">
        <v>9.6086350729289782E-2</v>
      </c>
      <c r="V372" s="1166">
        <v>1.2106688019189054E-2</v>
      </c>
      <c r="W372" s="1166">
        <v>1.2010793841161222E-3</v>
      </c>
      <c r="X372" s="1166">
        <v>3.4551504059493765E-5</v>
      </c>
      <c r="Y372" s="1206">
        <v>1.121006510757665</v>
      </c>
      <c r="Z372" s="1166">
        <v>0.14124457834244428</v>
      </c>
      <c r="AA372" s="1206">
        <v>4.407432E-2</v>
      </c>
      <c r="AB372" s="1166">
        <v>5.5532761713600002E-3</v>
      </c>
      <c r="AC372" s="1166">
        <v>5.5092900000000002E-4</v>
      </c>
      <c r="AD372" s="1207">
        <v>1.5848599044934125E-5</v>
      </c>
    </row>
    <row r="373" spans="2:69">
      <c r="B373" s="1200" t="s">
        <v>2028</v>
      </c>
      <c r="C373" s="1163" t="s">
        <v>289</v>
      </c>
      <c r="D373" s="1163" t="s">
        <v>648</v>
      </c>
      <c r="E373" s="1163" t="s">
        <v>649</v>
      </c>
      <c r="F373" s="1201">
        <v>505880.6</v>
      </c>
      <c r="G373" s="1163">
        <v>5043410.9263639096</v>
      </c>
      <c r="H373" s="1202">
        <v>62.7</v>
      </c>
      <c r="I373" s="1202">
        <v>25.92</v>
      </c>
      <c r="J373" s="1202">
        <v>0.50800000000000001</v>
      </c>
      <c r="K373" s="1202">
        <v>53.040294609498304</v>
      </c>
      <c r="L373" s="1202">
        <v>716.48333300000002</v>
      </c>
      <c r="M373" s="1206">
        <v>67.950084786479096</v>
      </c>
      <c r="N373" s="1164">
        <v>8.5615747829267939</v>
      </c>
      <c r="O373" s="1166">
        <v>0.84937605983098863</v>
      </c>
      <c r="P373" s="1164">
        <v>2.4434038888182172E-2</v>
      </c>
      <c r="Q373" s="1204">
        <v>8.8559762958782359E-2</v>
      </c>
      <c r="R373" s="1164">
        <v>1.1158353013280659E-2</v>
      </c>
      <c r="S373" s="1166">
        <v>1.1069970369847796E-3</v>
      </c>
      <c r="T373" s="1164">
        <v>3.1845032995362164E-5</v>
      </c>
      <c r="U373" s="1206">
        <v>8.8559762958782359E-2</v>
      </c>
      <c r="V373" s="1166">
        <v>1.1158353013280659E-2</v>
      </c>
      <c r="W373" s="1166">
        <v>1.1069970369847796E-3</v>
      </c>
      <c r="X373" s="1166">
        <v>3.1845032995362164E-5</v>
      </c>
      <c r="Y373" s="1206">
        <v>0.88678740341245132</v>
      </c>
      <c r="Z373" s="1166">
        <v>0.11173343925516203</v>
      </c>
      <c r="AA373" s="1206">
        <v>6.1014779999999998E-2</v>
      </c>
      <c r="AB373" s="1166">
        <v>7.6877402504399997E-3</v>
      </c>
      <c r="AC373" s="1166">
        <v>7.6268475000000006E-4</v>
      </c>
      <c r="AD373" s="1207">
        <v>2.1940186122777746E-5</v>
      </c>
    </row>
    <row r="374" spans="2:69">
      <c r="B374" s="1200" t="s">
        <v>2028</v>
      </c>
      <c r="C374" s="1163" t="s">
        <v>289</v>
      </c>
      <c r="D374" s="1163" t="s">
        <v>650</v>
      </c>
      <c r="E374" s="1163" t="s">
        <v>651</v>
      </c>
      <c r="F374" s="1201">
        <v>505880.6</v>
      </c>
      <c r="G374" s="1163">
        <v>5043416.10771106</v>
      </c>
      <c r="H374" s="1202">
        <v>62.7</v>
      </c>
      <c r="I374" s="1202">
        <v>25.92</v>
      </c>
      <c r="J374" s="1202">
        <v>0.50800000000000001</v>
      </c>
      <c r="K374" s="1202">
        <v>53.040294609498304</v>
      </c>
      <c r="L374" s="1202">
        <v>716.48333300000002</v>
      </c>
      <c r="M374" s="1206">
        <v>67.950084786479096</v>
      </c>
      <c r="N374" s="1164">
        <v>8.5615747829267939</v>
      </c>
      <c r="O374" s="1166">
        <v>0.84937605983098863</v>
      </c>
      <c r="P374" s="1164">
        <v>2.4434038888182172E-2</v>
      </c>
      <c r="Q374" s="1204">
        <v>8.8559762958782359E-2</v>
      </c>
      <c r="R374" s="1164">
        <v>1.1158353013280659E-2</v>
      </c>
      <c r="S374" s="1166">
        <v>1.1069970369847796E-3</v>
      </c>
      <c r="T374" s="1164">
        <v>3.1845032995362164E-5</v>
      </c>
      <c r="U374" s="1206">
        <v>8.8559762958782359E-2</v>
      </c>
      <c r="V374" s="1166">
        <v>1.1158353013280659E-2</v>
      </c>
      <c r="W374" s="1166">
        <v>1.1069970369847796E-3</v>
      </c>
      <c r="X374" s="1166">
        <v>3.1845032995362164E-5</v>
      </c>
      <c r="Y374" s="1206">
        <v>0.88678740341245132</v>
      </c>
      <c r="Z374" s="1166">
        <v>0.11173343925516203</v>
      </c>
      <c r="AA374" s="1206">
        <v>6.1014779999999998E-2</v>
      </c>
      <c r="AB374" s="1166">
        <v>7.6877402504399997E-3</v>
      </c>
      <c r="AC374" s="1166">
        <v>7.6268475000000006E-4</v>
      </c>
      <c r="AD374" s="1207">
        <v>2.1940186122777746E-5</v>
      </c>
    </row>
    <row r="375" spans="2:69">
      <c r="B375" s="1200" t="s">
        <v>2028</v>
      </c>
      <c r="C375" s="1163" t="s">
        <v>289</v>
      </c>
      <c r="D375" s="1163" t="s">
        <v>652</v>
      </c>
      <c r="E375" s="1163" t="s">
        <v>653</v>
      </c>
      <c r="F375" s="1201">
        <v>505880.6</v>
      </c>
      <c r="G375" s="1163">
        <v>5043424.3369094804</v>
      </c>
      <c r="H375" s="1202">
        <v>62.7</v>
      </c>
      <c r="I375" s="1202">
        <v>25.92</v>
      </c>
      <c r="J375" s="1202">
        <v>0.50800000000000001</v>
      </c>
      <c r="K375" s="1202">
        <v>53.040294609498304</v>
      </c>
      <c r="L375" s="1202">
        <v>716.48333300000002</v>
      </c>
      <c r="M375" s="1206">
        <v>67.950084786479096</v>
      </c>
      <c r="N375" s="1164">
        <v>8.5615747829267939</v>
      </c>
      <c r="O375" s="1166">
        <v>0.84937605983098863</v>
      </c>
      <c r="P375" s="1164">
        <v>2.4434038888182172E-2</v>
      </c>
      <c r="Q375" s="1204">
        <v>8.8559762958782359E-2</v>
      </c>
      <c r="R375" s="1164">
        <v>1.1158353013280659E-2</v>
      </c>
      <c r="S375" s="1166">
        <v>1.1069970369847796E-3</v>
      </c>
      <c r="T375" s="1164">
        <v>3.1845032995362164E-5</v>
      </c>
      <c r="U375" s="1206">
        <v>8.8559762958782359E-2</v>
      </c>
      <c r="V375" s="1166">
        <v>1.1158353013280659E-2</v>
      </c>
      <c r="W375" s="1166">
        <v>1.1069970369847796E-3</v>
      </c>
      <c r="X375" s="1166">
        <v>3.1845032995362164E-5</v>
      </c>
      <c r="Y375" s="1206">
        <v>0.88678740341245132</v>
      </c>
      <c r="Z375" s="1166">
        <v>0.11173343925516203</v>
      </c>
      <c r="AA375" s="1206">
        <v>6.1014779999999998E-2</v>
      </c>
      <c r="AB375" s="1166">
        <v>7.6877402504399997E-3</v>
      </c>
      <c r="AC375" s="1166">
        <v>7.6268475000000006E-4</v>
      </c>
      <c r="AD375" s="1207">
        <v>2.1940186122777746E-5</v>
      </c>
    </row>
    <row r="376" spans="2:69">
      <c r="B376" s="1200" t="s">
        <v>2028</v>
      </c>
      <c r="C376" s="1163" t="s">
        <v>289</v>
      </c>
      <c r="D376" s="1163" t="s">
        <v>654</v>
      </c>
      <c r="E376" s="1163" t="s">
        <v>655</v>
      </c>
      <c r="F376" s="1201">
        <v>505880.6</v>
      </c>
      <c r="G376" s="1163">
        <v>5043432.2613227703</v>
      </c>
      <c r="H376" s="1202">
        <v>62.7</v>
      </c>
      <c r="I376" s="1202">
        <v>25.92</v>
      </c>
      <c r="J376" s="1202">
        <v>0.50800000000000001</v>
      </c>
      <c r="K376" s="1202">
        <v>53.040294609498304</v>
      </c>
      <c r="L376" s="1202">
        <v>716.48333300000002</v>
      </c>
      <c r="M376" s="1206">
        <v>67.950084786479096</v>
      </c>
      <c r="N376" s="1164">
        <v>8.5615747829267939</v>
      </c>
      <c r="O376" s="1166">
        <v>0.84937605983098863</v>
      </c>
      <c r="P376" s="1164">
        <v>2.4434038888182172E-2</v>
      </c>
      <c r="Q376" s="1204">
        <v>8.8559762958782359E-2</v>
      </c>
      <c r="R376" s="1164">
        <v>1.1158353013280659E-2</v>
      </c>
      <c r="S376" s="1166">
        <v>1.1069970369847796E-3</v>
      </c>
      <c r="T376" s="1164">
        <v>3.1845032995362164E-5</v>
      </c>
      <c r="U376" s="1206">
        <v>8.8559762958782359E-2</v>
      </c>
      <c r="V376" s="1166">
        <v>1.1158353013280659E-2</v>
      </c>
      <c r="W376" s="1166">
        <v>1.1069970369847796E-3</v>
      </c>
      <c r="X376" s="1166">
        <v>3.1845032995362164E-5</v>
      </c>
      <c r="Y376" s="1206">
        <v>0.88678740341245132</v>
      </c>
      <c r="Z376" s="1166">
        <v>0.11173343925516203</v>
      </c>
      <c r="AA376" s="1206">
        <v>6.1014779999999998E-2</v>
      </c>
      <c r="AB376" s="1166">
        <v>7.6877402504399997E-3</v>
      </c>
      <c r="AC376" s="1166">
        <v>7.6268475000000006E-4</v>
      </c>
      <c r="AD376" s="1207">
        <v>2.1940186122777746E-5</v>
      </c>
    </row>
    <row r="377" spans="2:69">
      <c r="B377" s="1200" t="s">
        <v>2028</v>
      </c>
      <c r="C377" s="1163" t="s">
        <v>289</v>
      </c>
      <c r="D377" s="1163" t="s">
        <v>656</v>
      </c>
      <c r="E377" s="1163" t="s">
        <v>657</v>
      </c>
      <c r="F377" s="1201">
        <v>505880.6</v>
      </c>
      <c r="G377" s="1163">
        <v>5043445.06229808</v>
      </c>
      <c r="H377" s="1202">
        <v>62.7</v>
      </c>
      <c r="I377" s="1202">
        <v>25.92</v>
      </c>
      <c r="J377" s="1202">
        <v>0.50800000000000001</v>
      </c>
      <c r="K377" s="1202">
        <v>53.040294609498304</v>
      </c>
      <c r="L377" s="1202">
        <v>716.48333300000002</v>
      </c>
      <c r="M377" s="1206">
        <v>67.950084786479096</v>
      </c>
      <c r="N377" s="1164">
        <v>8.5615747829267939</v>
      </c>
      <c r="O377" s="1166">
        <v>0.84937605983098863</v>
      </c>
      <c r="P377" s="1164">
        <v>2.4434038888182172E-2</v>
      </c>
      <c r="Q377" s="1204">
        <v>8.8559762958782359E-2</v>
      </c>
      <c r="R377" s="1164">
        <v>1.1158353013280659E-2</v>
      </c>
      <c r="S377" s="1166">
        <v>1.1069970369847796E-3</v>
      </c>
      <c r="T377" s="1164">
        <v>3.1845032995362164E-5</v>
      </c>
      <c r="U377" s="1206">
        <v>8.8559762958782359E-2</v>
      </c>
      <c r="V377" s="1166">
        <v>1.1158353013280659E-2</v>
      </c>
      <c r="W377" s="1166">
        <v>1.1069970369847796E-3</v>
      </c>
      <c r="X377" s="1166">
        <v>3.1845032995362164E-5</v>
      </c>
      <c r="Y377" s="1206">
        <v>0.88678740341245132</v>
      </c>
      <c r="Z377" s="1166">
        <v>0.11173343925516203</v>
      </c>
      <c r="AA377" s="1206">
        <v>6.1014779999999998E-2</v>
      </c>
      <c r="AB377" s="1166">
        <v>7.6877402504399997E-3</v>
      </c>
      <c r="AC377" s="1166">
        <v>7.6268475000000006E-4</v>
      </c>
      <c r="AD377" s="1207">
        <v>2.1940186122777746E-5</v>
      </c>
    </row>
    <row r="378" spans="2:69">
      <c r="B378" s="1200" t="s">
        <v>2028</v>
      </c>
      <c r="C378" s="1163" t="s">
        <v>289</v>
      </c>
      <c r="D378" s="1163" t="s">
        <v>658</v>
      </c>
      <c r="E378" s="1163" t="s">
        <v>659</v>
      </c>
      <c r="F378" s="1201">
        <v>505880.6</v>
      </c>
      <c r="G378" s="1163">
        <v>5043451.1580006098</v>
      </c>
      <c r="H378" s="1202">
        <v>62.7</v>
      </c>
      <c r="I378" s="1202">
        <v>25.92</v>
      </c>
      <c r="J378" s="1202">
        <v>0.50800000000000001</v>
      </c>
      <c r="K378" s="1202">
        <v>53.040294609498304</v>
      </c>
      <c r="L378" s="1202">
        <v>716.48333300000002</v>
      </c>
      <c r="M378" s="1206">
        <v>67.950084786479096</v>
      </c>
      <c r="N378" s="1164">
        <v>8.5615747829267939</v>
      </c>
      <c r="O378" s="1166">
        <v>0.84937605983098863</v>
      </c>
      <c r="P378" s="1164">
        <v>2.4434038888182172E-2</v>
      </c>
      <c r="Q378" s="1204">
        <v>8.8559762958782359E-2</v>
      </c>
      <c r="R378" s="1164">
        <v>1.1158353013280659E-2</v>
      </c>
      <c r="S378" s="1166">
        <v>1.1069970369847796E-3</v>
      </c>
      <c r="T378" s="1164">
        <v>3.1845032995362164E-5</v>
      </c>
      <c r="U378" s="1206">
        <v>8.8559762958782359E-2</v>
      </c>
      <c r="V378" s="1166">
        <v>1.1158353013280659E-2</v>
      </c>
      <c r="W378" s="1166">
        <v>1.1069970369847796E-3</v>
      </c>
      <c r="X378" s="1166">
        <v>3.1845032995362164E-5</v>
      </c>
      <c r="Y378" s="1206">
        <v>0.88678740341245132</v>
      </c>
      <c r="Z378" s="1166">
        <v>0.11173343925516203</v>
      </c>
      <c r="AA378" s="1206">
        <v>6.1014779999999998E-2</v>
      </c>
      <c r="AB378" s="1166">
        <v>7.6877402504399997E-3</v>
      </c>
      <c r="AC378" s="1166">
        <v>7.6268475000000006E-4</v>
      </c>
      <c r="AD378" s="1207">
        <v>2.1940186122777746E-5</v>
      </c>
    </row>
    <row r="379" spans="2:69">
      <c r="B379" s="1200" t="s">
        <v>2028</v>
      </c>
      <c r="C379" s="1163" t="s">
        <v>289</v>
      </c>
      <c r="D379" s="1163" t="s">
        <v>660</v>
      </c>
      <c r="E379" s="1163" t="s">
        <v>661</v>
      </c>
      <c r="F379" s="1201">
        <v>505880.6</v>
      </c>
      <c r="G379" s="1163">
        <v>5043456.9489180101</v>
      </c>
      <c r="H379" s="1202">
        <v>62.7</v>
      </c>
      <c r="I379" s="1202">
        <v>25.92</v>
      </c>
      <c r="J379" s="1202">
        <v>0.50800000000000001</v>
      </c>
      <c r="K379" s="1202">
        <v>53.040294609498304</v>
      </c>
      <c r="L379" s="1202">
        <v>716.48333300000002</v>
      </c>
      <c r="M379" s="1206">
        <v>67.950084786479096</v>
      </c>
      <c r="N379" s="1164">
        <v>8.5615747829267939</v>
      </c>
      <c r="O379" s="1166">
        <v>0.84937605983098863</v>
      </c>
      <c r="P379" s="1164">
        <v>2.4434038888182172E-2</v>
      </c>
      <c r="Q379" s="1204">
        <v>8.8559762958782359E-2</v>
      </c>
      <c r="R379" s="1164">
        <v>1.1158353013280659E-2</v>
      </c>
      <c r="S379" s="1166">
        <v>1.1069970369847796E-3</v>
      </c>
      <c r="T379" s="1164">
        <v>3.1845032995362164E-5</v>
      </c>
      <c r="U379" s="1206">
        <v>8.8559762958782359E-2</v>
      </c>
      <c r="V379" s="1166">
        <v>1.1158353013280659E-2</v>
      </c>
      <c r="W379" s="1166">
        <v>1.1069970369847796E-3</v>
      </c>
      <c r="X379" s="1166">
        <v>3.1845032995362164E-5</v>
      </c>
      <c r="Y379" s="1206">
        <v>0.88678740341245132</v>
      </c>
      <c r="Z379" s="1166">
        <v>0.11173343925516203</v>
      </c>
      <c r="AA379" s="1206">
        <v>6.1014779999999998E-2</v>
      </c>
      <c r="AB379" s="1166">
        <v>7.6877402504399997E-3</v>
      </c>
      <c r="AC379" s="1166">
        <v>7.6268475000000006E-4</v>
      </c>
      <c r="AD379" s="1207">
        <v>2.1940186122777746E-5</v>
      </c>
    </row>
    <row r="380" spans="2:69">
      <c r="B380" s="1200" t="s">
        <v>2028</v>
      </c>
      <c r="C380" s="1163" t="s">
        <v>289</v>
      </c>
      <c r="D380" s="1163" t="s">
        <v>662</v>
      </c>
      <c r="E380" s="1163" t="s">
        <v>663</v>
      </c>
      <c r="F380" s="1201">
        <v>505880.6</v>
      </c>
      <c r="G380" s="1163">
        <v>5043479.5030173697</v>
      </c>
      <c r="H380" s="1202">
        <v>62.7</v>
      </c>
      <c r="I380" s="1202">
        <v>25.92</v>
      </c>
      <c r="J380" s="1202">
        <v>0.50800000000000001</v>
      </c>
      <c r="K380" s="1202">
        <v>53.040294609498304</v>
      </c>
      <c r="L380" s="1202">
        <v>716.48333300000002</v>
      </c>
      <c r="M380" s="1206">
        <v>67.950084786479096</v>
      </c>
      <c r="N380" s="1164">
        <v>8.5615747829267939</v>
      </c>
      <c r="O380" s="1166">
        <v>0.84937605983098863</v>
      </c>
      <c r="P380" s="1164">
        <v>2.4434038888182172E-2</v>
      </c>
      <c r="Q380" s="1204">
        <v>8.8559762958782359E-2</v>
      </c>
      <c r="R380" s="1164">
        <v>1.1158353013280659E-2</v>
      </c>
      <c r="S380" s="1166">
        <v>1.1069970369847796E-3</v>
      </c>
      <c r="T380" s="1164">
        <v>3.1845032995362164E-5</v>
      </c>
      <c r="U380" s="1206">
        <v>8.8559762958782359E-2</v>
      </c>
      <c r="V380" s="1166">
        <v>1.1158353013280659E-2</v>
      </c>
      <c r="W380" s="1166">
        <v>1.1069970369847796E-3</v>
      </c>
      <c r="X380" s="1166">
        <v>3.1845032995362164E-5</v>
      </c>
      <c r="Y380" s="1206">
        <v>0.88678740341245132</v>
      </c>
      <c r="Z380" s="1166">
        <v>0.11173343925516203</v>
      </c>
      <c r="AA380" s="1206">
        <v>6.1014779999999998E-2</v>
      </c>
      <c r="AB380" s="1166">
        <v>7.6877402504399997E-3</v>
      </c>
      <c r="AC380" s="1166">
        <v>7.6268475000000006E-4</v>
      </c>
      <c r="AD380" s="1207">
        <v>2.1940186122777746E-5</v>
      </c>
    </row>
    <row r="381" spans="2:69">
      <c r="B381" s="1200" t="s">
        <v>2028</v>
      </c>
      <c r="C381" s="1163" t="s">
        <v>289</v>
      </c>
      <c r="D381" s="1163" t="s">
        <v>664</v>
      </c>
      <c r="E381" s="1163" t="s">
        <v>665</v>
      </c>
      <c r="F381" s="1201">
        <v>505880.6</v>
      </c>
      <c r="G381" s="1163">
        <v>5043485.5987198995</v>
      </c>
      <c r="H381" s="1202">
        <v>62.7</v>
      </c>
      <c r="I381" s="1202">
        <v>25.92</v>
      </c>
      <c r="J381" s="1202">
        <v>0.50800000000000001</v>
      </c>
      <c r="K381" s="1202">
        <v>53.040294609498304</v>
      </c>
      <c r="L381" s="1202">
        <v>716.48333300000002</v>
      </c>
      <c r="M381" s="1206">
        <v>67.950084786479096</v>
      </c>
      <c r="N381" s="1164">
        <v>8.5615747829267939</v>
      </c>
      <c r="O381" s="1166">
        <v>0.84937605983098863</v>
      </c>
      <c r="P381" s="1164">
        <v>2.4434038888182172E-2</v>
      </c>
      <c r="Q381" s="1204">
        <v>8.8559762958782359E-2</v>
      </c>
      <c r="R381" s="1164">
        <v>1.1158353013280659E-2</v>
      </c>
      <c r="S381" s="1166">
        <v>1.1069970369847796E-3</v>
      </c>
      <c r="T381" s="1164">
        <v>3.1845032995362164E-5</v>
      </c>
      <c r="U381" s="1206">
        <v>8.8559762958782359E-2</v>
      </c>
      <c r="V381" s="1166">
        <v>1.1158353013280659E-2</v>
      </c>
      <c r="W381" s="1166">
        <v>1.1069970369847796E-3</v>
      </c>
      <c r="X381" s="1166">
        <v>3.1845032995362164E-5</v>
      </c>
      <c r="Y381" s="1206">
        <v>0.88678740341245132</v>
      </c>
      <c r="Z381" s="1166">
        <v>0.11173343925516203</v>
      </c>
      <c r="AA381" s="1206">
        <v>6.1014779999999998E-2</v>
      </c>
      <c r="AB381" s="1166">
        <v>7.6877402504399997E-3</v>
      </c>
      <c r="AC381" s="1166">
        <v>7.6268475000000006E-4</v>
      </c>
      <c r="AD381" s="1207">
        <v>2.1940186122777746E-5</v>
      </c>
    </row>
    <row r="382" spans="2:69">
      <c r="B382" s="1200" t="s">
        <v>2028</v>
      </c>
      <c r="C382" s="1163" t="s">
        <v>289</v>
      </c>
      <c r="D382" s="1163" t="s">
        <v>666</v>
      </c>
      <c r="E382" s="1163" t="s">
        <v>667</v>
      </c>
      <c r="F382" s="1201">
        <v>505880.6</v>
      </c>
      <c r="G382" s="1163">
        <v>5043491.6944224304</v>
      </c>
      <c r="H382" s="1202">
        <v>62.7</v>
      </c>
      <c r="I382" s="1202">
        <v>25.92</v>
      </c>
      <c r="J382" s="1202">
        <v>0.50800000000000001</v>
      </c>
      <c r="K382" s="1202">
        <v>53.040294609498304</v>
      </c>
      <c r="L382" s="1202">
        <v>716.48333300000002</v>
      </c>
      <c r="M382" s="1206">
        <v>67.950084786479096</v>
      </c>
      <c r="N382" s="1164">
        <v>8.5615747829267939</v>
      </c>
      <c r="O382" s="1166">
        <v>0.84937605983098863</v>
      </c>
      <c r="P382" s="1164">
        <v>2.4434038888182172E-2</v>
      </c>
      <c r="Q382" s="1204">
        <v>8.8559762958782359E-2</v>
      </c>
      <c r="R382" s="1164">
        <v>1.1158353013280659E-2</v>
      </c>
      <c r="S382" s="1166">
        <v>1.1069970369847796E-3</v>
      </c>
      <c r="T382" s="1164">
        <v>3.1845032995362164E-5</v>
      </c>
      <c r="U382" s="1206">
        <v>8.8559762958782359E-2</v>
      </c>
      <c r="V382" s="1166">
        <v>1.1158353013280659E-2</v>
      </c>
      <c r="W382" s="1166">
        <v>1.1069970369847796E-3</v>
      </c>
      <c r="X382" s="1166">
        <v>3.1845032995362164E-5</v>
      </c>
      <c r="Y382" s="1206">
        <v>0.88678740341245132</v>
      </c>
      <c r="Z382" s="1166">
        <v>0.11173343925516203</v>
      </c>
      <c r="AA382" s="1206">
        <v>6.1014779999999998E-2</v>
      </c>
      <c r="AB382" s="1166">
        <v>7.6877402504399997E-3</v>
      </c>
      <c r="AC382" s="1166">
        <v>7.6268475000000006E-4</v>
      </c>
      <c r="AD382" s="1207">
        <v>2.1940186122777746E-5</v>
      </c>
    </row>
    <row r="383" spans="2:69">
      <c r="B383" s="1200" t="s">
        <v>2028</v>
      </c>
      <c r="C383" s="1163" t="s">
        <v>289</v>
      </c>
      <c r="D383" s="1163" t="s">
        <v>668</v>
      </c>
      <c r="E383" s="1163" t="s">
        <v>669</v>
      </c>
      <c r="F383" s="1201">
        <v>505880.6</v>
      </c>
      <c r="G383" s="1163">
        <v>5043497.7901249602</v>
      </c>
      <c r="H383" s="1202">
        <v>62.7</v>
      </c>
      <c r="I383" s="1202">
        <v>25.92</v>
      </c>
      <c r="J383" s="1202">
        <v>0.50800000000000001</v>
      </c>
      <c r="K383" s="1202">
        <v>53.040294609498304</v>
      </c>
      <c r="L383" s="1202">
        <v>716.48333300000002</v>
      </c>
      <c r="M383" s="1206">
        <v>67.950084786479096</v>
      </c>
      <c r="N383" s="1164">
        <v>8.5615747829267939</v>
      </c>
      <c r="O383" s="1166">
        <v>0.84937605983098863</v>
      </c>
      <c r="P383" s="1164">
        <v>2.4434038888182172E-2</v>
      </c>
      <c r="Q383" s="1204">
        <v>8.8559762958782359E-2</v>
      </c>
      <c r="R383" s="1164">
        <v>1.1158353013280659E-2</v>
      </c>
      <c r="S383" s="1166">
        <v>1.1069970369847796E-3</v>
      </c>
      <c r="T383" s="1164">
        <v>3.1845032995362164E-5</v>
      </c>
      <c r="U383" s="1206">
        <v>8.8559762958782359E-2</v>
      </c>
      <c r="V383" s="1166">
        <v>1.1158353013280659E-2</v>
      </c>
      <c r="W383" s="1166">
        <v>1.1069970369847796E-3</v>
      </c>
      <c r="X383" s="1166">
        <v>3.1845032995362164E-5</v>
      </c>
      <c r="Y383" s="1206">
        <v>0.88678740341245132</v>
      </c>
      <c r="Z383" s="1166">
        <v>0.11173343925516203</v>
      </c>
      <c r="AA383" s="1206">
        <v>6.1014779999999998E-2</v>
      </c>
      <c r="AB383" s="1166">
        <v>7.6877402504399997E-3</v>
      </c>
      <c r="AC383" s="1166">
        <v>7.6268475000000006E-4</v>
      </c>
      <c r="AD383" s="1207">
        <v>2.1940186122777746E-5</v>
      </c>
    </row>
    <row r="384" spans="2:69">
      <c r="B384" s="1200" t="s">
        <v>2028</v>
      </c>
      <c r="C384" s="1163" t="s">
        <v>289</v>
      </c>
      <c r="D384" s="1163" t="s">
        <v>670</v>
      </c>
      <c r="E384" s="1163" t="s">
        <v>671</v>
      </c>
      <c r="F384" s="1201">
        <v>505880.6</v>
      </c>
      <c r="G384" s="1163">
        <v>5043515.1628771704</v>
      </c>
      <c r="H384" s="1202">
        <v>62.7</v>
      </c>
      <c r="I384" s="1202">
        <v>25.92</v>
      </c>
      <c r="J384" s="1202">
        <v>0.50800000000000001</v>
      </c>
      <c r="K384" s="1202">
        <v>53.040294609498304</v>
      </c>
      <c r="L384" s="1202">
        <v>716.48333300000002</v>
      </c>
      <c r="M384" s="1206">
        <v>67.950084786479096</v>
      </c>
      <c r="N384" s="1164">
        <v>8.5615747829267939</v>
      </c>
      <c r="O384" s="1166">
        <v>0.84937605983098863</v>
      </c>
      <c r="P384" s="1164">
        <v>2.4434038888182172E-2</v>
      </c>
      <c r="Q384" s="1204">
        <v>8.8559762958782359E-2</v>
      </c>
      <c r="R384" s="1164">
        <v>1.1158353013280659E-2</v>
      </c>
      <c r="S384" s="1166">
        <v>1.1069970369847796E-3</v>
      </c>
      <c r="T384" s="1164">
        <v>3.1845032995362164E-5</v>
      </c>
      <c r="U384" s="1206">
        <v>8.8559762958782359E-2</v>
      </c>
      <c r="V384" s="1166">
        <v>1.1158353013280659E-2</v>
      </c>
      <c r="W384" s="1166">
        <v>1.1069970369847796E-3</v>
      </c>
      <c r="X384" s="1166">
        <v>3.1845032995362164E-5</v>
      </c>
      <c r="Y384" s="1206">
        <v>0.88678740341245132</v>
      </c>
      <c r="Z384" s="1166">
        <v>0.11173343925516203</v>
      </c>
      <c r="AA384" s="1206">
        <v>6.1014779999999998E-2</v>
      </c>
      <c r="AB384" s="1166">
        <v>7.6877402504399997E-3</v>
      </c>
      <c r="AC384" s="1166">
        <v>7.6268475000000006E-4</v>
      </c>
      <c r="AD384" s="1207">
        <v>2.1940186122777746E-5</v>
      </c>
      <c r="AE384" s="1163" t="s">
        <v>17</v>
      </c>
      <c r="AF384" s="1163" t="s">
        <v>17</v>
      </c>
      <c r="AG384" s="1163" t="s">
        <v>17</v>
      </c>
      <c r="AH384" s="1163" t="s">
        <v>17</v>
      </c>
      <c r="AI384" s="1163" t="s">
        <v>17</v>
      </c>
      <c r="AJ384" s="1163" t="s">
        <v>17</v>
      </c>
      <c r="AK384" s="1163" t="s">
        <v>17</v>
      </c>
      <c r="AL384" s="1163" t="s">
        <v>17</v>
      </c>
      <c r="AM384" s="1163" t="s">
        <v>17</v>
      </c>
      <c r="AN384" s="1163" t="s">
        <v>17</v>
      </c>
      <c r="AO384" s="1163" t="s">
        <v>17</v>
      </c>
      <c r="AP384" s="1163" t="s">
        <v>17</v>
      </c>
      <c r="AQ384" s="1163" t="s">
        <v>17</v>
      </c>
      <c r="AR384" s="1163" t="s">
        <v>17</v>
      </c>
      <c r="AS384" s="1163" t="s">
        <v>17</v>
      </c>
      <c r="AT384" s="1163" t="s">
        <v>17</v>
      </c>
      <c r="AU384" s="1163" t="s">
        <v>17</v>
      </c>
      <c r="AV384" s="1163" t="s">
        <v>17</v>
      </c>
      <c r="AW384" s="1163" t="s">
        <v>17</v>
      </c>
      <c r="AX384" s="1163" t="s">
        <v>17</v>
      </c>
      <c r="AY384" s="1163" t="s">
        <v>17</v>
      </c>
      <c r="AZ384" s="1163" t="s">
        <v>17</v>
      </c>
      <c r="BA384" s="1163" t="s">
        <v>17</v>
      </c>
      <c r="BB384" s="1163" t="s">
        <v>17</v>
      </c>
      <c r="BC384" s="1163" t="s">
        <v>17</v>
      </c>
      <c r="BD384" s="1163" t="s">
        <v>17</v>
      </c>
      <c r="BE384" s="1163" t="s">
        <v>17</v>
      </c>
      <c r="BF384" s="1163" t="s">
        <v>17</v>
      </c>
      <c r="BG384" s="1163" t="s">
        <v>17</v>
      </c>
      <c r="BH384" s="1163" t="s">
        <v>17</v>
      </c>
      <c r="BI384" s="1163" t="s">
        <v>17</v>
      </c>
      <c r="BJ384" s="1163" t="s">
        <v>17</v>
      </c>
      <c r="BK384" s="1163" t="s">
        <v>17</v>
      </c>
      <c r="BL384" s="1163" t="s">
        <v>17</v>
      </c>
      <c r="BM384" s="1163" t="s">
        <v>17</v>
      </c>
      <c r="BN384" s="1163" t="s">
        <v>17</v>
      </c>
      <c r="BO384" s="1163" t="s">
        <v>17</v>
      </c>
      <c r="BP384" s="1163" t="s">
        <v>17</v>
      </c>
      <c r="BQ384" s="1163" t="s">
        <v>17</v>
      </c>
    </row>
    <row r="385" spans="2:30">
      <c r="B385" s="1200" t="s">
        <v>2028</v>
      </c>
      <c r="C385" s="1163" t="s">
        <v>289</v>
      </c>
      <c r="D385" s="1163" t="s">
        <v>672</v>
      </c>
      <c r="E385" s="1163" t="s">
        <v>673</v>
      </c>
      <c r="F385" s="1201">
        <v>505880.6</v>
      </c>
      <c r="G385" s="1163">
        <v>5043521.2585797003</v>
      </c>
      <c r="H385" s="1202">
        <v>62.7</v>
      </c>
      <c r="I385" s="1202">
        <v>25.92</v>
      </c>
      <c r="J385" s="1202">
        <v>0.50800000000000001</v>
      </c>
      <c r="K385" s="1202">
        <v>53.040294609498304</v>
      </c>
      <c r="L385" s="1202">
        <v>716.48333300000002</v>
      </c>
      <c r="M385" s="1206">
        <v>67.950084786479096</v>
      </c>
      <c r="N385" s="1164">
        <v>8.5615747829267939</v>
      </c>
      <c r="O385" s="1166">
        <v>0.84937605983098863</v>
      </c>
      <c r="P385" s="1164">
        <v>2.4434038888182172E-2</v>
      </c>
      <c r="Q385" s="1204">
        <v>8.8559762958782359E-2</v>
      </c>
      <c r="R385" s="1164">
        <v>1.1158353013280659E-2</v>
      </c>
      <c r="S385" s="1166">
        <v>1.1069970369847796E-3</v>
      </c>
      <c r="T385" s="1164">
        <v>3.1845032995362164E-5</v>
      </c>
      <c r="U385" s="1206">
        <v>8.8559762958782359E-2</v>
      </c>
      <c r="V385" s="1166">
        <v>1.1158353013280659E-2</v>
      </c>
      <c r="W385" s="1166">
        <v>1.1069970369847796E-3</v>
      </c>
      <c r="X385" s="1166">
        <v>3.1845032995362164E-5</v>
      </c>
      <c r="Y385" s="1206">
        <v>0.88678740341245132</v>
      </c>
      <c r="Z385" s="1166">
        <v>0.11173343925516203</v>
      </c>
      <c r="AA385" s="1206">
        <v>6.1014779999999998E-2</v>
      </c>
      <c r="AB385" s="1166">
        <v>7.6877402504399997E-3</v>
      </c>
      <c r="AC385" s="1166">
        <v>7.6268475000000006E-4</v>
      </c>
      <c r="AD385" s="1207">
        <v>2.1940186122777746E-5</v>
      </c>
    </row>
    <row r="386" spans="2:30">
      <c r="B386" s="1200" t="s">
        <v>2028</v>
      </c>
      <c r="C386" s="1163" t="s">
        <v>289</v>
      </c>
      <c r="D386" s="1163" t="s">
        <v>674</v>
      </c>
      <c r="E386" s="1163" t="s">
        <v>675</v>
      </c>
      <c r="F386" s="1201">
        <v>505880.6</v>
      </c>
      <c r="G386" s="1163">
        <v>5043527.3542822301</v>
      </c>
      <c r="H386" s="1202">
        <v>62.7</v>
      </c>
      <c r="I386" s="1202">
        <v>25.92</v>
      </c>
      <c r="J386" s="1202">
        <v>0.50800000000000001</v>
      </c>
      <c r="K386" s="1202">
        <v>53.040294609498304</v>
      </c>
      <c r="L386" s="1202">
        <v>716.48333300000002</v>
      </c>
      <c r="M386" s="1206">
        <v>67.950084786479096</v>
      </c>
      <c r="N386" s="1164">
        <v>8.5615747829267939</v>
      </c>
      <c r="O386" s="1166">
        <v>0.84937605983098863</v>
      </c>
      <c r="P386" s="1164">
        <v>2.4434038888182172E-2</v>
      </c>
      <c r="Q386" s="1204">
        <v>8.8559762958782359E-2</v>
      </c>
      <c r="R386" s="1164">
        <v>1.1158353013280659E-2</v>
      </c>
      <c r="S386" s="1166">
        <v>1.1069970369847796E-3</v>
      </c>
      <c r="T386" s="1164">
        <v>3.1845032995362164E-5</v>
      </c>
      <c r="U386" s="1206">
        <v>8.8559762958782359E-2</v>
      </c>
      <c r="V386" s="1166">
        <v>1.1158353013280659E-2</v>
      </c>
      <c r="W386" s="1166">
        <v>1.1069970369847796E-3</v>
      </c>
      <c r="X386" s="1166">
        <v>3.1845032995362164E-5</v>
      </c>
      <c r="Y386" s="1206">
        <v>0.88678740341245132</v>
      </c>
      <c r="Z386" s="1166">
        <v>0.11173343925516203</v>
      </c>
      <c r="AA386" s="1206">
        <v>6.1014779999999998E-2</v>
      </c>
      <c r="AB386" s="1166">
        <v>7.6877402504399997E-3</v>
      </c>
      <c r="AC386" s="1166">
        <v>7.6268475000000006E-4</v>
      </c>
      <c r="AD386" s="1207">
        <v>2.1940186122777746E-5</v>
      </c>
    </row>
    <row r="387" spans="2:30">
      <c r="B387" s="1200" t="s">
        <v>2028</v>
      </c>
      <c r="C387" s="1163" t="s">
        <v>289</v>
      </c>
      <c r="D387" s="1163" t="s">
        <v>676</v>
      </c>
      <c r="E387" s="1163" t="s">
        <v>677</v>
      </c>
      <c r="F387" s="1201">
        <v>505880.6</v>
      </c>
      <c r="G387" s="1163">
        <v>5043532.8404145101</v>
      </c>
      <c r="H387" s="1202">
        <v>62.7</v>
      </c>
      <c r="I387" s="1202">
        <v>25.92</v>
      </c>
      <c r="J387" s="1202">
        <v>0.50800000000000001</v>
      </c>
      <c r="K387" s="1202">
        <v>53.040294609498304</v>
      </c>
      <c r="L387" s="1202">
        <v>716.48333300000002</v>
      </c>
      <c r="M387" s="1206">
        <v>67.950084786479096</v>
      </c>
      <c r="N387" s="1164">
        <v>8.5615747829267939</v>
      </c>
      <c r="O387" s="1166">
        <v>0.84937605983098863</v>
      </c>
      <c r="P387" s="1164">
        <v>2.4434038888182172E-2</v>
      </c>
      <c r="Q387" s="1204">
        <v>8.8559762958782359E-2</v>
      </c>
      <c r="R387" s="1164">
        <v>1.1158353013280659E-2</v>
      </c>
      <c r="S387" s="1166">
        <v>1.1069970369847796E-3</v>
      </c>
      <c r="T387" s="1164">
        <v>3.1845032995362164E-5</v>
      </c>
      <c r="U387" s="1206">
        <v>8.8559762958782359E-2</v>
      </c>
      <c r="V387" s="1166">
        <v>1.1158353013280659E-2</v>
      </c>
      <c r="W387" s="1166">
        <v>1.1069970369847796E-3</v>
      </c>
      <c r="X387" s="1166">
        <v>3.1845032995362164E-5</v>
      </c>
      <c r="Y387" s="1206">
        <v>0.88678740341245132</v>
      </c>
      <c r="Z387" s="1166">
        <v>0.11173343925516203</v>
      </c>
      <c r="AA387" s="1206">
        <v>6.1014779999999998E-2</v>
      </c>
      <c r="AB387" s="1166">
        <v>7.6877402504399997E-3</v>
      </c>
      <c r="AC387" s="1166">
        <v>7.6268475000000006E-4</v>
      </c>
      <c r="AD387" s="1207">
        <v>2.1940186122777746E-5</v>
      </c>
    </row>
    <row r="388" spans="2:30">
      <c r="B388" s="1200" t="s">
        <v>2028</v>
      </c>
      <c r="C388" s="1163" t="s">
        <v>289</v>
      </c>
      <c r="D388" s="1163" t="s">
        <v>636</v>
      </c>
      <c r="E388" s="1163" t="s">
        <v>637</v>
      </c>
      <c r="F388" s="1201">
        <v>505880.6</v>
      </c>
      <c r="G388" s="1163">
        <v>5043527.4000000004</v>
      </c>
      <c r="H388" s="1202">
        <v>62.7</v>
      </c>
      <c r="I388" s="1202">
        <v>25.92</v>
      </c>
      <c r="J388" s="1202">
        <v>0.50800000000000001</v>
      </c>
      <c r="K388" s="1202">
        <v>53.040294609498304</v>
      </c>
      <c r="L388" s="1202">
        <v>716.48333300000002</v>
      </c>
      <c r="M388" s="1206">
        <v>67.950084786479096</v>
      </c>
      <c r="N388" s="1164">
        <v>8.5615747829267939</v>
      </c>
      <c r="O388" s="1166">
        <v>0.84937605983098863</v>
      </c>
      <c r="P388" s="1164">
        <v>2.4434038888182172E-2</v>
      </c>
      <c r="Q388" s="1204">
        <v>8.8559762958782359E-2</v>
      </c>
      <c r="R388" s="1164">
        <v>1.1158353013280659E-2</v>
      </c>
      <c r="S388" s="1166">
        <v>1.1069970369847796E-3</v>
      </c>
      <c r="T388" s="1164">
        <v>3.1845032995362164E-5</v>
      </c>
      <c r="U388" s="1206">
        <v>8.8559762958782359E-2</v>
      </c>
      <c r="V388" s="1166">
        <v>1.1158353013280659E-2</v>
      </c>
      <c r="W388" s="1166">
        <v>1.1069970369847796E-3</v>
      </c>
      <c r="X388" s="1166">
        <v>3.1845032995362164E-5</v>
      </c>
      <c r="Y388" s="1206">
        <v>0.88678740341245132</v>
      </c>
      <c r="Z388" s="1166">
        <v>0.11173343925516203</v>
      </c>
      <c r="AA388" s="1206">
        <v>6.1014779999999998E-2</v>
      </c>
      <c r="AB388" s="1166">
        <v>7.6877402504399997E-3</v>
      </c>
      <c r="AC388" s="1166">
        <v>7.6268475000000006E-4</v>
      </c>
      <c r="AD388" s="1207">
        <v>2.1940186122777746E-5</v>
      </c>
    </row>
    <row r="389" spans="2:30">
      <c r="B389" s="1200" t="s">
        <v>2028</v>
      </c>
      <c r="C389" s="1163" t="s">
        <v>289</v>
      </c>
      <c r="D389" s="1163" t="s">
        <v>638</v>
      </c>
      <c r="E389" s="1163" t="s">
        <v>639</v>
      </c>
      <c r="F389" s="1201">
        <v>505880.6</v>
      </c>
      <c r="G389" s="1163">
        <v>5043521.3</v>
      </c>
      <c r="H389" s="1202">
        <v>62.7</v>
      </c>
      <c r="I389" s="1202">
        <v>25.92</v>
      </c>
      <c r="J389" s="1202">
        <v>0.50800000000000001</v>
      </c>
      <c r="K389" s="1202">
        <v>53.040294609498304</v>
      </c>
      <c r="L389" s="1202">
        <v>716.48333300000002</v>
      </c>
      <c r="M389" s="1206">
        <v>67.950084786479096</v>
      </c>
      <c r="N389" s="1164">
        <v>8.5615747829267939</v>
      </c>
      <c r="O389" s="1166">
        <v>0.84937605983098863</v>
      </c>
      <c r="P389" s="1164">
        <v>2.4434038888182172E-2</v>
      </c>
      <c r="Q389" s="1204">
        <v>8.8559762958782359E-2</v>
      </c>
      <c r="R389" s="1164">
        <v>1.1158353013280659E-2</v>
      </c>
      <c r="S389" s="1166">
        <v>1.1069970369847796E-3</v>
      </c>
      <c r="T389" s="1164">
        <v>3.1845032995362164E-5</v>
      </c>
      <c r="U389" s="1206">
        <v>8.8559762958782359E-2</v>
      </c>
      <c r="V389" s="1166">
        <v>1.1158353013280659E-2</v>
      </c>
      <c r="W389" s="1166">
        <v>1.1069970369847796E-3</v>
      </c>
      <c r="X389" s="1166">
        <v>3.1845032995362164E-5</v>
      </c>
      <c r="Y389" s="1206">
        <v>0.88678740341245132</v>
      </c>
      <c r="Z389" s="1166">
        <v>0.11173343925516203</v>
      </c>
      <c r="AA389" s="1206">
        <v>6.1014779999999998E-2</v>
      </c>
      <c r="AB389" s="1166">
        <v>7.6877402504399997E-3</v>
      </c>
      <c r="AC389" s="1166">
        <v>7.6268475000000006E-4</v>
      </c>
      <c r="AD389" s="1207">
        <v>2.1940186122777746E-5</v>
      </c>
    </row>
    <row r="390" spans="2:30">
      <c r="B390" s="1200" t="s">
        <v>2028</v>
      </c>
      <c r="C390" s="1163" t="s">
        <v>289</v>
      </c>
      <c r="D390" s="1163" t="s">
        <v>640</v>
      </c>
      <c r="E390" s="1163" t="s">
        <v>641</v>
      </c>
      <c r="F390" s="1201">
        <v>505880.6</v>
      </c>
      <c r="G390" s="1163">
        <v>5043515.2</v>
      </c>
      <c r="H390" s="1202">
        <v>62.7</v>
      </c>
      <c r="I390" s="1202">
        <v>25.92</v>
      </c>
      <c r="J390" s="1202">
        <v>0.50800000000000001</v>
      </c>
      <c r="K390" s="1202">
        <v>53.040294609498304</v>
      </c>
      <c r="L390" s="1202">
        <v>716.48333300000002</v>
      </c>
      <c r="M390" s="1206">
        <v>67.950084786479096</v>
      </c>
      <c r="N390" s="1164">
        <v>8.5615747829267939</v>
      </c>
      <c r="O390" s="1166">
        <v>0.84937605983098863</v>
      </c>
      <c r="P390" s="1164">
        <v>2.4434038888182172E-2</v>
      </c>
      <c r="Q390" s="1204">
        <v>8.8559762958782359E-2</v>
      </c>
      <c r="R390" s="1164">
        <v>1.1158353013280659E-2</v>
      </c>
      <c r="S390" s="1166">
        <v>1.1069970369847796E-3</v>
      </c>
      <c r="T390" s="1164">
        <v>3.1845032995362164E-5</v>
      </c>
      <c r="U390" s="1206">
        <v>8.8559762958782359E-2</v>
      </c>
      <c r="V390" s="1166">
        <v>1.1158353013280659E-2</v>
      </c>
      <c r="W390" s="1166">
        <v>1.1069970369847796E-3</v>
      </c>
      <c r="X390" s="1166">
        <v>3.1845032995362164E-5</v>
      </c>
      <c r="Y390" s="1206">
        <v>0.88678740341245132</v>
      </c>
      <c r="Z390" s="1166">
        <v>0.11173343925516203</v>
      </c>
      <c r="AA390" s="1206">
        <v>6.1014779999999998E-2</v>
      </c>
      <c r="AB390" s="1166">
        <v>7.6877402504399997E-3</v>
      </c>
      <c r="AC390" s="1166">
        <v>7.6268475000000006E-4</v>
      </c>
      <c r="AD390" s="1207">
        <v>2.1940186122777746E-5</v>
      </c>
    </row>
    <row r="391" spans="2:30">
      <c r="B391" s="1200" t="s">
        <v>2028</v>
      </c>
      <c r="C391" s="1163" t="s">
        <v>289</v>
      </c>
      <c r="D391" s="1163" t="s">
        <v>642</v>
      </c>
      <c r="E391" s="1163" t="s">
        <v>643</v>
      </c>
      <c r="F391" s="1201">
        <v>505880.6</v>
      </c>
      <c r="G391" s="1163">
        <v>5043497.8</v>
      </c>
      <c r="H391" s="1202">
        <v>62.7</v>
      </c>
      <c r="I391" s="1202">
        <v>25.92</v>
      </c>
      <c r="J391" s="1202">
        <v>0.50800000000000001</v>
      </c>
      <c r="K391" s="1202">
        <v>53.040294609498304</v>
      </c>
      <c r="L391" s="1202">
        <v>716.48333300000002</v>
      </c>
      <c r="M391" s="1206">
        <v>67.950084786479096</v>
      </c>
      <c r="N391" s="1164">
        <v>8.5615747829267939</v>
      </c>
      <c r="O391" s="1166">
        <v>0.84937605983098863</v>
      </c>
      <c r="P391" s="1164">
        <v>2.4434038888182172E-2</v>
      </c>
      <c r="Q391" s="1204">
        <v>8.8559762958782359E-2</v>
      </c>
      <c r="R391" s="1164">
        <v>1.1158353013280659E-2</v>
      </c>
      <c r="S391" s="1166">
        <v>1.1069970369847796E-3</v>
      </c>
      <c r="T391" s="1164">
        <v>3.1845032995362164E-5</v>
      </c>
      <c r="U391" s="1206">
        <v>8.8559762958782359E-2</v>
      </c>
      <c r="V391" s="1166">
        <v>1.1158353013280659E-2</v>
      </c>
      <c r="W391" s="1166">
        <v>1.1069970369847796E-3</v>
      </c>
      <c r="X391" s="1166">
        <v>3.1845032995362164E-5</v>
      </c>
      <c r="Y391" s="1206">
        <v>0.88678740341245132</v>
      </c>
      <c r="Z391" s="1166">
        <v>0.11173343925516203</v>
      </c>
      <c r="AA391" s="1206">
        <v>6.1014779999999998E-2</v>
      </c>
      <c r="AB391" s="1166">
        <v>7.6877402504399997E-3</v>
      </c>
      <c r="AC391" s="1166">
        <v>7.6268475000000006E-4</v>
      </c>
      <c r="AD391" s="1207">
        <v>2.1940186122777746E-5</v>
      </c>
    </row>
    <row r="392" spans="2:30">
      <c r="B392" s="1200" t="s">
        <v>2028</v>
      </c>
      <c r="C392" s="1163" t="s">
        <v>289</v>
      </c>
      <c r="D392" s="1163" t="s">
        <v>644</v>
      </c>
      <c r="E392" s="1163" t="s">
        <v>645</v>
      </c>
      <c r="F392" s="1201">
        <v>505880.6</v>
      </c>
      <c r="G392" s="1163">
        <v>5043491.7</v>
      </c>
      <c r="H392" s="1202">
        <v>62.7</v>
      </c>
      <c r="I392" s="1202">
        <v>25.92</v>
      </c>
      <c r="J392" s="1202">
        <v>0.50800000000000001</v>
      </c>
      <c r="K392" s="1202">
        <v>53.040294609498304</v>
      </c>
      <c r="L392" s="1202">
        <v>716.48333300000002</v>
      </c>
      <c r="M392" s="1206">
        <v>67.950084786479096</v>
      </c>
      <c r="N392" s="1164">
        <v>8.5615747829267939</v>
      </c>
      <c r="O392" s="1166">
        <v>0.84937605983098863</v>
      </c>
      <c r="P392" s="1164">
        <v>2.4434038888182172E-2</v>
      </c>
      <c r="Q392" s="1204">
        <v>8.8559762958782359E-2</v>
      </c>
      <c r="R392" s="1164">
        <v>1.1158353013280659E-2</v>
      </c>
      <c r="S392" s="1166">
        <v>1.1069970369847796E-3</v>
      </c>
      <c r="T392" s="1164">
        <v>3.1845032995362164E-5</v>
      </c>
      <c r="U392" s="1206">
        <v>8.8559762958782359E-2</v>
      </c>
      <c r="V392" s="1166">
        <v>1.1158353013280659E-2</v>
      </c>
      <c r="W392" s="1166">
        <v>1.1069970369847796E-3</v>
      </c>
      <c r="X392" s="1166">
        <v>3.1845032995362164E-5</v>
      </c>
      <c r="Y392" s="1206">
        <v>0.88678740341245132</v>
      </c>
      <c r="Z392" s="1166">
        <v>0.11173343925516203</v>
      </c>
      <c r="AA392" s="1206">
        <v>6.1014779999999998E-2</v>
      </c>
      <c r="AB392" s="1166">
        <v>7.6877402504399997E-3</v>
      </c>
      <c r="AC392" s="1166">
        <v>7.6268475000000006E-4</v>
      </c>
      <c r="AD392" s="1207">
        <v>2.1940186122777746E-5</v>
      </c>
    </row>
    <row r="393" spans="2:30">
      <c r="B393" s="1200" t="s">
        <v>2028</v>
      </c>
      <c r="C393" s="1163" t="s">
        <v>289</v>
      </c>
      <c r="D393" s="1163" t="s">
        <v>646</v>
      </c>
      <c r="E393" s="1163" t="s">
        <v>647</v>
      </c>
      <c r="F393" s="1201">
        <v>505880.6</v>
      </c>
      <c r="G393" s="1163">
        <v>5043485.5999999996</v>
      </c>
      <c r="H393" s="1202">
        <v>62.7</v>
      </c>
      <c r="I393" s="1202">
        <v>25.92</v>
      </c>
      <c r="J393" s="1202">
        <v>0.50800000000000001</v>
      </c>
      <c r="K393" s="1202">
        <v>53.040294609498304</v>
      </c>
      <c r="L393" s="1202">
        <v>716.48333300000002</v>
      </c>
      <c r="M393" s="1206">
        <v>67.950084786479096</v>
      </c>
      <c r="N393" s="1164">
        <v>8.5615747829267939</v>
      </c>
      <c r="O393" s="1166">
        <v>0.84937605983098863</v>
      </c>
      <c r="P393" s="1164">
        <v>2.4434038888182172E-2</v>
      </c>
      <c r="Q393" s="1204">
        <v>8.8559762958782359E-2</v>
      </c>
      <c r="R393" s="1164">
        <v>1.1158353013280659E-2</v>
      </c>
      <c r="S393" s="1166">
        <v>1.1069970369847796E-3</v>
      </c>
      <c r="T393" s="1164">
        <v>3.1845032995362164E-5</v>
      </c>
      <c r="U393" s="1206">
        <v>8.8559762958782359E-2</v>
      </c>
      <c r="V393" s="1166">
        <v>1.1158353013280659E-2</v>
      </c>
      <c r="W393" s="1166">
        <v>1.1069970369847796E-3</v>
      </c>
      <c r="X393" s="1166">
        <v>3.1845032995362164E-5</v>
      </c>
      <c r="Y393" s="1206">
        <v>0.88678740341245132</v>
      </c>
      <c r="Z393" s="1166">
        <v>0.11173343925516203</v>
      </c>
      <c r="AA393" s="1206">
        <v>6.1014779999999998E-2</v>
      </c>
      <c r="AB393" s="1166">
        <v>7.6877402504399997E-3</v>
      </c>
      <c r="AC393" s="1166">
        <v>7.6268475000000006E-4</v>
      </c>
      <c r="AD393" s="1207">
        <v>2.1940186122777746E-5</v>
      </c>
    </row>
    <row r="394" spans="2:30">
      <c r="B394" s="1200" t="s">
        <v>2028</v>
      </c>
      <c r="C394" s="1163" t="s">
        <v>678</v>
      </c>
      <c r="D394" s="1163" t="s">
        <v>679</v>
      </c>
      <c r="E394" s="1163" t="s">
        <v>680</v>
      </c>
      <c r="F394" s="1201">
        <v>506725.14</v>
      </c>
      <c r="G394" s="1163">
        <v>5043877.8600000003</v>
      </c>
      <c r="H394" s="1202">
        <v>62.7</v>
      </c>
      <c r="I394" s="1202">
        <v>10.667999999999999</v>
      </c>
      <c r="J394" s="1202">
        <v>0.254</v>
      </c>
      <c r="K394" s="1202">
        <v>38.596495305635031</v>
      </c>
      <c r="L394" s="1202">
        <v>953.705556</v>
      </c>
      <c r="M394" s="1206">
        <v>48.800093352540301</v>
      </c>
      <c r="N394" s="1164">
        <v>6.1487141622333725</v>
      </c>
      <c r="O394" s="1166">
        <v>0.61000116690675377</v>
      </c>
      <c r="P394" s="1164">
        <v>1.7547930697507444E-2</v>
      </c>
      <c r="Q394" s="1204">
        <v>1.5145769766662555E-2</v>
      </c>
      <c r="R394" s="1164">
        <v>1.9083366990599484E-3</v>
      </c>
      <c r="S394" s="1166">
        <v>1.8932212208328192E-4</v>
      </c>
      <c r="T394" s="1164">
        <v>5.4462379058535731E-6</v>
      </c>
      <c r="U394" s="1206">
        <v>1.5145769766662555E-2</v>
      </c>
      <c r="V394" s="1166">
        <v>1.9083366990599484E-3</v>
      </c>
      <c r="W394" s="1166">
        <v>1.8932212208328192E-4</v>
      </c>
      <c r="X394" s="1166">
        <v>5.4462379058535731E-6</v>
      </c>
      <c r="Y394" s="1206">
        <v>0.37610861928740108</v>
      </c>
      <c r="Z394" s="1166">
        <v>4.738893381297396E-2</v>
      </c>
      <c r="AA394" s="1206">
        <v>5.1755774999999997E-2</v>
      </c>
      <c r="AB394" s="1166">
        <v>6.5211241384499994E-3</v>
      </c>
      <c r="AC394" s="1166">
        <v>6.4694718749999994E-4</v>
      </c>
      <c r="AD394" s="1207">
        <v>1.8610758515045163E-5</v>
      </c>
    </row>
    <row r="395" spans="2:30">
      <c r="B395" s="1200" t="s">
        <v>2028</v>
      </c>
      <c r="C395" s="1163" t="s">
        <v>678</v>
      </c>
      <c r="D395" s="1163" t="s">
        <v>681</v>
      </c>
      <c r="E395" s="1163" t="s">
        <v>682</v>
      </c>
      <c r="F395" s="1201">
        <v>506725.14</v>
      </c>
      <c r="G395" s="1163">
        <v>5043875.1100000003</v>
      </c>
      <c r="H395" s="1202">
        <v>62.7</v>
      </c>
      <c r="I395" s="1202">
        <v>10.667999999999999</v>
      </c>
      <c r="J395" s="1202">
        <v>0.254</v>
      </c>
      <c r="K395" s="1202">
        <v>38.596495305635031</v>
      </c>
      <c r="L395" s="1202">
        <v>953.705556</v>
      </c>
      <c r="M395" s="1206">
        <v>48.800093352540301</v>
      </c>
      <c r="N395" s="1164">
        <v>6.1487141622333725</v>
      </c>
      <c r="O395" s="1166">
        <v>0.61000116690675377</v>
      </c>
      <c r="P395" s="1164">
        <v>1.7547930697507444E-2</v>
      </c>
      <c r="Q395" s="1204">
        <v>1.5145769766662555E-2</v>
      </c>
      <c r="R395" s="1164">
        <v>1.9083366990599484E-3</v>
      </c>
      <c r="S395" s="1166">
        <v>1.8932212208328192E-4</v>
      </c>
      <c r="T395" s="1164">
        <v>5.4462379058535731E-6</v>
      </c>
      <c r="U395" s="1206">
        <v>1.5145769766662555E-2</v>
      </c>
      <c r="V395" s="1166">
        <v>1.9083366990599484E-3</v>
      </c>
      <c r="W395" s="1166">
        <v>1.8932212208328192E-4</v>
      </c>
      <c r="X395" s="1166">
        <v>5.4462379058535731E-6</v>
      </c>
      <c r="Y395" s="1206">
        <v>0.37610861928740108</v>
      </c>
      <c r="Z395" s="1166">
        <v>4.738893381297396E-2</v>
      </c>
      <c r="AA395" s="1206">
        <v>5.1755774999999997E-2</v>
      </c>
      <c r="AB395" s="1166">
        <v>6.5211241384499994E-3</v>
      </c>
      <c r="AC395" s="1166">
        <v>6.4694718749999994E-4</v>
      </c>
      <c r="AD395" s="1207">
        <v>1.8610758515045163E-5</v>
      </c>
    </row>
    <row r="396" spans="2:30">
      <c r="B396" s="1200" t="s">
        <v>2028</v>
      </c>
      <c r="C396" s="1163" t="s">
        <v>678</v>
      </c>
      <c r="D396" s="1163" t="s">
        <v>683</v>
      </c>
      <c r="E396" s="1163" t="s">
        <v>685</v>
      </c>
      <c r="F396" s="1201">
        <v>506719.91</v>
      </c>
      <c r="G396" s="1163">
        <v>5043809.59</v>
      </c>
      <c r="H396" s="1202">
        <v>62.7</v>
      </c>
      <c r="I396" s="1202">
        <v>13.715999999999999</v>
      </c>
      <c r="J396" s="1202">
        <v>0.254</v>
      </c>
      <c r="K396" s="1202">
        <v>38.596495305635031</v>
      </c>
      <c r="L396" s="1202">
        <v>953.705556</v>
      </c>
      <c r="M396" s="1206">
        <v>48.264000000000003</v>
      </c>
      <c r="N396" s="1164">
        <v>6.0811674720000006</v>
      </c>
      <c r="O396" s="1166">
        <v>0.60330000000000006</v>
      </c>
      <c r="P396" s="1164">
        <v>1.7355157931074162E-2</v>
      </c>
      <c r="Q396" s="1204">
        <v>0.50502457002457002</v>
      </c>
      <c r="R396" s="1164">
        <v>6.3632085773955779E-2</v>
      </c>
      <c r="S396" s="1166">
        <v>6.3128071253071251E-3</v>
      </c>
      <c r="T396" s="1164">
        <v>1.81600803328552E-4</v>
      </c>
      <c r="U396" s="1206">
        <v>0.50502457002457002</v>
      </c>
      <c r="V396" s="1166">
        <v>6.3632085773955779E-2</v>
      </c>
      <c r="W396" s="1166">
        <v>6.3128071253071251E-3</v>
      </c>
      <c r="X396" s="1166">
        <v>1.81600803328552E-4</v>
      </c>
      <c r="Y396" s="1206">
        <v>11.060499999999999</v>
      </c>
      <c r="Z396" s="1166">
        <v>1.3936008789999998</v>
      </c>
      <c r="AA396" s="1206">
        <v>2.4403484999999999E-2</v>
      </c>
      <c r="AB396" s="1166">
        <v>3.07479030303E-3</v>
      </c>
      <c r="AC396" s="1166">
        <v>3.0504356249999999E-4</v>
      </c>
      <c r="AD396" s="1207">
        <v>8.7752017288993726E-6</v>
      </c>
    </row>
    <row r="397" spans="2:30">
      <c r="B397" s="1200" t="s">
        <v>2028</v>
      </c>
      <c r="C397" s="1163" t="s">
        <v>318</v>
      </c>
      <c r="D397" s="1163" t="s">
        <v>686</v>
      </c>
      <c r="E397" s="1163" t="s">
        <v>687</v>
      </c>
      <c r="F397" s="1201">
        <v>508927.12</v>
      </c>
      <c r="G397" s="1163">
        <v>5037851.62</v>
      </c>
      <c r="H397" s="1202">
        <v>69.400000000000006</v>
      </c>
      <c r="I397" s="1202">
        <v>19.659600000000001</v>
      </c>
      <c r="J397" s="1202">
        <v>0.30480000000000002</v>
      </c>
      <c r="K397" s="1202">
        <v>23.46890131168324</v>
      </c>
      <c r="L397" s="1202">
        <v>779.81666700000005</v>
      </c>
      <c r="M397" s="1206">
        <v>26.155999999999999</v>
      </c>
      <c r="N397" s="1164">
        <v>3.2956036879999999</v>
      </c>
      <c r="O397" s="1166">
        <v>0.32694999999999996</v>
      </c>
      <c r="P397" s="1164">
        <v>9.4053851907255036E-3</v>
      </c>
      <c r="Q397" s="1204">
        <v>0.50502457002457002</v>
      </c>
      <c r="R397" s="1164">
        <v>6.3632085773955779E-2</v>
      </c>
      <c r="S397" s="1166">
        <v>6.3128071253071251E-3</v>
      </c>
      <c r="T397" s="1164">
        <v>1.81600803328552E-4</v>
      </c>
      <c r="U397" s="1206">
        <v>0.50502457002457002</v>
      </c>
      <c r="V397" s="1166">
        <v>6.3632085773955779E-2</v>
      </c>
      <c r="W397" s="1166">
        <v>6.3128071253071251E-3</v>
      </c>
      <c r="X397" s="1166">
        <v>1.81600803328552E-4</v>
      </c>
      <c r="Y397" s="1206">
        <v>11.065999999999999</v>
      </c>
      <c r="Z397" s="1166">
        <v>1.3942938679999999</v>
      </c>
      <c r="AA397" s="1206">
        <v>2.4415619999999999E-2</v>
      </c>
      <c r="AB397" s="1166">
        <v>3.07631928876E-3</v>
      </c>
      <c r="AC397" s="1166">
        <v>3.0519525E-4</v>
      </c>
      <c r="AD397" s="1207">
        <v>8.779565329957999E-6</v>
      </c>
    </row>
    <row r="398" spans="2:30">
      <c r="B398" s="1200" t="s">
        <v>2028</v>
      </c>
      <c r="C398" s="1163" t="s">
        <v>318</v>
      </c>
      <c r="D398" s="1163" t="s">
        <v>688</v>
      </c>
      <c r="E398" s="1163" t="s">
        <v>689</v>
      </c>
      <c r="F398" s="1201">
        <v>508928.16</v>
      </c>
      <c r="G398" s="1163">
        <v>5037851.07</v>
      </c>
      <c r="H398" s="1202">
        <v>69.400000000000006</v>
      </c>
      <c r="I398" s="1202">
        <v>19.659600000000001</v>
      </c>
      <c r="J398" s="1202">
        <v>0.30480000000000002</v>
      </c>
      <c r="K398" s="1202">
        <v>30.092066567604444</v>
      </c>
      <c r="L398" s="1202">
        <v>768.15</v>
      </c>
      <c r="M398" s="1206">
        <v>26.155999999999999</v>
      </c>
      <c r="N398" s="1164">
        <v>3.2956036879999999</v>
      </c>
      <c r="O398" s="1166">
        <v>0.32694999999999996</v>
      </c>
      <c r="P398" s="1164">
        <v>9.4053851907255036E-3</v>
      </c>
      <c r="Q398" s="1204">
        <v>0.50502457002457002</v>
      </c>
      <c r="R398" s="1164">
        <v>6.3632085773955779E-2</v>
      </c>
      <c r="S398" s="1166">
        <v>6.3128071253071251E-3</v>
      </c>
      <c r="T398" s="1164">
        <v>1.81600803328552E-4</v>
      </c>
      <c r="U398" s="1206">
        <v>0.50502457002457002</v>
      </c>
      <c r="V398" s="1166">
        <v>6.3632085773955779E-2</v>
      </c>
      <c r="W398" s="1166">
        <v>6.3128071253071251E-3</v>
      </c>
      <c r="X398" s="1166">
        <v>1.81600803328552E-4</v>
      </c>
      <c r="Y398" s="1206">
        <v>11.065999999999999</v>
      </c>
      <c r="Z398" s="1166">
        <v>1.3942938679999999</v>
      </c>
      <c r="AA398" s="1206">
        <v>2.4415619999999999E-2</v>
      </c>
      <c r="AB398" s="1166">
        <v>3.07631928876E-3</v>
      </c>
      <c r="AC398" s="1166">
        <v>3.0519525E-4</v>
      </c>
      <c r="AD398" s="1207">
        <v>8.779565329957999E-6</v>
      </c>
    </row>
    <row r="399" spans="2:30">
      <c r="B399" s="1200" t="s">
        <v>2028</v>
      </c>
      <c r="C399" s="1163" t="s">
        <v>318</v>
      </c>
      <c r="D399" s="1163" t="s">
        <v>690</v>
      </c>
      <c r="E399" s="1163" t="s">
        <v>691</v>
      </c>
      <c r="F399" s="1201">
        <v>508929.2</v>
      </c>
      <c r="G399" s="1163">
        <v>5037850.54</v>
      </c>
      <c r="H399" s="1202">
        <v>69.400000000000006</v>
      </c>
      <c r="I399" s="1202">
        <v>19.659600000000001</v>
      </c>
      <c r="J399" s="1202">
        <v>0.30480000000000002</v>
      </c>
      <c r="K399" s="1202">
        <v>30.092066567604444</v>
      </c>
      <c r="L399" s="1202">
        <v>768.15</v>
      </c>
      <c r="M399" s="1206">
        <v>26.155999999999999</v>
      </c>
      <c r="N399" s="1164">
        <v>3.2956036879999999</v>
      </c>
      <c r="O399" s="1166">
        <v>0.32694999999999996</v>
      </c>
      <c r="P399" s="1164">
        <v>9.4053851907255036E-3</v>
      </c>
      <c r="Q399" s="1204">
        <v>0.50502457002457002</v>
      </c>
      <c r="R399" s="1164">
        <v>6.3632085773955779E-2</v>
      </c>
      <c r="S399" s="1166">
        <v>6.3128071253071251E-3</v>
      </c>
      <c r="T399" s="1164">
        <v>1.81600803328552E-4</v>
      </c>
      <c r="U399" s="1206">
        <v>0.50502457002457002</v>
      </c>
      <c r="V399" s="1166">
        <v>6.3632085773955779E-2</v>
      </c>
      <c r="W399" s="1166">
        <v>6.3128071253071251E-3</v>
      </c>
      <c r="X399" s="1166">
        <v>1.81600803328552E-4</v>
      </c>
      <c r="Y399" s="1206">
        <v>11.065999999999999</v>
      </c>
      <c r="Z399" s="1166">
        <v>1.3942938679999999</v>
      </c>
      <c r="AA399" s="1206">
        <v>2.4415619999999999E-2</v>
      </c>
      <c r="AB399" s="1166">
        <v>3.07631928876E-3</v>
      </c>
      <c r="AC399" s="1166">
        <v>3.0519525E-4</v>
      </c>
      <c r="AD399" s="1207">
        <v>8.779565329957999E-6</v>
      </c>
    </row>
    <row r="400" spans="2:30">
      <c r="B400" s="1200" t="s">
        <v>2028</v>
      </c>
      <c r="C400" s="1163" t="s">
        <v>692</v>
      </c>
      <c r="D400" s="1163" t="s">
        <v>693</v>
      </c>
      <c r="E400" s="1163" t="s">
        <v>694</v>
      </c>
      <c r="F400" s="1201">
        <v>509104.57</v>
      </c>
      <c r="G400" s="1163">
        <v>5037792.71</v>
      </c>
      <c r="H400" s="1202">
        <v>69.400000000000006</v>
      </c>
      <c r="I400" s="1202">
        <v>20.421600000000002</v>
      </c>
      <c r="J400" s="1202">
        <v>0.30480000000000002</v>
      </c>
      <c r="K400" s="1202">
        <v>30.092066567604444</v>
      </c>
      <c r="L400" s="1202">
        <v>768.15</v>
      </c>
      <c r="M400" s="1206">
        <v>54.94</v>
      </c>
      <c r="N400" s="1164">
        <v>6.9223301199999998</v>
      </c>
      <c r="O400" s="1166">
        <v>0.68674999999999997</v>
      </c>
      <c r="P400" s="1164">
        <v>1.9755767792417004E-2</v>
      </c>
      <c r="Q400" s="1204">
        <v>0.57999999999999996</v>
      </c>
      <c r="R400" s="1164">
        <v>7.3078839999999992E-2</v>
      </c>
      <c r="S400" s="1166">
        <v>7.2499999999999995E-3</v>
      </c>
      <c r="T400" s="1164">
        <v>2.0856107243541797E-4</v>
      </c>
      <c r="U400" s="1206">
        <v>0.57999999999999996</v>
      </c>
      <c r="V400" s="1166">
        <v>7.3078839999999992E-2</v>
      </c>
      <c r="W400" s="1166">
        <v>7.2499999999999995E-3</v>
      </c>
      <c r="X400" s="1166">
        <v>2.0856107243541797E-4</v>
      </c>
      <c r="Y400" s="1206">
        <v>13.82</v>
      </c>
      <c r="Z400" s="1166">
        <v>1.7412923600000001</v>
      </c>
      <c r="AA400" s="1206">
        <v>2.6126654999999999E-2</v>
      </c>
      <c r="AB400" s="1166">
        <v>3.2919062766899997E-3</v>
      </c>
      <c r="AC400" s="1166">
        <v>3.2658318749999998E-4</v>
      </c>
      <c r="AD400" s="1207">
        <v>9.3948330792244405E-6</v>
      </c>
    </row>
    <row r="401" spans="2:30">
      <c r="B401" s="1200" t="s">
        <v>2028</v>
      </c>
      <c r="C401" s="1163" t="s">
        <v>692</v>
      </c>
      <c r="D401" s="1163" t="s">
        <v>695</v>
      </c>
      <c r="E401" s="1163" t="s">
        <v>696</v>
      </c>
      <c r="F401" s="1201">
        <v>509109.61</v>
      </c>
      <c r="G401" s="1163">
        <v>5037797.5</v>
      </c>
      <c r="H401" s="1202">
        <v>69.400000000000006</v>
      </c>
      <c r="I401" s="1202">
        <v>20.421600000000002</v>
      </c>
      <c r="J401" s="1202">
        <v>0.30480000000000002</v>
      </c>
      <c r="K401" s="1202">
        <v>30.092066567604444</v>
      </c>
      <c r="L401" s="1202">
        <v>768.15</v>
      </c>
      <c r="M401" s="1206">
        <v>70.23</v>
      </c>
      <c r="N401" s="1164">
        <v>8.8488395400000002</v>
      </c>
      <c r="O401" s="1166">
        <v>0.87787499999999996</v>
      </c>
      <c r="P401" s="1164">
        <v>2.5253869167481732E-2</v>
      </c>
      <c r="Q401" s="1204">
        <v>0.54</v>
      </c>
      <c r="R401" s="1164">
        <v>6.8038920000000003E-2</v>
      </c>
      <c r="S401" s="1166">
        <v>6.7499999999999999E-3</v>
      </c>
      <c r="T401" s="1164">
        <v>1.9417755019849261E-4</v>
      </c>
      <c r="U401" s="1206">
        <v>0.54</v>
      </c>
      <c r="V401" s="1166">
        <v>6.8038920000000003E-2</v>
      </c>
      <c r="W401" s="1166">
        <v>6.7499999999999999E-3</v>
      </c>
      <c r="X401" s="1166">
        <v>1.9417755019849261E-4</v>
      </c>
      <c r="Y401" s="1206">
        <v>10.16</v>
      </c>
      <c r="Z401" s="1166">
        <v>1.28013968</v>
      </c>
      <c r="AA401" s="1206">
        <v>2.6175194999999998E-2</v>
      </c>
      <c r="AB401" s="1166">
        <v>3.2980222196099997E-3</v>
      </c>
      <c r="AC401" s="1166">
        <v>3.2718993749999997E-4</v>
      </c>
      <c r="AD401" s="1207">
        <v>9.412287483458948E-6</v>
      </c>
    </row>
    <row r="402" spans="2:30">
      <c r="B402" s="1200" t="s">
        <v>2028</v>
      </c>
      <c r="C402" s="1163" t="s">
        <v>337</v>
      </c>
      <c r="D402" s="1163" t="s">
        <v>710</v>
      </c>
      <c r="E402" s="1163" t="s">
        <v>711</v>
      </c>
      <c r="F402" s="1201">
        <v>506274.7</v>
      </c>
      <c r="G402" s="1163">
        <v>5043906.5999999996</v>
      </c>
      <c r="H402" s="1202">
        <v>62.7</v>
      </c>
      <c r="I402" s="1202">
        <v>6.0960000000000001</v>
      </c>
      <c r="J402" s="1202">
        <v>0.35560000000000003</v>
      </c>
      <c r="K402" s="1202">
        <v>36.828288689033897</v>
      </c>
      <c r="L402" s="1202">
        <v>829.81666700000005</v>
      </c>
      <c r="M402" s="1206">
        <v>7.8454999999999995</v>
      </c>
      <c r="N402" s="1164">
        <v>0.9885173089999999</v>
      </c>
      <c r="O402" s="1166">
        <v>9.8068749999999996E-2</v>
      </c>
      <c r="P402" s="1164">
        <v>2.8211480927449514E-3</v>
      </c>
      <c r="Q402" s="1204">
        <v>4.7250000000000007E-2</v>
      </c>
      <c r="R402" s="1164">
        <v>5.9534055000000008E-3</v>
      </c>
      <c r="S402" s="1166">
        <v>5.9062500000000011E-4</v>
      </c>
      <c r="T402" s="1164">
        <v>1.6990535642368105E-5</v>
      </c>
      <c r="U402" s="1206">
        <v>4.7250000000000007E-2</v>
      </c>
      <c r="V402" s="1166">
        <v>5.9534055000000008E-3</v>
      </c>
      <c r="W402" s="1166">
        <v>5.9062500000000011E-4</v>
      </c>
      <c r="X402" s="1166">
        <v>1.6990535642368105E-5</v>
      </c>
      <c r="Y402" s="1206">
        <v>0.66384999999999983</v>
      </c>
      <c r="Z402" s="1166">
        <v>8.3643772299999974E-2</v>
      </c>
      <c r="AA402" s="1206">
        <v>7.3234724999999999E-3</v>
      </c>
      <c r="AB402" s="1166">
        <v>9.2274288805500003E-4</v>
      </c>
      <c r="AC402" s="1166">
        <v>9.1543406250000004E-5</v>
      </c>
      <c r="AD402" s="1207">
        <v>2.6334332388815374E-6</v>
      </c>
    </row>
    <row r="403" spans="2:30">
      <c r="B403" s="1200" t="s">
        <v>2028</v>
      </c>
      <c r="C403" s="1163" t="s">
        <v>712</v>
      </c>
      <c r="D403" s="1163" t="s">
        <v>724</v>
      </c>
      <c r="E403" s="1163" t="s">
        <v>725</v>
      </c>
      <c r="F403" s="1201">
        <v>506437.3946</v>
      </c>
      <c r="G403" s="1163">
        <v>5044073.7504000003</v>
      </c>
      <c r="H403" s="1202">
        <v>62.7</v>
      </c>
      <c r="I403" s="1202">
        <v>7.9314</v>
      </c>
      <c r="J403" s="1202">
        <v>0.22250400000000001</v>
      </c>
      <c r="K403" s="1202">
        <v>27.431843682973611</v>
      </c>
      <c r="L403" s="1202">
        <v>770.15</v>
      </c>
      <c r="M403" s="1206">
        <v>2.893594528497029</v>
      </c>
      <c r="N403" s="1164">
        <v>0.36458712340156868</v>
      </c>
      <c r="O403" s="1166">
        <v>3.616993160621286E-2</v>
      </c>
      <c r="P403" s="1164">
        <v>1.0405020311320655E-3</v>
      </c>
      <c r="Q403" s="1204">
        <v>2.5128584063263678E-2</v>
      </c>
      <c r="R403" s="1164">
        <v>3.166151334803097E-3</v>
      </c>
      <c r="S403" s="1166">
        <v>3.1410730079079596E-4</v>
      </c>
      <c r="T403" s="1164">
        <v>9.0359386914100436E-6</v>
      </c>
      <c r="U403" s="1206">
        <v>2.5128584063263678E-2</v>
      </c>
      <c r="V403" s="1166">
        <v>3.166151334803097E-3</v>
      </c>
      <c r="W403" s="1166">
        <v>3.1410730079079596E-4</v>
      </c>
      <c r="X403" s="1166">
        <v>9.0359386914100436E-6</v>
      </c>
      <c r="Y403" s="1206">
        <v>0.68532501990719108</v>
      </c>
      <c r="Z403" s="1166">
        <v>8.6349581858266258E-2</v>
      </c>
      <c r="AA403" s="1206">
        <v>5.6185050000000002E-3</v>
      </c>
      <c r="AB403" s="1166">
        <v>7.0792039299000004E-4</v>
      </c>
      <c r="AC403" s="1166">
        <v>7.0231312499999997E-5</v>
      </c>
      <c r="AD403" s="1207">
        <v>2.0203472901444104E-6</v>
      </c>
    </row>
    <row r="404" spans="2:30">
      <c r="B404" s="1200" t="s">
        <v>2028</v>
      </c>
      <c r="C404" s="1163" t="s">
        <v>712</v>
      </c>
      <c r="D404" s="1163" t="s">
        <v>715</v>
      </c>
      <c r="E404" s="1163" t="s">
        <v>716</v>
      </c>
      <c r="F404" s="1201">
        <v>506152.97894825001</v>
      </c>
      <c r="G404" s="1163">
        <v>5044046.4164565997</v>
      </c>
      <c r="H404" s="1202">
        <v>62.7</v>
      </c>
      <c r="I404" s="1202">
        <v>6.6995040000000001</v>
      </c>
      <c r="J404" s="1202">
        <v>0.22250400000000001</v>
      </c>
      <c r="K404" s="1202">
        <v>91.825362354922149</v>
      </c>
      <c r="L404" s="1202">
        <v>720.26111100000003</v>
      </c>
      <c r="M404" s="1206">
        <v>48.800093352540301</v>
      </c>
      <c r="N404" s="1164">
        <v>6.1487141622333725</v>
      </c>
      <c r="O404" s="1166">
        <v>0.61000116690675377</v>
      </c>
      <c r="P404" s="1164">
        <v>1.7547930697507444E-2</v>
      </c>
      <c r="Q404" s="1204">
        <v>1.5145769766662555E-2</v>
      </c>
      <c r="R404" s="1164">
        <v>1.9083366990599484E-3</v>
      </c>
      <c r="S404" s="1166">
        <v>1.8932212208328192E-4</v>
      </c>
      <c r="T404" s="1164">
        <v>5.4462379058535731E-6</v>
      </c>
      <c r="U404" s="1206">
        <v>1.5145769766662555E-2</v>
      </c>
      <c r="V404" s="1166">
        <v>1.9083366990599484E-3</v>
      </c>
      <c r="W404" s="1166">
        <v>1.8932212208328192E-4</v>
      </c>
      <c r="X404" s="1166">
        <v>5.4462379058535731E-6</v>
      </c>
      <c r="Y404" s="1206">
        <v>0.37610861928740108</v>
      </c>
      <c r="Z404" s="1166">
        <v>4.738893381297396E-2</v>
      </c>
      <c r="AA404" s="1206">
        <v>5.1755774999999997E-2</v>
      </c>
      <c r="AB404" s="1166">
        <v>6.5211241384499994E-3</v>
      </c>
      <c r="AC404" s="1166">
        <v>6.4694718749999994E-4</v>
      </c>
      <c r="AD404" s="1207">
        <v>1.8610758515045163E-5</v>
      </c>
    </row>
    <row r="405" spans="2:30">
      <c r="B405" s="1200" t="s">
        <v>2028</v>
      </c>
      <c r="C405" s="1163" t="s">
        <v>717</v>
      </c>
      <c r="D405" s="1163" t="s">
        <v>713</v>
      </c>
      <c r="E405" s="1163" t="s">
        <v>714</v>
      </c>
      <c r="F405" s="1201">
        <v>506161.38378661999</v>
      </c>
      <c r="G405" s="1163">
        <v>5044046.5013538999</v>
      </c>
      <c r="H405" s="1202">
        <v>62.7</v>
      </c>
      <c r="I405" s="1202">
        <v>5.91</v>
      </c>
      <c r="J405" s="1202">
        <v>0.22250400000000001</v>
      </c>
      <c r="K405" s="1202">
        <v>91.825362354922149</v>
      </c>
      <c r="L405" s="1202">
        <v>720.26111100000003</v>
      </c>
      <c r="M405" s="1206">
        <v>48.800093352540301</v>
      </c>
      <c r="N405" s="1164">
        <v>6.1487141622333725</v>
      </c>
      <c r="O405" s="1166">
        <v>0.61000116690675377</v>
      </c>
      <c r="P405" s="1164">
        <v>1.7547930697507444E-2</v>
      </c>
      <c r="Q405" s="1204">
        <v>1.5145769766662555E-2</v>
      </c>
      <c r="R405" s="1164">
        <v>1.9083366990599484E-3</v>
      </c>
      <c r="S405" s="1166">
        <v>1.8932212208328192E-4</v>
      </c>
      <c r="T405" s="1164">
        <v>5.4462379058535731E-6</v>
      </c>
      <c r="U405" s="1206">
        <v>1.5145769766662555E-2</v>
      </c>
      <c r="V405" s="1166">
        <v>1.9083366990599484E-3</v>
      </c>
      <c r="W405" s="1166">
        <v>1.8932212208328192E-4</v>
      </c>
      <c r="X405" s="1166">
        <v>5.4462379058535731E-6</v>
      </c>
      <c r="Y405" s="1206">
        <v>0.37610861928740108</v>
      </c>
      <c r="Z405" s="1166">
        <v>4.738893381297396E-2</v>
      </c>
      <c r="AA405" s="1206">
        <v>5.1755774999999997E-2</v>
      </c>
      <c r="AB405" s="1166">
        <v>6.5211241384499994E-3</v>
      </c>
      <c r="AC405" s="1166">
        <v>6.4694718749999994E-4</v>
      </c>
      <c r="AD405" s="1207">
        <v>1.8610758515045163E-5</v>
      </c>
    </row>
    <row r="406" spans="2:30">
      <c r="B406" s="1200" t="s">
        <v>2028</v>
      </c>
      <c r="C406" s="1163" t="s">
        <v>720</v>
      </c>
      <c r="D406" s="1163" t="s">
        <v>718</v>
      </c>
      <c r="E406" s="1163" t="s">
        <v>719</v>
      </c>
      <c r="F406" s="1201">
        <v>505881.33650946</v>
      </c>
      <c r="G406" s="1163">
        <v>5043340.3862937996</v>
      </c>
      <c r="H406" s="1202">
        <v>62.7</v>
      </c>
      <c r="I406" s="1202">
        <v>6.6995040000000001</v>
      </c>
      <c r="J406" s="1202">
        <v>0.22250400000000001</v>
      </c>
      <c r="K406" s="1202">
        <v>91.825366354846636</v>
      </c>
      <c r="L406" s="1202">
        <v>720.26110000000006</v>
      </c>
      <c r="M406" s="1206">
        <v>7.1573073418320501</v>
      </c>
      <c r="N406" s="1164">
        <v>0.90180641045615462</v>
      </c>
      <c r="O406" s="1166">
        <v>8.9466341772900623E-2</v>
      </c>
      <c r="P406" s="1164">
        <v>2.5736822326937639E-3</v>
      </c>
      <c r="Q406" s="1204">
        <v>2.4967371558581284E-2</v>
      </c>
      <c r="R406" s="1164">
        <v>3.1458388816381247E-3</v>
      </c>
      <c r="S406" s="1166">
        <v>3.1209214448226608E-4</v>
      </c>
      <c r="T406" s="1164">
        <v>8.9779686002608047E-6</v>
      </c>
      <c r="U406" s="1206">
        <v>2.4967371558581284E-2</v>
      </c>
      <c r="V406" s="1166">
        <v>3.1458388816381247E-3</v>
      </c>
      <c r="W406" s="1166">
        <v>3.1209214448226608E-4</v>
      </c>
      <c r="X406" s="1166">
        <v>8.9779686002608047E-6</v>
      </c>
      <c r="Y406" s="1206">
        <v>0.13315920635966605</v>
      </c>
      <c r="Z406" s="1166">
        <v>1.6777793682905204E-2</v>
      </c>
      <c r="AA406" s="1206">
        <v>9.1619249999999996E-3</v>
      </c>
      <c r="AB406" s="1166">
        <v>1.15438422615E-3</v>
      </c>
      <c r="AC406" s="1166">
        <v>1.145240625E-4</v>
      </c>
      <c r="AD406" s="1207">
        <v>3.2945187992635637E-6</v>
      </c>
    </row>
    <row r="407" spans="2:30">
      <c r="B407" s="1200" t="s">
        <v>2028</v>
      </c>
      <c r="C407" s="1163" t="s">
        <v>723</v>
      </c>
      <c r="D407" s="1163" t="s">
        <v>721</v>
      </c>
      <c r="E407" s="1163" t="s">
        <v>722</v>
      </c>
      <c r="F407" s="1201">
        <v>507424.81</v>
      </c>
      <c r="G407" s="1163">
        <v>5043383.8600000003</v>
      </c>
      <c r="H407" s="1202">
        <v>62.7</v>
      </c>
      <c r="I407" s="1202">
        <v>2.4384000000000001</v>
      </c>
      <c r="J407" s="1202">
        <v>0.10058400000000001</v>
      </c>
      <c r="K407" s="1202">
        <v>46.137094240585832</v>
      </c>
      <c r="L407" s="1202">
        <v>940.92777799999999</v>
      </c>
      <c r="M407" s="1206">
        <v>7.1573073418320501</v>
      </c>
      <c r="N407" s="1164">
        <v>0.90180641045615462</v>
      </c>
      <c r="O407" s="1166">
        <v>8.9466341772900623E-2</v>
      </c>
      <c r="P407" s="1164">
        <v>2.5736822326937639E-3</v>
      </c>
      <c r="Q407" s="1204">
        <v>8.4170761670761665E-2</v>
      </c>
      <c r="R407" s="1164">
        <v>1.0605347628992628E-2</v>
      </c>
      <c r="S407" s="1166">
        <v>1.0521345208845208E-3</v>
      </c>
      <c r="T407" s="1164">
        <v>3.0266800554758665E-5</v>
      </c>
      <c r="U407" s="1206">
        <v>8.4170761670761665E-2</v>
      </c>
      <c r="V407" s="1166">
        <v>1.0605347628992628E-2</v>
      </c>
      <c r="W407" s="1166">
        <v>1.0521345208845208E-3</v>
      </c>
      <c r="X407" s="1166">
        <v>3.0266800554758665E-5</v>
      </c>
      <c r="Y407" s="1206">
        <v>2.2378</v>
      </c>
      <c r="Z407" s="1166">
        <v>0.28195832440000002</v>
      </c>
      <c r="AA407" s="1206">
        <v>4.0652249999999996E-3</v>
      </c>
      <c r="AB407" s="1166">
        <v>5.1221021954999996E-4</v>
      </c>
      <c r="AC407" s="1166">
        <v>5.0815312499999992E-5</v>
      </c>
      <c r="AD407" s="1207">
        <v>1.4618063546401241E-6</v>
      </c>
    </row>
    <row r="408" spans="2:30">
      <c r="B408" s="1200" t="s">
        <v>2028</v>
      </c>
      <c r="C408" s="1163" t="s">
        <v>726</v>
      </c>
      <c r="D408" s="1163" t="s">
        <v>727</v>
      </c>
      <c r="E408" s="1163" t="s">
        <v>728</v>
      </c>
      <c r="F408" s="1201">
        <v>506754.31987199001</v>
      </c>
      <c r="G408" s="1163">
        <v>5043977</v>
      </c>
      <c r="H408" s="1202">
        <v>62.7</v>
      </c>
      <c r="I408" s="1202">
        <v>23.29</v>
      </c>
      <c r="J408" s="1202">
        <v>0.50800000000000001</v>
      </c>
      <c r="K408" s="1202">
        <v>53.040294609498304</v>
      </c>
      <c r="L408" s="1202">
        <v>716.48333300000002</v>
      </c>
      <c r="M408" s="1206">
        <v>67.950084786479096</v>
      </c>
      <c r="N408" s="1164">
        <v>8.5615747829267939</v>
      </c>
      <c r="O408" s="1166">
        <v>0.84937605983098863</v>
      </c>
      <c r="P408" s="1164">
        <v>2.4434038888182172E-2</v>
      </c>
      <c r="Q408" s="1204">
        <v>8.8559762958782359E-2</v>
      </c>
      <c r="R408" s="1164">
        <v>1.1158353013280659E-2</v>
      </c>
      <c r="S408" s="1166">
        <v>1.1069970369847796E-3</v>
      </c>
      <c r="T408" s="1164">
        <v>3.1845032995362164E-5</v>
      </c>
      <c r="U408" s="1206">
        <v>8.8559762958782359E-2</v>
      </c>
      <c r="V408" s="1166">
        <v>1.1158353013280659E-2</v>
      </c>
      <c r="W408" s="1166">
        <v>1.1069970369847796E-3</v>
      </c>
      <c r="X408" s="1166">
        <v>3.1845032995362164E-5</v>
      </c>
      <c r="Y408" s="1206">
        <v>0.88678740341245132</v>
      </c>
      <c r="Z408" s="1166">
        <v>0.11173343925516203</v>
      </c>
      <c r="AA408" s="1206">
        <v>6.1014779999999998E-2</v>
      </c>
      <c r="AB408" s="1166">
        <v>7.6877402504399997E-3</v>
      </c>
      <c r="AC408" s="1166">
        <v>7.6268475000000006E-4</v>
      </c>
      <c r="AD408" s="1207">
        <v>2.1940186122777746E-5</v>
      </c>
    </row>
    <row r="409" spans="2:30">
      <c r="B409" s="1200" t="s">
        <v>2028</v>
      </c>
      <c r="C409" s="1163" t="s">
        <v>726</v>
      </c>
      <c r="D409" s="1163" t="s">
        <v>729</v>
      </c>
      <c r="E409" s="1163" t="s">
        <v>730</v>
      </c>
      <c r="F409" s="1201">
        <v>506757.31987199001</v>
      </c>
      <c r="G409" s="1163">
        <v>5043977</v>
      </c>
      <c r="H409" s="1202">
        <v>62.7</v>
      </c>
      <c r="I409" s="1202">
        <v>23.29</v>
      </c>
      <c r="J409" s="1202">
        <v>0.50800000000000001</v>
      </c>
      <c r="K409" s="1202">
        <v>53.040294609498304</v>
      </c>
      <c r="L409" s="1202">
        <v>716.48333300000002</v>
      </c>
      <c r="M409" s="1206">
        <v>67.950084786479096</v>
      </c>
      <c r="N409" s="1164">
        <v>8.5615747829267939</v>
      </c>
      <c r="O409" s="1166">
        <v>0.84937605983098863</v>
      </c>
      <c r="P409" s="1164">
        <v>2.4434038888182172E-2</v>
      </c>
      <c r="Q409" s="1204">
        <v>8.8559762958782359E-2</v>
      </c>
      <c r="R409" s="1164">
        <v>1.1158353013280659E-2</v>
      </c>
      <c r="S409" s="1166">
        <v>1.1069970369847796E-3</v>
      </c>
      <c r="T409" s="1164">
        <v>3.1845032995362164E-5</v>
      </c>
      <c r="U409" s="1206">
        <v>8.8559762958782359E-2</v>
      </c>
      <c r="V409" s="1166">
        <v>1.1158353013280659E-2</v>
      </c>
      <c r="W409" s="1166">
        <v>1.1069970369847796E-3</v>
      </c>
      <c r="X409" s="1166">
        <v>3.1845032995362164E-5</v>
      </c>
      <c r="Y409" s="1206">
        <v>0.88678740341245132</v>
      </c>
      <c r="Z409" s="1166">
        <v>0.11173343925516203</v>
      </c>
      <c r="AA409" s="1206">
        <v>6.1014779999999998E-2</v>
      </c>
      <c r="AB409" s="1166">
        <v>7.6877402504399997E-3</v>
      </c>
      <c r="AC409" s="1166">
        <v>7.6268475000000006E-4</v>
      </c>
      <c r="AD409" s="1207">
        <v>2.1940186122777746E-5</v>
      </c>
    </row>
    <row r="410" spans="2:30">
      <c r="B410" s="1200" t="s">
        <v>2028</v>
      </c>
      <c r="C410" s="1163" t="s">
        <v>726</v>
      </c>
      <c r="D410" s="1163" t="s">
        <v>731</v>
      </c>
      <c r="E410" s="1163" t="s">
        <v>732</v>
      </c>
      <c r="F410" s="1201">
        <v>506754.31987199001</v>
      </c>
      <c r="G410" s="1163">
        <v>5043970</v>
      </c>
      <c r="H410" s="1202">
        <v>62.7</v>
      </c>
      <c r="I410" s="1202">
        <v>23.29</v>
      </c>
      <c r="J410" s="1202">
        <v>0.50800000000000001</v>
      </c>
      <c r="K410" s="1202">
        <v>53.040294609498304</v>
      </c>
      <c r="L410" s="1202">
        <v>716.48333300000002</v>
      </c>
      <c r="M410" s="1206">
        <v>67.950084786479096</v>
      </c>
      <c r="N410" s="1164">
        <v>8.5615747829267939</v>
      </c>
      <c r="O410" s="1166">
        <v>0.84937605983098863</v>
      </c>
      <c r="P410" s="1164">
        <v>2.4434038888182172E-2</v>
      </c>
      <c r="Q410" s="1204">
        <v>8.8559762958782359E-2</v>
      </c>
      <c r="R410" s="1164">
        <v>1.1158353013280659E-2</v>
      </c>
      <c r="S410" s="1166">
        <v>1.1069970369847796E-3</v>
      </c>
      <c r="T410" s="1164">
        <v>3.1845032995362164E-5</v>
      </c>
      <c r="U410" s="1206">
        <v>8.8559762958782359E-2</v>
      </c>
      <c r="V410" s="1166">
        <v>1.1158353013280659E-2</v>
      </c>
      <c r="W410" s="1166">
        <v>1.1069970369847796E-3</v>
      </c>
      <c r="X410" s="1166">
        <v>3.1845032995362164E-5</v>
      </c>
      <c r="Y410" s="1206">
        <v>0.88678740341245132</v>
      </c>
      <c r="Z410" s="1166">
        <v>0.11173343925516203</v>
      </c>
      <c r="AA410" s="1206">
        <v>6.1014779999999998E-2</v>
      </c>
      <c r="AB410" s="1166">
        <v>7.6877402504399997E-3</v>
      </c>
      <c r="AC410" s="1166">
        <v>7.6268475000000006E-4</v>
      </c>
      <c r="AD410" s="1207">
        <v>2.1940186122777746E-5</v>
      </c>
    </row>
    <row r="411" spans="2:30">
      <c r="B411" s="1200" t="s">
        <v>2028</v>
      </c>
      <c r="C411" s="1163" t="s">
        <v>726</v>
      </c>
      <c r="D411" s="1163" t="s">
        <v>733</v>
      </c>
      <c r="E411" s="1163" t="s">
        <v>734</v>
      </c>
      <c r="F411" s="1201">
        <v>506757.31987199001</v>
      </c>
      <c r="G411" s="1163">
        <v>5043970</v>
      </c>
      <c r="H411" s="1202">
        <v>62.7</v>
      </c>
      <c r="I411" s="1202">
        <v>23.29</v>
      </c>
      <c r="J411" s="1202">
        <v>0.50800000000000001</v>
      </c>
      <c r="K411" s="1202">
        <v>53.040294609498304</v>
      </c>
      <c r="L411" s="1202">
        <v>716.48333300000002</v>
      </c>
      <c r="M411" s="1206">
        <v>67.950084786479096</v>
      </c>
      <c r="N411" s="1164">
        <v>8.5615747829267939</v>
      </c>
      <c r="O411" s="1166">
        <v>0.84937605983098863</v>
      </c>
      <c r="P411" s="1164">
        <v>2.4434038888182172E-2</v>
      </c>
      <c r="Q411" s="1204">
        <v>8.8559762958782359E-2</v>
      </c>
      <c r="R411" s="1164">
        <v>1.1158353013280659E-2</v>
      </c>
      <c r="S411" s="1166">
        <v>1.1069970369847796E-3</v>
      </c>
      <c r="T411" s="1164">
        <v>3.1845032995362164E-5</v>
      </c>
      <c r="U411" s="1206">
        <v>8.8559762958782359E-2</v>
      </c>
      <c r="V411" s="1166">
        <v>1.1158353013280659E-2</v>
      </c>
      <c r="W411" s="1166">
        <v>1.1069970369847796E-3</v>
      </c>
      <c r="X411" s="1166">
        <v>3.1845032995362164E-5</v>
      </c>
      <c r="Y411" s="1206">
        <v>0.88678740341245132</v>
      </c>
      <c r="Z411" s="1166">
        <v>0.11173343925516203</v>
      </c>
      <c r="AA411" s="1206">
        <v>6.1014779999999998E-2</v>
      </c>
      <c r="AB411" s="1166">
        <v>7.6877402504399997E-3</v>
      </c>
      <c r="AC411" s="1166">
        <v>7.6268475000000006E-4</v>
      </c>
      <c r="AD411" s="1207">
        <v>2.1940186122777746E-5</v>
      </c>
    </row>
    <row r="412" spans="2:30">
      <c r="B412" s="1200" t="s">
        <v>2028</v>
      </c>
      <c r="C412" s="1163" t="s">
        <v>726</v>
      </c>
      <c r="D412" s="1163" t="s">
        <v>735</v>
      </c>
      <c r="E412" s="1163" t="s">
        <v>736</v>
      </c>
      <c r="F412" s="1201">
        <v>506754.31987199001</v>
      </c>
      <c r="G412" s="1163">
        <v>5043963</v>
      </c>
      <c r="H412" s="1202">
        <v>62.7</v>
      </c>
      <c r="I412" s="1202">
        <v>23.29</v>
      </c>
      <c r="J412" s="1202">
        <v>0.50800000000000001</v>
      </c>
      <c r="K412" s="1202">
        <v>53.040294609498304</v>
      </c>
      <c r="L412" s="1202">
        <v>716.48333300000002</v>
      </c>
      <c r="M412" s="1206">
        <v>67.950084786479096</v>
      </c>
      <c r="N412" s="1164">
        <v>8.5615747829267939</v>
      </c>
      <c r="O412" s="1166">
        <v>0.84937605983098863</v>
      </c>
      <c r="P412" s="1164">
        <v>2.4434038888182172E-2</v>
      </c>
      <c r="Q412" s="1204">
        <v>8.8559762958782359E-2</v>
      </c>
      <c r="R412" s="1164">
        <v>1.1158353013280659E-2</v>
      </c>
      <c r="S412" s="1166">
        <v>1.1069970369847796E-3</v>
      </c>
      <c r="T412" s="1164">
        <v>3.1845032995362164E-5</v>
      </c>
      <c r="U412" s="1206">
        <v>8.8559762958782359E-2</v>
      </c>
      <c r="V412" s="1166">
        <v>1.1158353013280659E-2</v>
      </c>
      <c r="W412" s="1166">
        <v>1.1069970369847796E-3</v>
      </c>
      <c r="X412" s="1166">
        <v>3.1845032995362164E-5</v>
      </c>
      <c r="Y412" s="1206">
        <v>0.88678740341245132</v>
      </c>
      <c r="Z412" s="1166">
        <v>0.11173343925516203</v>
      </c>
      <c r="AA412" s="1206">
        <v>6.1014779999999998E-2</v>
      </c>
      <c r="AB412" s="1166">
        <v>7.6877402504399997E-3</v>
      </c>
      <c r="AC412" s="1166">
        <v>7.6268475000000006E-4</v>
      </c>
      <c r="AD412" s="1207">
        <v>2.1940186122777746E-5</v>
      </c>
    </row>
    <row r="413" spans="2:30">
      <c r="B413" s="1200" t="s">
        <v>2028</v>
      </c>
      <c r="C413" s="1163" t="s">
        <v>726</v>
      </c>
      <c r="D413" s="1163" t="s">
        <v>737</v>
      </c>
      <c r="E413" s="1163" t="s">
        <v>738</v>
      </c>
      <c r="F413" s="1201">
        <v>506757.31987199001</v>
      </c>
      <c r="G413" s="1163">
        <v>5043963</v>
      </c>
      <c r="H413" s="1202">
        <v>62.7</v>
      </c>
      <c r="I413" s="1202">
        <v>23.29</v>
      </c>
      <c r="J413" s="1202">
        <v>0.50800000000000001</v>
      </c>
      <c r="K413" s="1202">
        <v>53.040294609498304</v>
      </c>
      <c r="L413" s="1202">
        <v>716.48333300000002</v>
      </c>
      <c r="M413" s="1206">
        <v>67.950084786479096</v>
      </c>
      <c r="N413" s="1164">
        <v>8.5615747829267939</v>
      </c>
      <c r="O413" s="1166">
        <v>0.84937605983098863</v>
      </c>
      <c r="P413" s="1164">
        <v>2.4434038888182172E-2</v>
      </c>
      <c r="Q413" s="1204">
        <v>8.8559762958782359E-2</v>
      </c>
      <c r="R413" s="1164">
        <v>1.1158353013280659E-2</v>
      </c>
      <c r="S413" s="1166">
        <v>1.1069970369847796E-3</v>
      </c>
      <c r="T413" s="1164">
        <v>3.1845032995362164E-5</v>
      </c>
      <c r="U413" s="1206">
        <v>8.8559762958782359E-2</v>
      </c>
      <c r="V413" s="1166">
        <v>1.1158353013280659E-2</v>
      </c>
      <c r="W413" s="1166">
        <v>1.1069970369847796E-3</v>
      </c>
      <c r="X413" s="1166">
        <v>3.1845032995362164E-5</v>
      </c>
      <c r="Y413" s="1206">
        <v>0.88678740341245132</v>
      </c>
      <c r="Z413" s="1166">
        <v>0.11173343925516203</v>
      </c>
      <c r="AA413" s="1206">
        <v>6.1014779999999998E-2</v>
      </c>
      <c r="AB413" s="1166">
        <v>7.6877402504399997E-3</v>
      </c>
      <c r="AC413" s="1166">
        <v>7.6268475000000006E-4</v>
      </c>
      <c r="AD413" s="1207">
        <v>2.1940186122777746E-5</v>
      </c>
    </row>
    <row r="414" spans="2:30">
      <c r="B414" s="1200" t="s">
        <v>2028</v>
      </c>
      <c r="C414" s="1163" t="s">
        <v>726</v>
      </c>
      <c r="D414" s="1163" t="s">
        <v>739</v>
      </c>
      <c r="E414" s="1163" t="s">
        <v>740</v>
      </c>
      <c r="F414" s="1201">
        <v>506754.31987199001</v>
      </c>
      <c r="G414" s="1163">
        <v>5043956</v>
      </c>
      <c r="H414" s="1202">
        <v>62.7</v>
      </c>
      <c r="I414" s="1202">
        <v>23.29</v>
      </c>
      <c r="J414" s="1202">
        <v>0.50800000000000001</v>
      </c>
      <c r="K414" s="1202">
        <v>53.040294609498304</v>
      </c>
      <c r="L414" s="1202">
        <v>716.48333300000002</v>
      </c>
      <c r="M414" s="1206">
        <v>67.950084786479096</v>
      </c>
      <c r="N414" s="1164">
        <v>8.5615747829267939</v>
      </c>
      <c r="O414" s="1166">
        <v>0.84937605983098863</v>
      </c>
      <c r="P414" s="1164">
        <v>2.4434038888182172E-2</v>
      </c>
      <c r="Q414" s="1204">
        <v>8.8559762958782359E-2</v>
      </c>
      <c r="R414" s="1164">
        <v>1.1158353013280659E-2</v>
      </c>
      <c r="S414" s="1166">
        <v>1.1069970369847796E-3</v>
      </c>
      <c r="T414" s="1164">
        <v>3.1845032995362164E-5</v>
      </c>
      <c r="U414" s="1206">
        <v>8.8559762958782359E-2</v>
      </c>
      <c r="V414" s="1166">
        <v>1.1158353013280659E-2</v>
      </c>
      <c r="W414" s="1166">
        <v>1.1069970369847796E-3</v>
      </c>
      <c r="X414" s="1166">
        <v>3.1845032995362164E-5</v>
      </c>
      <c r="Y414" s="1206">
        <v>0.88678740341245132</v>
      </c>
      <c r="Z414" s="1166">
        <v>0.11173343925516203</v>
      </c>
      <c r="AA414" s="1206">
        <v>6.1014779999999998E-2</v>
      </c>
      <c r="AB414" s="1166">
        <v>7.6877402504399997E-3</v>
      </c>
      <c r="AC414" s="1166">
        <v>7.6268475000000006E-4</v>
      </c>
      <c r="AD414" s="1207">
        <v>2.1940186122777746E-5</v>
      </c>
    </row>
    <row r="415" spans="2:30">
      <c r="B415" s="1200" t="s">
        <v>2028</v>
      </c>
      <c r="C415" s="1163" t="s">
        <v>726</v>
      </c>
      <c r="D415" s="1163" t="s">
        <v>741</v>
      </c>
      <c r="E415" s="1163" t="s">
        <v>742</v>
      </c>
      <c r="F415" s="1201">
        <v>506757.31987199001</v>
      </c>
      <c r="G415" s="1163">
        <v>5043956</v>
      </c>
      <c r="H415" s="1202">
        <v>62.7</v>
      </c>
      <c r="I415" s="1202">
        <v>23.29</v>
      </c>
      <c r="J415" s="1202">
        <v>0.50800000000000001</v>
      </c>
      <c r="K415" s="1202">
        <v>53.040294609498304</v>
      </c>
      <c r="L415" s="1202">
        <v>716.48333300000002</v>
      </c>
      <c r="M415" s="1206">
        <v>67.950084786479096</v>
      </c>
      <c r="N415" s="1164">
        <v>8.5615747829267939</v>
      </c>
      <c r="O415" s="1166">
        <v>0.84937605983098863</v>
      </c>
      <c r="P415" s="1164">
        <v>2.4434038888182172E-2</v>
      </c>
      <c r="Q415" s="1204">
        <v>8.8559762958782359E-2</v>
      </c>
      <c r="R415" s="1164">
        <v>1.1158353013280659E-2</v>
      </c>
      <c r="S415" s="1166">
        <v>1.1069970369847796E-3</v>
      </c>
      <c r="T415" s="1164">
        <v>3.1845032995362164E-5</v>
      </c>
      <c r="U415" s="1206">
        <v>8.8559762958782359E-2</v>
      </c>
      <c r="V415" s="1166">
        <v>1.1158353013280659E-2</v>
      </c>
      <c r="W415" s="1166">
        <v>1.1069970369847796E-3</v>
      </c>
      <c r="X415" s="1166">
        <v>3.1845032995362164E-5</v>
      </c>
      <c r="Y415" s="1206">
        <v>0.88678740341245132</v>
      </c>
      <c r="Z415" s="1166">
        <v>0.11173343925516203</v>
      </c>
      <c r="AA415" s="1206">
        <v>6.1014779999999998E-2</v>
      </c>
      <c r="AB415" s="1166">
        <v>7.6877402504399997E-3</v>
      </c>
      <c r="AC415" s="1166">
        <v>7.6268475000000006E-4</v>
      </c>
      <c r="AD415" s="1207">
        <v>2.1940186122777746E-5</v>
      </c>
    </row>
    <row r="416" spans="2:30">
      <c r="B416" s="1209" t="s">
        <v>1392</v>
      </c>
      <c r="C416" s="1167" t="s">
        <v>1390</v>
      </c>
      <c r="D416" s="1167" t="s">
        <v>2138</v>
      </c>
      <c r="E416" s="1167" t="s">
        <v>1392</v>
      </c>
      <c r="F416" s="1210">
        <v>506321.12798054999</v>
      </c>
      <c r="G416" s="1167">
        <v>5043486.9926119</v>
      </c>
      <c r="H416" s="1211">
        <v>62.7</v>
      </c>
      <c r="I416" s="1211" t="s">
        <v>17</v>
      </c>
      <c r="J416" s="1211" t="s">
        <v>17</v>
      </c>
      <c r="K416" s="1211" t="s">
        <v>17</v>
      </c>
      <c r="L416" s="1211" t="s">
        <v>17</v>
      </c>
      <c r="M416" s="1212">
        <v>0</v>
      </c>
      <c r="N416" s="1213">
        <v>0</v>
      </c>
      <c r="O416" s="1214">
        <v>0</v>
      </c>
      <c r="P416" s="1213">
        <v>0</v>
      </c>
      <c r="Q416" s="1215">
        <v>0.10100000000000001</v>
      </c>
      <c r="R416" s="1213">
        <v>1.2725798E-2</v>
      </c>
      <c r="S416" s="1216">
        <v>0.44400000000000001</v>
      </c>
      <c r="T416" s="1213">
        <v>1.2772567746389735E-2</v>
      </c>
      <c r="U416" s="1217">
        <v>0.10100000000000001</v>
      </c>
      <c r="V416" s="1216">
        <v>1.2725798E-2</v>
      </c>
      <c r="W416" s="1216">
        <v>0.44400000000000001</v>
      </c>
      <c r="X416" s="1216">
        <v>1.2772567746389735E-2</v>
      </c>
      <c r="Y416" s="1212">
        <v>0</v>
      </c>
      <c r="Z416" s="1216">
        <v>0</v>
      </c>
      <c r="AA416" s="1212">
        <v>0</v>
      </c>
      <c r="AB416" s="1216">
        <v>0</v>
      </c>
      <c r="AC416" s="1214">
        <v>0</v>
      </c>
      <c r="AD416" s="1218">
        <v>0</v>
      </c>
    </row>
    <row r="417" spans="9:29">
      <c r="I417" s="1168"/>
      <c r="J417" s="1168"/>
      <c r="K417" s="1168"/>
      <c r="L417" s="1168"/>
      <c r="M417" s="1166"/>
      <c r="O417" s="1166"/>
      <c r="S417" s="1166"/>
      <c r="T417" s="1166"/>
      <c r="U417" s="1166"/>
      <c r="V417" s="1166"/>
      <c r="W417" s="1166"/>
      <c r="X417" s="1166"/>
      <c r="Y417" s="1166"/>
      <c r="Z417" s="1166"/>
      <c r="AA417" s="1166"/>
      <c r="AB417" s="1166"/>
      <c r="AC417" s="1166"/>
    </row>
    <row r="418" spans="9:29">
      <c r="I418" s="1168"/>
      <c r="J418" s="1168"/>
      <c r="K418" s="1168"/>
      <c r="L418" s="1168"/>
      <c r="M418" s="1166"/>
      <c r="O418" s="1166"/>
      <c r="S418" s="1166"/>
      <c r="T418" s="1166"/>
      <c r="U418" s="1166"/>
      <c r="V418" s="1166"/>
      <c r="W418" s="1166"/>
      <c r="X418" s="1166"/>
      <c r="Y418" s="1166"/>
      <c r="Z418" s="1166"/>
      <c r="AA418" s="1166"/>
      <c r="AB418" s="1166"/>
      <c r="AC418" s="1166"/>
    </row>
    <row r="419" spans="9:29">
      <c r="I419" s="1168"/>
      <c r="J419" s="1168"/>
      <c r="K419" s="1168"/>
      <c r="L419" s="1168"/>
      <c r="M419" s="1166"/>
      <c r="O419" s="1166"/>
      <c r="S419" s="1166"/>
      <c r="T419" s="1166"/>
      <c r="U419" s="1166"/>
      <c r="V419" s="1166"/>
      <c r="W419" s="1166"/>
      <c r="X419" s="1166"/>
      <c r="Y419" s="1166"/>
      <c r="Z419" s="1166"/>
      <c r="AA419" s="1166"/>
      <c r="AB419" s="1166"/>
      <c r="AC419" s="1166"/>
    </row>
    <row r="420" spans="9:29">
      <c r="I420" s="1168"/>
      <c r="J420" s="1168"/>
      <c r="K420" s="1168"/>
      <c r="L420" s="1168"/>
      <c r="M420" s="1166"/>
      <c r="O420" s="1166"/>
      <c r="S420" s="1166"/>
      <c r="T420" s="1166"/>
      <c r="U420" s="1166"/>
      <c r="V420" s="1166"/>
      <c r="W420" s="1166"/>
      <c r="X420" s="1166"/>
      <c r="Y420" s="1166"/>
      <c r="Z420" s="1166"/>
      <c r="AA420" s="1166"/>
      <c r="AB420" s="1166"/>
      <c r="AC420" s="1166"/>
    </row>
    <row r="421" spans="9:29">
      <c r="I421" s="1168"/>
      <c r="J421" s="1168"/>
      <c r="K421" s="1168"/>
      <c r="L421" s="1168"/>
      <c r="M421" s="1166"/>
      <c r="O421" s="1166"/>
      <c r="S421" s="1166"/>
      <c r="T421" s="1166"/>
      <c r="U421" s="1166"/>
      <c r="V421" s="1166"/>
      <c r="W421" s="1166"/>
      <c r="X421" s="1166"/>
      <c r="Y421" s="1166"/>
      <c r="Z421" s="1166"/>
      <c r="AA421" s="1166"/>
      <c r="AB421" s="1166"/>
      <c r="AC421" s="1166"/>
    </row>
    <row r="422" spans="9:29">
      <c r="I422" s="1168"/>
      <c r="J422" s="1168"/>
      <c r="K422" s="1168"/>
      <c r="L422" s="1168"/>
      <c r="M422" s="1166"/>
      <c r="O422" s="1166"/>
      <c r="S422" s="1166"/>
      <c r="T422" s="1166"/>
      <c r="U422" s="1166"/>
      <c r="V422" s="1166"/>
      <c r="W422" s="1166"/>
      <c r="X422" s="1166"/>
      <c r="Y422" s="1166"/>
      <c r="Z422" s="1166"/>
      <c r="AA422" s="1166"/>
      <c r="AB422" s="1166"/>
      <c r="AC422" s="1166"/>
    </row>
    <row r="423" spans="9:29">
      <c r="I423" s="1168"/>
      <c r="J423" s="1168"/>
      <c r="K423" s="1168"/>
      <c r="L423" s="1168"/>
      <c r="M423" s="1166"/>
      <c r="O423" s="1166"/>
      <c r="S423" s="1166"/>
      <c r="T423" s="1166"/>
      <c r="U423" s="1166"/>
      <c r="V423" s="1166"/>
      <c r="W423" s="1166"/>
      <c r="X423" s="1166"/>
      <c r="Y423" s="1166"/>
      <c r="Z423" s="1166"/>
      <c r="AA423" s="1166"/>
      <c r="AB423" s="1166"/>
      <c r="AC423" s="1166"/>
    </row>
    <row r="424" spans="9:29">
      <c r="I424" s="1168"/>
      <c r="J424" s="1168"/>
      <c r="K424" s="1168"/>
      <c r="L424" s="1168"/>
      <c r="M424" s="1166"/>
      <c r="O424" s="1166"/>
      <c r="S424" s="1166"/>
      <c r="T424" s="1166"/>
      <c r="U424" s="1166"/>
      <c r="V424" s="1166"/>
      <c r="W424" s="1166"/>
      <c r="X424" s="1166"/>
      <c r="Y424" s="1166"/>
      <c r="Z424" s="1166"/>
      <c r="AA424" s="1166"/>
      <c r="AB424" s="1166"/>
      <c r="AC424" s="1166"/>
    </row>
    <row r="425" spans="9:29">
      <c r="I425" s="1168"/>
      <c r="J425" s="1168"/>
      <c r="K425" s="1168"/>
      <c r="L425" s="1168"/>
      <c r="M425" s="1166"/>
      <c r="O425" s="1166"/>
      <c r="S425" s="1166"/>
      <c r="T425" s="1166"/>
      <c r="U425" s="1166"/>
      <c r="V425" s="1166"/>
      <c r="W425" s="1166"/>
      <c r="X425" s="1166"/>
      <c r="Y425" s="1166"/>
      <c r="Z425" s="1166"/>
      <c r="AA425" s="1166"/>
      <c r="AB425" s="1166"/>
      <c r="AC425" s="1166"/>
    </row>
    <row r="426" spans="9:29">
      <c r="I426" s="1168"/>
      <c r="J426" s="1168"/>
      <c r="K426" s="1168"/>
      <c r="L426" s="1168"/>
      <c r="M426" s="1166"/>
      <c r="O426" s="1166"/>
      <c r="S426" s="1166"/>
      <c r="T426" s="1166"/>
      <c r="U426" s="1166"/>
      <c r="V426" s="1166"/>
      <c r="W426" s="1166"/>
      <c r="X426" s="1166"/>
      <c r="Y426" s="1166"/>
      <c r="Z426" s="1166"/>
      <c r="AA426" s="1166"/>
      <c r="AB426" s="1166"/>
      <c r="AC426" s="1166"/>
    </row>
    <row r="427" spans="9:29">
      <c r="I427" s="1168"/>
      <c r="J427" s="1168"/>
      <c r="K427" s="1168"/>
      <c r="L427" s="1168"/>
      <c r="M427" s="1166"/>
      <c r="O427" s="1166"/>
      <c r="S427" s="1166"/>
      <c r="T427" s="1166"/>
      <c r="U427" s="1166"/>
      <c r="V427" s="1166"/>
      <c r="W427" s="1166"/>
      <c r="X427" s="1166"/>
      <c r="Y427" s="1166"/>
      <c r="Z427" s="1166"/>
      <c r="AA427" s="1166"/>
      <c r="AB427" s="1166"/>
      <c r="AC427" s="1166"/>
    </row>
    <row r="428" spans="9:29">
      <c r="I428" s="1168"/>
      <c r="J428" s="1168"/>
      <c r="K428" s="1168"/>
      <c r="L428" s="1168"/>
      <c r="M428" s="1166"/>
      <c r="O428" s="1166"/>
      <c r="S428" s="1166"/>
      <c r="T428" s="1166"/>
      <c r="U428" s="1166"/>
      <c r="V428" s="1166"/>
      <c r="W428" s="1166"/>
      <c r="X428" s="1166"/>
      <c r="Y428" s="1166"/>
      <c r="Z428" s="1166"/>
      <c r="AA428" s="1166"/>
      <c r="AB428" s="1166"/>
      <c r="AC428" s="1166"/>
    </row>
    <row r="429" spans="9:29">
      <c r="I429" s="1168"/>
      <c r="J429" s="1168"/>
      <c r="K429" s="1168"/>
      <c r="L429" s="1168"/>
      <c r="M429" s="1166"/>
      <c r="O429" s="1166"/>
      <c r="S429" s="1166"/>
      <c r="T429" s="1166"/>
      <c r="U429" s="1166"/>
      <c r="V429" s="1166"/>
      <c r="W429" s="1166"/>
      <c r="X429" s="1166"/>
      <c r="Y429" s="1166"/>
      <c r="Z429" s="1166"/>
      <c r="AA429" s="1166"/>
      <c r="AB429" s="1166"/>
      <c r="AC429" s="1166"/>
    </row>
    <row r="430" spans="9:29">
      <c r="I430" s="1168"/>
      <c r="J430" s="1168"/>
      <c r="K430" s="1168"/>
      <c r="L430" s="1168"/>
      <c r="M430" s="1166"/>
      <c r="O430" s="1166"/>
      <c r="S430" s="1166"/>
      <c r="T430" s="1166"/>
      <c r="U430" s="1166"/>
      <c r="V430" s="1166"/>
      <c r="W430" s="1166"/>
      <c r="X430" s="1166"/>
      <c r="Y430" s="1166"/>
      <c r="Z430" s="1166"/>
      <c r="AA430" s="1166"/>
      <c r="AB430" s="1166"/>
      <c r="AC430" s="1166"/>
    </row>
    <row r="431" spans="9:29">
      <c r="I431" s="1168"/>
      <c r="J431" s="1168"/>
      <c r="K431" s="1168"/>
      <c r="L431" s="1168"/>
      <c r="M431" s="1166"/>
      <c r="O431" s="1166"/>
      <c r="S431" s="1166"/>
      <c r="T431" s="1166"/>
      <c r="U431" s="1166"/>
      <c r="V431" s="1166"/>
      <c r="W431" s="1166"/>
      <c r="X431" s="1166"/>
      <c r="Y431" s="1166"/>
      <c r="Z431" s="1166"/>
      <c r="AA431" s="1166"/>
      <c r="AB431" s="1166"/>
      <c r="AC431" s="1166"/>
    </row>
    <row r="432" spans="9:29">
      <c r="I432" s="1168"/>
      <c r="J432" s="1168"/>
      <c r="K432" s="1168"/>
      <c r="L432" s="1168"/>
      <c r="M432" s="1166"/>
      <c r="O432" s="1166"/>
      <c r="S432" s="1166"/>
      <c r="T432" s="1166"/>
      <c r="U432" s="1166"/>
      <c r="V432" s="1166"/>
      <c r="W432" s="1166"/>
      <c r="X432" s="1166"/>
      <c r="Y432" s="1166"/>
      <c r="Z432" s="1166"/>
      <c r="AA432" s="1166"/>
      <c r="AB432" s="1166"/>
      <c r="AC432" s="1166"/>
    </row>
    <row r="433" spans="9:81">
      <c r="I433" s="1168"/>
      <c r="J433" s="1168"/>
      <c r="K433" s="1168"/>
      <c r="L433" s="1168"/>
      <c r="M433" s="1166"/>
      <c r="O433" s="1166"/>
      <c r="S433" s="1166"/>
      <c r="T433" s="1166"/>
      <c r="U433" s="1166"/>
      <c r="V433" s="1166"/>
      <c r="W433" s="1166"/>
      <c r="X433" s="1166"/>
      <c r="Y433" s="1166"/>
      <c r="Z433" s="1166"/>
      <c r="AA433" s="1166"/>
      <c r="AB433" s="1166"/>
      <c r="AC433" s="1166"/>
    </row>
    <row r="434" spans="9:81">
      <c r="I434" s="1168"/>
      <c r="J434" s="1168"/>
      <c r="K434" s="1168"/>
      <c r="L434" s="1168"/>
      <c r="M434" s="1166"/>
      <c r="O434" s="1166"/>
      <c r="S434" s="1166"/>
      <c r="T434" s="1166"/>
      <c r="U434" s="1166"/>
      <c r="V434" s="1166"/>
      <c r="W434" s="1166"/>
      <c r="X434" s="1166"/>
      <c r="Y434" s="1166"/>
      <c r="Z434" s="1166"/>
      <c r="AA434" s="1166"/>
      <c r="AB434" s="1166"/>
      <c r="AC434" s="1166"/>
    </row>
    <row r="435" spans="9:81">
      <c r="I435" s="1168"/>
      <c r="J435" s="1168"/>
      <c r="K435" s="1168"/>
      <c r="L435" s="1168"/>
      <c r="M435" s="1166"/>
      <c r="O435" s="1166"/>
      <c r="S435" s="1166"/>
      <c r="T435" s="1166"/>
      <c r="U435" s="1166"/>
      <c r="V435" s="1166"/>
      <c r="W435" s="1166"/>
      <c r="X435" s="1166"/>
      <c r="Y435" s="1166"/>
      <c r="Z435" s="1166"/>
      <c r="AA435" s="1166"/>
      <c r="AB435" s="1166"/>
      <c r="AC435" s="1166"/>
    </row>
    <row r="436" spans="9:81">
      <c r="I436" s="1168"/>
      <c r="J436" s="1168"/>
      <c r="K436" s="1168"/>
      <c r="L436" s="1168"/>
      <c r="M436" s="1166"/>
      <c r="O436" s="1166"/>
      <c r="S436" s="1166"/>
      <c r="T436" s="1166"/>
      <c r="U436" s="1166"/>
      <c r="V436" s="1166"/>
      <c r="W436" s="1166"/>
      <c r="X436" s="1166"/>
      <c r="Y436" s="1166"/>
      <c r="Z436" s="1166"/>
      <c r="AA436" s="1166"/>
      <c r="AB436" s="1166"/>
      <c r="AC436" s="1166"/>
    </row>
    <row r="437" spans="9:81">
      <c r="I437" s="1168"/>
      <c r="J437" s="1168"/>
      <c r="K437" s="1168"/>
      <c r="L437" s="1168"/>
      <c r="M437" s="1166"/>
      <c r="O437" s="1166"/>
      <c r="S437" s="1166"/>
      <c r="T437" s="1166"/>
      <c r="U437" s="1166"/>
      <c r="V437" s="1166"/>
      <c r="W437" s="1166"/>
      <c r="X437" s="1166"/>
      <c r="Y437" s="1166"/>
      <c r="Z437" s="1166"/>
      <c r="AA437" s="1166"/>
      <c r="AB437" s="1166"/>
      <c r="AC437" s="1166"/>
      <c r="AK437" s="1163" t="s">
        <v>17</v>
      </c>
      <c r="AL437" s="1163" t="s">
        <v>17</v>
      </c>
      <c r="AM437" s="1163" t="s">
        <v>17</v>
      </c>
      <c r="AN437" s="1163" t="s">
        <v>17</v>
      </c>
      <c r="AO437" s="1163" t="s">
        <v>17</v>
      </c>
      <c r="AP437" s="1163" t="s">
        <v>17</v>
      </c>
      <c r="AQ437" s="1163" t="s">
        <v>17</v>
      </c>
      <c r="AR437" s="1163" t="s">
        <v>17</v>
      </c>
      <c r="AS437" s="1163" t="s">
        <v>17</v>
      </c>
      <c r="AT437" s="1163" t="s">
        <v>17</v>
      </c>
      <c r="AU437" s="1163" t="s">
        <v>17</v>
      </c>
      <c r="AV437" s="1163" t="s">
        <v>17</v>
      </c>
      <c r="AW437" s="1163" t="s">
        <v>17</v>
      </c>
      <c r="AX437" s="1163" t="s">
        <v>17</v>
      </c>
      <c r="AY437" s="1163" t="s">
        <v>17</v>
      </c>
      <c r="AZ437" s="1163" t="s">
        <v>17</v>
      </c>
      <c r="BA437" s="1163" t="s">
        <v>17</v>
      </c>
      <c r="BB437" s="1163" t="s">
        <v>17</v>
      </c>
      <c r="BC437" s="1163" t="s">
        <v>17</v>
      </c>
      <c r="BD437" s="1163" t="s">
        <v>17</v>
      </c>
      <c r="BE437" s="1163" t="s">
        <v>17</v>
      </c>
      <c r="BF437" s="1163" t="s">
        <v>17</v>
      </c>
      <c r="BG437" s="1163" t="s">
        <v>17</v>
      </c>
      <c r="BH437" s="1163" t="s">
        <v>17</v>
      </c>
      <c r="BI437" s="1163" t="s">
        <v>17</v>
      </c>
      <c r="BJ437" s="1163" t="s">
        <v>17</v>
      </c>
      <c r="BK437" s="1163" t="s">
        <v>17</v>
      </c>
      <c r="BL437" s="1163" t="s">
        <v>17</v>
      </c>
      <c r="BM437" s="1163" t="s">
        <v>17</v>
      </c>
      <c r="BN437" s="1163" t="s">
        <v>17</v>
      </c>
      <c r="BO437" s="1163" t="s">
        <v>17</v>
      </c>
      <c r="BP437" s="1163" t="s">
        <v>17</v>
      </c>
      <c r="BQ437" s="1163" t="s">
        <v>17</v>
      </c>
      <c r="BR437" s="1163" t="s">
        <v>17</v>
      </c>
      <c r="BS437" s="1163" t="s">
        <v>17</v>
      </c>
      <c r="BT437" s="1163" t="s">
        <v>17</v>
      </c>
      <c r="BU437" s="1163" t="s">
        <v>17</v>
      </c>
      <c r="BV437" s="1163" t="s">
        <v>17</v>
      </c>
      <c r="BW437" s="1163" t="s">
        <v>17</v>
      </c>
      <c r="BX437" s="1163" t="s">
        <v>17</v>
      </c>
      <c r="BY437" s="1163" t="s">
        <v>17</v>
      </c>
      <c r="BZ437" s="1163" t="s">
        <v>17</v>
      </c>
      <c r="CA437" s="1163" t="s">
        <v>17</v>
      </c>
      <c r="CB437" s="1163" t="s">
        <v>17</v>
      </c>
      <c r="CC437" s="1163" t="s">
        <v>17</v>
      </c>
    </row>
    <row r="438" spans="9:81">
      <c r="I438" s="1168"/>
      <c r="J438" s="1168"/>
      <c r="K438" s="1168"/>
      <c r="L438" s="1168"/>
      <c r="M438" s="1166"/>
      <c r="O438" s="1166"/>
      <c r="S438" s="1166"/>
      <c r="T438" s="1166"/>
      <c r="U438" s="1166"/>
      <c r="V438" s="1166"/>
      <c r="W438" s="1166"/>
      <c r="X438" s="1166"/>
      <c r="Y438" s="1166"/>
      <c r="Z438" s="1166"/>
      <c r="AA438" s="1166"/>
      <c r="AB438" s="1166"/>
      <c r="AC438" s="1166"/>
    </row>
    <row r="439" spans="9:81">
      <c r="I439" s="1168"/>
      <c r="J439" s="1168"/>
      <c r="K439" s="1168"/>
      <c r="L439" s="1168"/>
      <c r="M439" s="1166"/>
      <c r="O439" s="1166"/>
      <c r="S439" s="1166"/>
      <c r="T439" s="1166"/>
      <c r="U439" s="1166"/>
      <c r="V439" s="1166"/>
      <c r="W439" s="1166"/>
      <c r="X439" s="1166"/>
      <c r="Y439" s="1166"/>
      <c r="Z439" s="1166"/>
      <c r="AA439" s="1166"/>
      <c r="AB439" s="1166"/>
      <c r="AC439" s="1166"/>
    </row>
    <row r="440" spans="9:81">
      <c r="I440" s="1168"/>
      <c r="J440" s="1168"/>
      <c r="K440" s="1168"/>
      <c r="L440" s="1168"/>
      <c r="M440" s="1166"/>
      <c r="O440" s="1166"/>
      <c r="S440" s="1166"/>
      <c r="T440" s="1166"/>
      <c r="U440" s="1166"/>
      <c r="V440" s="1166"/>
      <c r="W440" s="1166"/>
      <c r="X440" s="1166"/>
      <c r="Y440" s="1166"/>
      <c r="Z440" s="1166"/>
      <c r="AA440" s="1166"/>
      <c r="AB440" s="1166"/>
      <c r="AC440" s="1166"/>
    </row>
    <row r="441" spans="9:81">
      <c r="I441" s="1168"/>
      <c r="J441" s="1168"/>
      <c r="K441" s="1168"/>
      <c r="L441" s="1168"/>
      <c r="M441" s="1166"/>
      <c r="O441" s="1166"/>
      <c r="S441" s="1166"/>
      <c r="T441" s="1166"/>
      <c r="U441" s="1166"/>
      <c r="V441" s="1166"/>
      <c r="W441" s="1166"/>
      <c r="X441" s="1166"/>
      <c r="Y441" s="1166"/>
      <c r="Z441" s="1166"/>
      <c r="AA441" s="1166"/>
      <c r="AB441" s="1166"/>
      <c r="AC441" s="1166"/>
    </row>
    <row r="442" spans="9:81">
      <c r="I442" s="1168"/>
      <c r="J442" s="1168"/>
      <c r="K442" s="1168"/>
      <c r="L442" s="1168"/>
      <c r="M442" s="1166"/>
      <c r="O442" s="1166"/>
      <c r="S442" s="1166"/>
      <c r="T442" s="1166"/>
      <c r="U442" s="1166"/>
      <c r="V442" s="1166"/>
      <c r="W442" s="1166"/>
      <c r="X442" s="1166"/>
      <c r="Y442" s="1166"/>
      <c r="Z442" s="1166"/>
      <c r="AA442" s="1166"/>
      <c r="AB442" s="1166"/>
      <c r="AC442" s="1166"/>
    </row>
    <row r="443" spans="9:81">
      <c r="I443" s="1168"/>
      <c r="J443" s="1168"/>
      <c r="K443" s="1168"/>
      <c r="L443" s="1168"/>
      <c r="M443" s="1166"/>
      <c r="O443" s="1166"/>
      <c r="S443" s="1166"/>
      <c r="T443" s="1166"/>
      <c r="U443" s="1166"/>
      <c r="V443" s="1166"/>
      <c r="W443" s="1166"/>
      <c r="X443" s="1166"/>
      <c r="Y443" s="1166"/>
      <c r="Z443" s="1166"/>
      <c r="AA443" s="1166"/>
      <c r="AB443" s="1166"/>
      <c r="AC443" s="1166"/>
    </row>
    <row r="444" spans="9:81">
      <c r="I444" s="1168"/>
      <c r="J444" s="1168"/>
      <c r="K444" s="1168"/>
      <c r="L444" s="1168"/>
      <c r="M444" s="1166"/>
      <c r="O444" s="1166"/>
      <c r="S444" s="1166"/>
      <c r="T444" s="1166"/>
      <c r="U444" s="1166"/>
      <c r="V444" s="1166"/>
      <c r="W444" s="1166"/>
      <c r="X444" s="1166"/>
      <c r="Y444" s="1166"/>
      <c r="Z444" s="1166"/>
      <c r="AA444" s="1166"/>
      <c r="AB444" s="1166"/>
      <c r="AC444" s="1166"/>
    </row>
    <row r="445" spans="9:81">
      <c r="I445" s="1168"/>
      <c r="J445" s="1168"/>
      <c r="K445" s="1168"/>
      <c r="L445" s="1168"/>
      <c r="M445" s="1166"/>
      <c r="O445" s="1166"/>
      <c r="S445" s="1166"/>
      <c r="T445" s="1166"/>
      <c r="U445" s="1166"/>
      <c r="V445" s="1166"/>
      <c r="W445" s="1166"/>
      <c r="X445" s="1166"/>
      <c r="Y445" s="1166"/>
      <c r="Z445" s="1166"/>
      <c r="AA445" s="1166"/>
      <c r="AB445" s="1166"/>
      <c r="AC445" s="1166"/>
    </row>
    <row r="446" spans="9:81">
      <c r="I446" s="1168"/>
      <c r="J446" s="1168"/>
      <c r="K446" s="1168"/>
      <c r="L446" s="1168"/>
      <c r="M446" s="1166"/>
      <c r="O446" s="1166"/>
      <c r="S446" s="1166"/>
      <c r="T446" s="1166"/>
      <c r="U446" s="1166"/>
      <c r="V446" s="1166"/>
      <c r="W446" s="1166"/>
      <c r="X446" s="1166"/>
      <c r="Y446" s="1166"/>
      <c r="Z446" s="1166"/>
      <c r="AA446" s="1166"/>
      <c r="AB446" s="1166"/>
      <c r="AC446" s="1166"/>
    </row>
    <row r="447" spans="9:81">
      <c r="I447" s="1168"/>
      <c r="J447" s="1168"/>
      <c r="K447" s="1168"/>
      <c r="L447" s="1168"/>
      <c r="M447" s="1166"/>
      <c r="O447" s="1166"/>
      <c r="S447" s="1166"/>
      <c r="T447" s="1166"/>
      <c r="U447" s="1166"/>
      <c r="V447" s="1166"/>
      <c r="W447" s="1166"/>
      <c r="X447" s="1166"/>
      <c r="Y447" s="1166"/>
      <c r="Z447" s="1166"/>
      <c r="AA447" s="1166"/>
      <c r="AB447" s="1166"/>
      <c r="AC447" s="1166"/>
    </row>
    <row r="448" spans="9:81">
      <c r="I448" s="1168"/>
      <c r="J448" s="1168"/>
      <c r="K448" s="1168"/>
      <c r="L448" s="1168"/>
      <c r="M448" s="1166"/>
      <c r="O448" s="1166"/>
      <c r="S448" s="1166"/>
      <c r="T448" s="1166"/>
      <c r="U448" s="1166"/>
      <c r="V448" s="1166"/>
      <c r="W448" s="1166"/>
      <c r="X448" s="1166"/>
      <c r="Y448" s="1166"/>
      <c r="Z448" s="1166"/>
      <c r="AA448" s="1166"/>
      <c r="AB448" s="1166"/>
      <c r="AC448" s="1166"/>
    </row>
    <row r="449" spans="9:29">
      <c r="I449" s="1168"/>
      <c r="J449" s="1168"/>
      <c r="K449" s="1168"/>
      <c r="L449" s="1168"/>
      <c r="M449" s="1166"/>
      <c r="O449" s="1166"/>
      <c r="S449" s="1166"/>
      <c r="T449" s="1166"/>
      <c r="U449" s="1166"/>
      <c r="V449" s="1166"/>
      <c r="W449" s="1166"/>
      <c r="X449" s="1166"/>
      <c r="Y449" s="1166"/>
      <c r="Z449" s="1166"/>
      <c r="AA449" s="1166"/>
      <c r="AB449" s="1166"/>
      <c r="AC449" s="1166"/>
    </row>
    <row r="450" spans="9:29">
      <c r="I450" s="1168"/>
      <c r="J450" s="1168"/>
      <c r="K450" s="1168"/>
      <c r="L450" s="1168"/>
      <c r="M450" s="1166"/>
      <c r="O450" s="1166"/>
      <c r="S450" s="1166"/>
      <c r="T450" s="1166"/>
      <c r="U450" s="1166"/>
      <c r="V450" s="1166"/>
      <c r="W450" s="1166"/>
      <c r="X450" s="1166"/>
      <c r="Y450" s="1166"/>
      <c r="Z450" s="1166"/>
      <c r="AA450" s="1166"/>
      <c r="AB450" s="1166"/>
      <c r="AC450" s="1166"/>
    </row>
    <row r="451" spans="9:29">
      <c r="I451" s="1168"/>
      <c r="J451" s="1168"/>
      <c r="K451" s="1168"/>
      <c r="L451" s="1168"/>
      <c r="M451" s="1166"/>
      <c r="O451" s="1166"/>
      <c r="S451" s="1166"/>
      <c r="T451" s="1166"/>
      <c r="U451" s="1166"/>
      <c r="V451" s="1166"/>
      <c r="W451" s="1166"/>
      <c r="X451" s="1166"/>
      <c r="Y451" s="1166"/>
      <c r="Z451" s="1166"/>
      <c r="AA451" s="1166"/>
      <c r="AB451" s="1166"/>
      <c r="AC451" s="1166"/>
    </row>
    <row r="452" spans="9:29">
      <c r="I452" s="1168"/>
      <c r="J452" s="1168"/>
      <c r="K452" s="1168"/>
      <c r="L452" s="1168"/>
      <c r="M452" s="1166"/>
      <c r="O452" s="1166"/>
      <c r="S452" s="1166"/>
      <c r="T452" s="1166"/>
      <c r="U452" s="1166"/>
      <c r="V452" s="1166"/>
      <c r="W452" s="1166"/>
      <c r="X452" s="1166"/>
      <c r="Y452" s="1166"/>
      <c r="Z452" s="1166"/>
      <c r="AA452" s="1166"/>
      <c r="AB452" s="1166"/>
      <c r="AC452" s="1166"/>
    </row>
    <row r="453" spans="9:29">
      <c r="I453" s="1168"/>
      <c r="J453" s="1168"/>
      <c r="K453" s="1168"/>
      <c r="L453" s="1168"/>
      <c r="M453" s="1166"/>
      <c r="O453" s="1166"/>
      <c r="S453" s="1166"/>
      <c r="T453" s="1166"/>
      <c r="U453" s="1166"/>
      <c r="V453" s="1166"/>
      <c r="W453" s="1166"/>
      <c r="X453" s="1166"/>
      <c r="Y453" s="1166"/>
      <c r="Z453" s="1166"/>
      <c r="AA453" s="1166"/>
      <c r="AB453" s="1166"/>
      <c r="AC453" s="1166"/>
    </row>
    <row r="454" spans="9:29">
      <c r="I454" s="1168"/>
      <c r="J454" s="1168"/>
      <c r="K454" s="1168"/>
      <c r="L454" s="1168"/>
      <c r="M454" s="1166"/>
      <c r="O454" s="1166"/>
      <c r="S454" s="1166"/>
      <c r="T454" s="1166"/>
      <c r="U454" s="1166"/>
      <c r="V454" s="1166"/>
      <c r="W454" s="1166"/>
      <c r="X454" s="1166"/>
      <c r="Y454" s="1166"/>
      <c r="Z454" s="1166"/>
      <c r="AA454" s="1166"/>
      <c r="AB454" s="1166"/>
      <c r="AC454" s="1166"/>
    </row>
    <row r="455" spans="9:29">
      <c r="I455" s="1168"/>
      <c r="J455" s="1168"/>
      <c r="K455" s="1168"/>
      <c r="L455" s="1168"/>
      <c r="M455" s="1166"/>
      <c r="O455" s="1166"/>
      <c r="S455" s="1166"/>
      <c r="T455" s="1166"/>
      <c r="U455" s="1166"/>
      <c r="V455" s="1166"/>
      <c r="W455" s="1166"/>
      <c r="X455" s="1166"/>
      <c r="Y455" s="1166"/>
      <c r="Z455" s="1166"/>
      <c r="AA455" s="1166"/>
      <c r="AB455" s="1166"/>
      <c r="AC455" s="1166"/>
    </row>
    <row r="456" spans="9:29">
      <c r="I456" s="1168"/>
      <c r="J456" s="1168"/>
      <c r="K456" s="1168"/>
      <c r="L456" s="1168"/>
      <c r="M456" s="1166"/>
      <c r="O456" s="1166"/>
      <c r="S456" s="1166"/>
      <c r="T456" s="1166"/>
      <c r="U456" s="1166"/>
      <c r="V456" s="1166"/>
      <c r="W456" s="1166"/>
      <c r="X456" s="1166"/>
      <c r="Y456" s="1166"/>
      <c r="Z456" s="1166"/>
      <c r="AA456" s="1166"/>
      <c r="AB456" s="1166"/>
      <c r="AC456" s="1166"/>
    </row>
    <row r="457" spans="9:29">
      <c r="I457" s="1168"/>
      <c r="J457" s="1168"/>
      <c r="K457" s="1168"/>
      <c r="L457" s="1168"/>
      <c r="M457" s="1166"/>
      <c r="O457" s="1166"/>
      <c r="S457" s="1166"/>
      <c r="T457" s="1166"/>
      <c r="U457" s="1166"/>
      <c r="V457" s="1166"/>
      <c r="W457" s="1166"/>
      <c r="X457" s="1166"/>
      <c r="Y457" s="1166"/>
      <c r="Z457" s="1166"/>
      <c r="AA457" s="1166"/>
      <c r="AB457" s="1166"/>
      <c r="AC457" s="1166"/>
    </row>
    <row r="458" spans="9:29">
      <c r="I458" s="1168"/>
      <c r="J458" s="1168"/>
      <c r="K458" s="1168"/>
      <c r="L458" s="1168"/>
      <c r="M458" s="1166"/>
      <c r="O458" s="1166"/>
      <c r="S458" s="1166"/>
      <c r="T458" s="1166"/>
      <c r="U458" s="1166"/>
      <c r="V458" s="1166"/>
      <c r="W458" s="1166"/>
      <c r="X458" s="1166"/>
      <c r="Y458" s="1166"/>
      <c r="Z458" s="1166"/>
      <c r="AA458" s="1166"/>
      <c r="AB458" s="1166"/>
      <c r="AC458" s="1166"/>
    </row>
    <row r="459" spans="9:29">
      <c r="I459" s="1168"/>
      <c r="J459" s="1168"/>
      <c r="K459" s="1168"/>
      <c r="L459" s="1168"/>
      <c r="M459" s="1166"/>
      <c r="O459" s="1166"/>
      <c r="S459" s="1166"/>
      <c r="T459" s="1166"/>
      <c r="U459" s="1166"/>
      <c r="V459" s="1166"/>
      <c r="W459" s="1166"/>
      <c r="X459" s="1166"/>
      <c r="Y459" s="1166"/>
      <c r="Z459" s="1166"/>
      <c r="AA459" s="1166"/>
      <c r="AB459" s="1166"/>
      <c r="AC459" s="1166"/>
    </row>
    <row r="460" spans="9:29">
      <c r="I460" s="1168"/>
      <c r="J460" s="1168"/>
      <c r="K460" s="1168"/>
      <c r="L460" s="1168"/>
      <c r="M460" s="1166"/>
      <c r="O460" s="1166"/>
      <c r="S460" s="1166"/>
      <c r="T460" s="1166"/>
      <c r="U460" s="1166"/>
      <c r="V460" s="1166"/>
      <c r="W460" s="1166"/>
      <c r="X460" s="1166"/>
      <c r="Y460" s="1166"/>
      <c r="Z460" s="1166"/>
      <c r="AA460" s="1166"/>
      <c r="AB460" s="1166"/>
      <c r="AC460" s="1166"/>
    </row>
    <row r="461" spans="9:29">
      <c r="I461" s="1168"/>
      <c r="J461" s="1168"/>
      <c r="K461" s="1168"/>
      <c r="L461" s="1168"/>
      <c r="M461" s="1166"/>
      <c r="O461" s="1166"/>
      <c r="S461" s="1166"/>
      <c r="T461" s="1166"/>
      <c r="U461" s="1166"/>
      <c r="V461" s="1166"/>
      <c r="W461" s="1166"/>
      <c r="X461" s="1166"/>
      <c r="Y461" s="1166"/>
      <c r="Z461" s="1166"/>
      <c r="AA461" s="1166"/>
      <c r="AB461" s="1166"/>
      <c r="AC461" s="1166"/>
    </row>
    <row r="462" spans="9:29">
      <c r="I462" s="1168"/>
      <c r="J462" s="1168"/>
      <c r="K462" s="1168"/>
      <c r="L462" s="1168"/>
      <c r="M462" s="1166"/>
      <c r="O462" s="1166"/>
      <c r="S462" s="1166"/>
      <c r="T462" s="1166"/>
      <c r="U462" s="1166"/>
      <c r="V462" s="1166"/>
      <c r="W462" s="1166"/>
      <c r="X462" s="1166"/>
      <c r="Y462" s="1166"/>
      <c r="Z462" s="1166"/>
      <c r="AA462" s="1166"/>
      <c r="AB462" s="1166"/>
      <c r="AC462" s="1166"/>
    </row>
    <row r="463" spans="9:29">
      <c r="I463" s="1168"/>
      <c r="J463" s="1168"/>
      <c r="K463" s="1168"/>
      <c r="L463" s="1168"/>
      <c r="M463" s="1166"/>
      <c r="O463" s="1166"/>
      <c r="S463" s="1166"/>
      <c r="T463" s="1166"/>
      <c r="U463" s="1166"/>
      <c r="V463" s="1166"/>
      <c r="W463" s="1166"/>
      <c r="X463" s="1166"/>
      <c r="Y463" s="1166"/>
      <c r="Z463" s="1166"/>
      <c r="AA463" s="1166"/>
      <c r="AB463" s="1166"/>
      <c r="AC463" s="1166"/>
    </row>
    <row r="464" spans="9:29">
      <c r="I464" s="1168"/>
      <c r="J464" s="1168"/>
      <c r="K464" s="1168"/>
      <c r="L464" s="1168"/>
      <c r="M464" s="1166"/>
      <c r="O464" s="1166"/>
      <c r="S464" s="1166"/>
      <c r="T464" s="1166"/>
      <c r="U464" s="1166"/>
      <c r="V464" s="1166"/>
      <c r="W464" s="1166"/>
      <c r="X464" s="1166"/>
      <c r="Y464" s="1166"/>
      <c r="Z464" s="1166"/>
      <c r="AA464" s="1166"/>
      <c r="AB464" s="1166"/>
      <c r="AC464" s="1166"/>
    </row>
    <row r="465" spans="9:29">
      <c r="I465" s="1168"/>
      <c r="J465" s="1168"/>
      <c r="K465" s="1168"/>
      <c r="L465" s="1168"/>
      <c r="M465" s="1166"/>
      <c r="O465" s="1166"/>
      <c r="S465" s="1166"/>
      <c r="T465" s="1166"/>
      <c r="U465" s="1166"/>
      <c r="V465" s="1166"/>
      <c r="W465" s="1166"/>
      <c r="X465" s="1166"/>
      <c r="Y465" s="1166"/>
      <c r="Z465" s="1166"/>
      <c r="AA465" s="1166"/>
      <c r="AB465" s="1166"/>
      <c r="AC465" s="1166"/>
    </row>
    <row r="466" spans="9:29">
      <c r="I466" s="1168"/>
      <c r="J466" s="1168"/>
      <c r="K466" s="1168"/>
      <c r="L466" s="1168"/>
      <c r="M466" s="1166"/>
      <c r="O466" s="1166"/>
      <c r="S466" s="1166"/>
      <c r="T466" s="1166"/>
      <c r="U466" s="1166"/>
      <c r="V466" s="1166"/>
      <c r="W466" s="1166"/>
      <c r="X466" s="1166"/>
      <c r="Y466" s="1166"/>
      <c r="Z466" s="1166"/>
      <c r="AA466" s="1166"/>
      <c r="AB466" s="1166"/>
      <c r="AC466" s="1166"/>
    </row>
    <row r="467" spans="9:29">
      <c r="I467" s="1168"/>
      <c r="J467" s="1168"/>
      <c r="K467" s="1168"/>
      <c r="L467" s="1168"/>
      <c r="M467" s="1166"/>
      <c r="O467" s="1166"/>
      <c r="S467" s="1166"/>
      <c r="T467" s="1166"/>
      <c r="U467" s="1166"/>
      <c r="V467" s="1166"/>
      <c r="W467" s="1166"/>
      <c r="X467" s="1166"/>
      <c r="Y467" s="1166"/>
      <c r="Z467" s="1166"/>
      <c r="AA467" s="1166"/>
      <c r="AB467" s="1166"/>
      <c r="AC467" s="1166"/>
    </row>
    <row r="468" spans="9:29">
      <c r="I468" s="1168"/>
      <c r="J468" s="1168"/>
      <c r="K468" s="1168"/>
      <c r="L468" s="1168"/>
      <c r="M468" s="1166"/>
      <c r="O468" s="1166"/>
      <c r="S468" s="1166"/>
      <c r="T468" s="1166"/>
      <c r="U468" s="1166"/>
      <c r="V468" s="1166"/>
      <c r="W468" s="1166"/>
      <c r="X468" s="1166"/>
      <c r="Y468" s="1166"/>
      <c r="Z468" s="1166"/>
      <c r="AA468" s="1166"/>
      <c r="AB468" s="1166"/>
      <c r="AC468" s="1166"/>
    </row>
    <row r="469" spans="9:29">
      <c r="I469" s="1168"/>
      <c r="J469" s="1168"/>
      <c r="K469" s="1168"/>
      <c r="L469" s="1168"/>
      <c r="M469" s="1166"/>
      <c r="O469" s="1166"/>
      <c r="S469" s="1166"/>
      <c r="T469" s="1166"/>
      <c r="U469" s="1166"/>
      <c r="V469" s="1166"/>
      <c r="W469" s="1166"/>
      <c r="X469" s="1166"/>
      <c r="Y469" s="1166"/>
      <c r="Z469" s="1166"/>
      <c r="AA469" s="1166"/>
      <c r="AB469" s="1166"/>
      <c r="AC469" s="1166"/>
    </row>
    <row r="470" spans="9:29">
      <c r="I470" s="1168"/>
      <c r="J470" s="1168"/>
      <c r="K470" s="1168"/>
      <c r="L470" s="1168"/>
      <c r="M470" s="1166"/>
      <c r="O470" s="1166"/>
      <c r="S470" s="1166"/>
      <c r="T470" s="1166"/>
      <c r="U470" s="1166"/>
      <c r="V470" s="1166"/>
      <c r="W470" s="1166"/>
      <c r="X470" s="1166"/>
      <c r="Y470" s="1166"/>
      <c r="Z470" s="1166"/>
      <c r="AA470" s="1166"/>
      <c r="AB470" s="1166"/>
      <c r="AC470" s="1166"/>
    </row>
    <row r="471" spans="9:29">
      <c r="I471" s="1168"/>
      <c r="J471" s="1168"/>
      <c r="K471" s="1168"/>
      <c r="L471" s="1168"/>
      <c r="M471" s="1166"/>
      <c r="O471" s="1166"/>
      <c r="S471" s="1166"/>
      <c r="T471" s="1166"/>
      <c r="U471" s="1166"/>
      <c r="V471" s="1166"/>
      <c r="W471" s="1166"/>
      <c r="X471" s="1166"/>
      <c r="Y471" s="1166"/>
      <c r="Z471" s="1166"/>
      <c r="AA471" s="1166"/>
      <c r="AB471" s="1166"/>
      <c r="AC471" s="1166"/>
    </row>
    <row r="472" spans="9:29">
      <c r="I472" s="1168"/>
      <c r="J472" s="1168"/>
      <c r="K472" s="1168"/>
      <c r="L472" s="1168"/>
      <c r="M472" s="1166"/>
      <c r="O472" s="1166"/>
      <c r="S472" s="1166"/>
      <c r="T472" s="1166"/>
      <c r="U472" s="1166"/>
      <c r="V472" s="1166"/>
      <c r="W472" s="1166"/>
      <c r="X472" s="1166"/>
      <c r="Y472" s="1166"/>
      <c r="Z472" s="1166"/>
      <c r="AA472" s="1166"/>
      <c r="AB472" s="1166"/>
      <c r="AC472" s="1166"/>
    </row>
    <row r="473" spans="9:29">
      <c r="I473" s="1168"/>
      <c r="J473" s="1168"/>
      <c r="K473" s="1168"/>
      <c r="L473" s="1168"/>
      <c r="M473" s="1166"/>
      <c r="O473" s="1166"/>
      <c r="S473" s="1166"/>
      <c r="T473" s="1166"/>
      <c r="U473" s="1166"/>
      <c r="V473" s="1166"/>
      <c r="W473" s="1166"/>
      <c r="X473" s="1166"/>
      <c r="Y473" s="1166"/>
      <c r="Z473" s="1166"/>
      <c r="AA473" s="1166"/>
      <c r="AB473" s="1166"/>
      <c r="AC473" s="1166"/>
    </row>
    <row r="474" spans="9:29">
      <c r="I474" s="1168"/>
      <c r="J474" s="1168"/>
      <c r="K474" s="1168"/>
      <c r="L474" s="1168"/>
      <c r="M474" s="1166"/>
      <c r="O474" s="1166"/>
      <c r="S474" s="1166"/>
      <c r="T474" s="1166"/>
      <c r="U474" s="1166"/>
      <c r="V474" s="1166"/>
      <c r="W474" s="1166"/>
      <c r="X474" s="1166"/>
      <c r="Y474" s="1166"/>
      <c r="Z474" s="1166"/>
      <c r="AA474" s="1166"/>
      <c r="AB474" s="1166"/>
      <c r="AC474" s="1166"/>
    </row>
    <row r="475" spans="9:29">
      <c r="I475" s="1168"/>
      <c r="J475" s="1168"/>
      <c r="K475" s="1168"/>
      <c r="L475" s="1168"/>
      <c r="M475" s="1166"/>
      <c r="O475" s="1166"/>
      <c r="S475" s="1166"/>
      <c r="T475" s="1166"/>
      <c r="U475" s="1166"/>
      <c r="V475" s="1166"/>
      <c r="W475" s="1166"/>
      <c r="X475" s="1166"/>
      <c r="Y475" s="1166"/>
      <c r="Z475" s="1166"/>
      <c r="AA475" s="1166"/>
      <c r="AB475" s="1166"/>
      <c r="AC475" s="1166"/>
    </row>
    <row r="476" spans="9:29">
      <c r="I476" s="1168"/>
      <c r="J476" s="1168"/>
      <c r="K476" s="1168"/>
      <c r="L476" s="1168"/>
      <c r="M476" s="1166"/>
      <c r="O476" s="1166"/>
      <c r="S476" s="1166"/>
      <c r="T476" s="1166"/>
      <c r="U476" s="1166"/>
      <c r="V476" s="1166"/>
      <c r="W476" s="1166"/>
      <c r="X476" s="1166"/>
      <c r="Y476" s="1166"/>
      <c r="Z476" s="1166"/>
      <c r="AA476" s="1166"/>
      <c r="AB476" s="1166"/>
      <c r="AC476" s="1166"/>
    </row>
    <row r="477" spans="9:29">
      <c r="I477" s="1168"/>
      <c r="J477" s="1168"/>
      <c r="K477" s="1168"/>
      <c r="L477" s="1168"/>
      <c r="M477" s="1166"/>
      <c r="O477" s="1166"/>
      <c r="S477" s="1166"/>
      <c r="T477" s="1166"/>
      <c r="U477" s="1166"/>
      <c r="V477" s="1166"/>
      <c r="W477" s="1166"/>
      <c r="X477" s="1166"/>
      <c r="Y477" s="1166"/>
      <c r="Z477" s="1166"/>
      <c r="AA477" s="1166"/>
      <c r="AB477" s="1166"/>
      <c r="AC477" s="1166"/>
    </row>
    <row r="478" spans="9:29">
      <c r="I478" s="1168"/>
      <c r="J478" s="1168"/>
      <c r="K478" s="1168"/>
      <c r="L478" s="1168"/>
      <c r="M478" s="1166"/>
      <c r="O478" s="1166"/>
      <c r="S478" s="1166"/>
      <c r="T478" s="1166"/>
      <c r="U478" s="1166"/>
      <c r="V478" s="1166"/>
      <c r="W478" s="1166"/>
      <c r="X478" s="1166"/>
      <c r="Y478" s="1166"/>
      <c r="Z478" s="1166"/>
      <c r="AA478" s="1166"/>
      <c r="AB478" s="1166"/>
      <c r="AC478" s="1166"/>
    </row>
    <row r="479" spans="9:29">
      <c r="I479" s="1168"/>
      <c r="J479" s="1168"/>
      <c r="K479" s="1168"/>
      <c r="L479" s="1168"/>
      <c r="M479" s="1166"/>
      <c r="O479" s="1166"/>
      <c r="S479" s="1166"/>
      <c r="T479" s="1166"/>
      <c r="U479" s="1166"/>
      <c r="V479" s="1166"/>
      <c r="W479" s="1166"/>
      <c r="X479" s="1166"/>
      <c r="Y479" s="1166"/>
      <c r="Z479" s="1166"/>
      <c r="AA479" s="1166"/>
      <c r="AB479" s="1166"/>
      <c r="AC479" s="1166"/>
    </row>
    <row r="480" spans="9:29">
      <c r="I480" s="1168"/>
      <c r="J480" s="1168"/>
      <c r="K480" s="1168"/>
      <c r="L480" s="1168"/>
      <c r="M480" s="1166"/>
      <c r="O480" s="1166"/>
      <c r="S480" s="1166"/>
      <c r="T480" s="1166"/>
      <c r="U480" s="1166"/>
      <c r="V480" s="1166"/>
      <c r="W480" s="1166"/>
      <c r="X480" s="1166"/>
      <c r="Y480" s="1166"/>
      <c r="Z480" s="1166"/>
      <c r="AA480" s="1166"/>
      <c r="AB480" s="1166"/>
      <c r="AC480" s="1166"/>
    </row>
    <row r="481" spans="9:29">
      <c r="I481" s="1168"/>
      <c r="J481" s="1168"/>
      <c r="K481" s="1168"/>
      <c r="L481" s="1168"/>
      <c r="M481" s="1166"/>
      <c r="O481" s="1166"/>
      <c r="S481" s="1166"/>
      <c r="T481" s="1166"/>
      <c r="U481" s="1166"/>
      <c r="V481" s="1166"/>
      <c r="W481" s="1166"/>
      <c r="X481" s="1166"/>
      <c r="Y481" s="1166"/>
      <c r="Z481" s="1166"/>
      <c r="AA481" s="1166"/>
      <c r="AB481" s="1166"/>
      <c r="AC481" s="1166"/>
    </row>
    <row r="482" spans="9:29">
      <c r="I482" s="1168"/>
      <c r="J482" s="1168"/>
      <c r="K482" s="1168"/>
      <c r="L482" s="1168"/>
      <c r="M482" s="1166"/>
      <c r="O482" s="1166"/>
      <c r="S482" s="1166"/>
      <c r="T482" s="1166"/>
      <c r="U482" s="1166"/>
      <c r="V482" s="1166"/>
      <c r="W482" s="1166"/>
      <c r="X482" s="1166"/>
      <c r="Y482" s="1166"/>
      <c r="Z482" s="1166"/>
      <c r="AA482" s="1166"/>
      <c r="AB482" s="1166"/>
      <c r="AC482" s="1166"/>
    </row>
    <row r="483" spans="9:29">
      <c r="I483" s="1168"/>
      <c r="J483" s="1168"/>
      <c r="K483" s="1168"/>
      <c r="L483" s="1168"/>
      <c r="M483" s="1166"/>
      <c r="O483" s="1166"/>
      <c r="S483" s="1166"/>
      <c r="T483" s="1166"/>
      <c r="U483" s="1166"/>
      <c r="V483" s="1166"/>
      <c r="W483" s="1166"/>
      <c r="X483" s="1166"/>
      <c r="Y483" s="1166"/>
      <c r="Z483" s="1166"/>
      <c r="AA483" s="1166"/>
      <c r="AB483" s="1166"/>
      <c r="AC483" s="1166"/>
    </row>
    <row r="484" spans="9:29">
      <c r="I484" s="1168"/>
      <c r="J484" s="1168"/>
      <c r="K484" s="1168"/>
      <c r="L484" s="1168"/>
      <c r="M484" s="1166"/>
      <c r="O484" s="1166"/>
      <c r="S484" s="1166"/>
      <c r="T484" s="1166"/>
      <c r="U484" s="1166"/>
      <c r="V484" s="1166"/>
      <c r="W484" s="1166"/>
      <c r="X484" s="1166"/>
      <c r="Y484" s="1166"/>
      <c r="Z484" s="1166"/>
      <c r="AA484" s="1166"/>
      <c r="AB484" s="1166"/>
      <c r="AC484" s="1166"/>
    </row>
    <row r="485" spans="9:29">
      <c r="I485" s="1168"/>
      <c r="J485" s="1168"/>
      <c r="K485" s="1168"/>
      <c r="L485" s="1168"/>
      <c r="M485" s="1166"/>
      <c r="O485" s="1166"/>
      <c r="S485" s="1166"/>
      <c r="T485" s="1166"/>
      <c r="U485" s="1166"/>
      <c r="V485" s="1166"/>
      <c r="W485" s="1166"/>
      <c r="X485" s="1166"/>
      <c r="Y485" s="1166"/>
      <c r="Z485" s="1166"/>
      <c r="AA485" s="1166"/>
      <c r="AB485" s="1166"/>
      <c r="AC485" s="1166"/>
    </row>
    <row r="486" spans="9:29">
      <c r="I486" s="1168"/>
      <c r="J486" s="1168"/>
      <c r="K486" s="1168"/>
      <c r="L486" s="1168"/>
      <c r="M486" s="1166"/>
      <c r="O486" s="1166"/>
      <c r="S486" s="1166"/>
      <c r="T486" s="1166"/>
      <c r="U486" s="1166"/>
      <c r="V486" s="1166"/>
      <c r="W486" s="1166"/>
      <c r="X486" s="1166"/>
      <c r="Y486" s="1166"/>
      <c r="Z486" s="1166"/>
      <c r="AA486" s="1166"/>
      <c r="AB486" s="1166"/>
      <c r="AC486" s="1166"/>
    </row>
    <row r="487" spans="9:29">
      <c r="I487" s="1168"/>
      <c r="J487" s="1168"/>
      <c r="K487" s="1168"/>
      <c r="L487" s="1168"/>
      <c r="M487" s="1166"/>
      <c r="O487" s="1166"/>
      <c r="S487" s="1166"/>
      <c r="T487" s="1166"/>
      <c r="U487" s="1166"/>
      <c r="V487" s="1166"/>
      <c r="W487" s="1166"/>
      <c r="X487" s="1166"/>
      <c r="Y487" s="1166"/>
      <c r="Z487" s="1166"/>
      <c r="AA487" s="1166"/>
      <c r="AB487" s="1166"/>
      <c r="AC487" s="1166"/>
    </row>
    <row r="488" spans="9:29">
      <c r="I488" s="1168"/>
      <c r="J488" s="1168"/>
      <c r="K488" s="1168"/>
      <c r="L488" s="1168"/>
      <c r="M488" s="1166"/>
      <c r="O488" s="1166"/>
      <c r="S488" s="1166"/>
      <c r="T488" s="1166"/>
      <c r="U488" s="1166"/>
      <c r="V488" s="1166"/>
      <c r="W488" s="1166"/>
      <c r="X488" s="1166"/>
      <c r="Y488" s="1166"/>
      <c r="Z488" s="1166"/>
      <c r="AA488" s="1166"/>
      <c r="AB488" s="1166"/>
      <c r="AC488" s="1166"/>
    </row>
    <row r="489" spans="9:29">
      <c r="I489" s="1168"/>
      <c r="J489" s="1168"/>
      <c r="K489" s="1168"/>
      <c r="L489" s="1168"/>
      <c r="M489" s="1166"/>
      <c r="O489" s="1166"/>
      <c r="S489" s="1166"/>
      <c r="T489" s="1166"/>
      <c r="U489" s="1166"/>
      <c r="V489" s="1166"/>
      <c r="W489" s="1166"/>
      <c r="X489" s="1166"/>
      <c r="Y489" s="1166"/>
      <c r="Z489" s="1166"/>
      <c r="AA489" s="1166"/>
      <c r="AB489" s="1166"/>
      <c r="AC489" s="1166"/>
    </row>
    <row r="490" spans="9:29">
      <c r="I490" s="1168"/>
      <c r="J490" s="1168"/>
      <c r="K490" s="1168"/>
      <c r="L490" s="1168"/>
      <c r="M490" s="1166"/>
      <c r="O490" s="1166"/>
      <c r="S490" s="1166"/>
      <c r="T490" s="1166"/>
      <c r="U490" s="1166"/>
      <c r="V490" s="1166"/>
      <c r="W490" s="1166"/>
      <c r="X490" s="1166"/>
      <c r="Y490" s="1166"/>
      <c r="Z490" s="1166"/>
      <c r="AA490" s="1166"/>
      <c r="AB490" s="1166"/>
      <c r="AC490" s="1166"/>
    </row>
    <row r="491" spans="9:29">
      <c r="I491" s="1168"/>
      <c r="J491" s="1168"/>
      <c r="K491" s="1168"/>
      <c r="L491" s="1168"/>
      <c r="M491" s="1166"/>
      <c r="O491" s="1166"/>
      <c r="S491" s="1166"/>
      <c r="T491" s="1166"/>
      <c r="U491" s="1166"/>
      <c r="V491" s="1166"/>
      <c r="W491" s="1166"/>
      <c r="X491" s="1166"/>
      <c r="Y491" s="1166"/>
      <c r="Z491" s="1166"/>
      <c r="AA491" s="1166"/>
      <c r="AB491" s="1166"/>
      <c r="AC491" s="1166"/>
    </row>
    <row r="492" spans="9:29">
      <c r="I492" s="1168"/>
      <c r="J492" s="1168"/>
      <c r="K492" s="1168"/>
      <c r="L492" s="1168"/>
      <c r="M492" s="1166"/>
      <c r="O492" s="1166"/>
      <c r="S492" s="1166"/>
      <c r="T492" s="1166"/>
      <c r="U492" s="1166"/>
      <c r="V492" s="1166"/>
      <c r="W492" s="1166"/>
      <c r="X492" s="1166"/>
      <c r="Y492" s="1166"/>
      <c r="Z492" s="1166"/>
      <c r="AA492" s="1166"/>
      <c r="AB492" s="1166"/>
      <c r="AC492" s="1166"/>
    </row>
    <row r="493" spans="9:29">
      <c r="I493" s="1168"/>
      <c r="J493" s="1168"/>
      <c r="K493" s="1168"/>
      <c r="L493" s="1168"/>
      <c r="M493" s="1166"/>
      <c r="O493" s="1166"/>
      <c r="S493" s="1166"/>
      <c r="T493" s="1166"/>
      <c r="U493" s="1166"/>
      <c r="V493" s="1166"/>
      <c r="W493" s="1166"/>
      <c r="X493" s="1166"/>
      <c r="Y493" s="1166"/>
      <c r="Z493" s="1166"/>
      <c r="AA493" s="1166"/>
      <c r="AB493" s="1166"/>
      <c r="AC493" s="1166"/>
    </row>
    <row r="494" spans="9:29">
      <c r="I494" s="1168"/>
      <c r="J494" s="1168"/>
      <c r="K494" s="1168"/>
      <c r="L494" s="1168"/>
      <c r="M494" s="1166"/>
      <c r="O494" s="1166"/>
      <c r="S494" s="1166"/>
      <c r="T494" s="1166"/>
      <c r="U494" s="1166"/>
      <c r="V494" s="1166"/>
      <c r="W494" s="1166"/>
      <c r="X494" s="1166"/>
      <c r="Y494" s="1166"/>
      <c r="Z494" s="1166"/>
      <c r="AA494" s="1166"/>
      <c r="AB494" s="1166"/>
      <c r="AC494" s="1166"/>
    </row>
    <row r="495" spans="9:29">
      <c r="I495" s="1168"/>
      <c r="J495" s="1168"/>
      <c r="K495" s="1168"/>
      <c r="L495" s="1168"/>
      <c r="M495" s="1166"/>
      <c r="O495" s="1166"/>
      <c r="S495" s="1166"/>
      <c r="T495" s="1166"/>
      <c r="U495" s="1166"/>
      <c r="V495" s="1166"/>
      <c r="W495" s="1166"/>
      <c r="X495" s="1166"/>
      <c r="Y495" s="1166"/>
      <c r="Z495" s="1166"/>
      <c r="AA495" s="1166"/>
      <c r="AB495" s="1166"/>
      <c r="AC495" s="1166"/>
    </row>
    <row r="496" spans="9:29">
      <c r="I496" s="1168"/>
      <c r="J496" s="1168"/>
      <c r="K496" s="1168"/>
      <c r="L496" s="1168"/>
      <c r="M496" s="1166"/>
      <c r="O496" s="1166"/>
      <c r="S496" s="1166"/>
      <c r="T496" s="1166"/>
      <c r="U496" s="1166"/>
      <c r="V496" s="1166"/>
      <c r="W496" s="1166"/>
      <c r="X496" s="1166"/>
      <c r="Y496" s="1166"/>
      <c r="Z496" s="1166"/>
      <c r="AA496" s="1166"/>
      <c r="AB496" s="1166"/>
      <c r="AC496" s="1166"/>
    </row>
    <row r="497" spans="9:29">
      <c r="I497" s="1168"/>
      <c r="J497" s="1168"/>
      <c r="K497" s="1168"/>
      <c r="L497" s="1168"/>
      <c r="M497" s="1166"/>
      <c r="O497" s="1166"/>
      <c r="S497" s="1166"/>
      <c r="T497" s="1166"/>
      <c r="U497" s="1166"/>
      <c r="V497" s="1166"/>
      <c r="W497" s="1166"/>
      <c r="X497" s="1166"/>
      <c r="Y497" s="1166"/>
      <c r="Z497" s="1166"/>
      <c r="AA497" s="1166"/>
      <c r="AB497" s="1166"/>
      <c r="AC497" s="1166"/>
    </row>
    <row r="498" spans="9:29">
      <c r="I498" s="1168"/>
      <c r="J498" s="1168"/>
      <c r="K498" s="1168"/>
      <c r="L498" s="1168"/>
      <c r="M498" s="1166"/>
      <c r="O498" s="1166"/>
      <c r="S498" s="1166"/>
      <c r="T498" s="1166"/>
      <c r="U498" s="1166"/>
      <c r="V498" s="1166"/>
      <c r="W498" s="1166"/>
      <c r="X498" s="1166"/>
      <c r="Y498" s="1166"/>
      <c r="Z498" s="1166"/>
      <c r="AA498" s="1166"/>
      <c r="AB498" s="1166"/>
      <c r="AC498" s="1166"/>
    </row>
    <row r="499" spans="9:29">
      <c r="I499" s="1168"/>
      <c r="J499" s="1168"/>
      <c r="K499" s="1168"/>
      <c r="L499" s="1168"/>
      <c r="M499" s="1166"/>
      <c r="O499" s="1166"/>
      <c r="S499" s="1166"/>
      <c r="T499" s="1166"/>
      <c r="U499" s="1166"/>
      <c r="V499" s="1166"/>
      <c r="W499" s="1166"/>
      <c r="X499" s="1166"/>
      <c r="Y499" s="1166"/>
      <c r="Z499" s="1166"/>
      <c r="AA499" s="1166"/>
      <c r="AB499" s="1166"/>
      <c r="AC499" s="1166"/>
    </row>
    <row r="500" spans="9:29">
      <c r="I500" s="1168"/>
      <c r="J500" s="1168"/>
      <c r="K500" s="1168"/>
      <c r="L500" s="1168"/>
      <c r="M500" s="1166"/>
      <c r="O500" s="1166"/>
      <c r="S500" s="1166"/>
      <c r="T500" s="1166"/>
      <c r="U500" s="1166"/>
      <c r="V500" s="1166"/>
      <c r="W500" s="1166"/>
      <c r="X500" s="1166"/>
      <c r="Y500" s="1166"/>
      <c r="Z500" s="1166"/>
      <c r="AA500" s="1166"/>
      <c r="AB500" s="1166"/>
      <c r="AC500" s="1166"/>
    </row>
    <row r="501" spans="9:29">
      <c r="I501" s="1168"/>
      <c r="J501" s="1168"/>
      <c r="K501" s="1168"/>
      <c r="L501" s="1168"/>
      <c r="M501" s="1166"/>
      <c r="O501" s="1166"/>
      <c r="S501" s="1166"/>
      <c r="T501" s="1166"/>
      <c r="U501" s="1166"/>
      <c r="V501" s="1166"/>
      <c r="W501" s="1166"/>
      <c r="X501" s="1166"/>
      <c r="Y501" s="1166"/>
      <c r="Z501" s="1166"/>
      <c r="AA501" s="1166"/>
      <c r="AB501" s="1166"/>
      <c r="AC501" s="1166"/>
    </row>
    <row r="502" spans="9:29">
      <c r="I502" s="1168"/>
      <c r="J502" s="1168"/>
      <c r="K502" s="1168"/>
      <c r="L502" s="1168"/>
      <c r="M502" s="1166"/>
      <c r="O502" s="1166"/>
      <c r="S502" s="1166"/>
      <c r="T502" s="1166"/>
      <c r="U502" s="1166"/>
      <c r="V502" s="1166"/>
      <c r="W502" s="1166"/>
      <c r="X502" s="1166"/>
      <c r="Y502" s="1166"/>
      <c r="Z502" s="1166"/>
      <c r="AA502" s="1166"/>
      <c r="AB502" s="1166"/>
      <c r="AC502" s="1166"/>
    </row>
    <row r="503" spans="9:29">
      <c r="I503" s="1168"/>
      <c r="J503" s="1168"/>
      <c r="K503" s="1168"/>
      <c r="L503" s="1168"/>
      <c r="M503" s="1166"/>
      <c r="O503" s="1166"/>
      <c r="S503" s="1166"/>
      <c r="T503" s="1166"/>
      <c r="U503" s="1166"/>
      <c r="V503" s="1166"/>
      <c r="W503" s="1166"/>
      <c r="X503" s="1166"/>
      <c r="Y503" s="1166"/>
      <c r="Z503" s="1166"/>
      <c r="AA503" s="1166"/>
      <c r="AB503" s="1166"/>
      <c r="AC503" s="1166"/>
    </row>
    <row r="504" spans="9:29">
      <c r="I504" s="1168"/>
      <c r="J504" s="1168"/>
      <c r="K504" s="1168"/>
      <c r="L504" s="1168"/>
      <c r="M504" s="1166"/>
      <c r="O504" s="1166"/>
      <c r="S504" s="1166"/>
      <c r="T504" s="1166"/>
      <c r="U504" s="1166"/>
      <c r="V504" s="1166"/>
      <c r="W504" s="1166"/>
      <c r="X504" s="1166"/>
      <c r="Y504" s="1166"/>
      <c r="Z504" s="1166"/>
      <c r="AA504" s="1166"/>
      <c r="AB504" s="1166"/>
      <c r="AC504" s="1166"/>
    </row>
    <row r="505" spans="9:29">
      <c r="I505" s="1168"/>
      <c r="J505" s="1168"/>
      <c r="K505" s="1168"/>
      <c r="L505" s="1168"/>
      <c r="M505" s="1166"/>
      <c r="O505" s="1166"/>
      <c r="S505" s="1166"/>
      <c r="T505" s="1166"/>
      <c r="U505" s="1166"/>
      <c r="V505" s="1166"/>
      <c r="W505" s="1166"/>
      <c r="X505" s="1166"/>
      <c r="Y505" s="1166"/>
      <c r="Z505" s="1166"/>
      <c r="AA505" s="1166"/>
      <c r="AB505" s="1166"/>
      <c r="AC505" s="1166"/>
    </row>
    <row r="506" spans="9:29">
      <c r="I506" s="1168"/>
      <c r="J506" s="1168"/>
      <c r="K506" s="1168"/>
      <c r="L506" s="1168"/>
      <c r="M506" s="1166"/>
      <c r="O506" s="1166"/>
      <c r="S506" s="1166"/>
      <c r="T506" s="1166"/>
      <c r="U506" s="1166"/>
      <c r="V506" s="1166"/>
      <c r="W506" s="1166"/>
      <c r="X506" s="1166"/>
      <c r="Y506" s="1166"/>
      <c r="Z506" s="1166"/>
      <c r="AA506" s="1166"/>
      <c r="AB506" s="1166"/>
      <c r="AC506" s="1166"/>
    </row>
    <row r="507" spans="9:29">
      <c r="I507" s="1168"/>
      <c r="J507" s="1168"/>
      <c r="K507" s="1168"/>
      <c r="L507" s="1168"/>
      <c r="M507" s="1166"/>
      <c r="O507" s="1166"/>
      <c r="S507" s="1166"/>
      <c r="T507" s="1166"/>
      <c r="U507" s="1166"/>
      <c r="V507" s="1166"/>
      <c r="W507" s="1166"/>
      <c r="X507" s="1166"/>
      <c r="Y507" s="1166"/>
      <c r="Z507" s="1166"/>
      <c r="AA507" s="1166"/>
      <c r="AB507" s="1166"/>
      <c r="AC507" s="1166"/>
    </row>
    <row r="508" spans="9:29">
      <c r="I508" s="1168"/>
      <c r="J508" s="1168"/>
      <c r="K508" s="1168"/>
      <c r="L508" s="1168"/>
      <c r="M508" s="1166"/>
      <c r="O508" s="1166"/>
      <c r="S508" s="1166"/>
      <c r="T508" s="1166"/>
      <c r="U508" s="1166"/>
      <c r="V508" s="1166"/>
      <c r="W508" s="1166"/>
      <c r="X508" s="1166"/>
      <c r="Y508" s="1166"/>
      <c r="Z508" s="1166"/>
      <c r="AA508" s="1166"/>
      <c r="AB508" s="1166"/>
      <c r="AC508" s="1166"/>
    </row>
    <row r="509" spans="9:29">
      <c r="I509" s="1168"/>
      <c r="J509" s="1168"/>
      <c r="K509" s="1168"/>
      <c r="L509" s="1168"/>
      <c r="M509" s="1166"/>
      <c r="O509" s="1166"/>
      <c r="S509" s="1166"/>
      <c r="T509" s="1166"/>
      <c r="U509" s="1166"/>
      <c r="V509" s="1166"/>
      <c r="W509" s="1166"/>
      <c r="X509" s="1166"/>
      <c r="Y509" s="1166"/>
      <c r="Z509" s="1166"/>
      <c r="AA509" s="1166"/>
      <c r="AB509" s="1166"/>
      <c r="AC509" s="1166"/>
    </row>
    <row r="510" spans="9:29">
      <c r="I510" s="1168"/>
      <c r="J510" s="1168"/>
      <c r="K510" s="1168"/>
      <c r="L510" s="1168"/>
      <c r="M510" s="1166"/>
      <c r="O510" s="1166"/>
      <c r="S510" s="1166"/>
      <c r="T510" s="1166"/>
      <c r="U510" s="1166"/>
      <c r="V510" s="1166"/>
      <c r="W510" s="1166"/>
      <c r="X510" s="1166"/>
      <c r="Y510" s="1166"/>
      <c r="Z510" s="1166"/>
      <c r="AA510" s="1166"/>
      <c r="AB510" s="1166"/>
      <c r="AC510" s="1166"/>
    </row>
    <row r="511" spans="9:29">
      <c r="I511" s="1168"/>
      <c r="J511" s="1168"/>
      <c r="K511" s="1168"/>
      <c r="L511" s="1168"/>
      <c r="M511" s="1166"/>
      <c r="O511" s="1166"/>
      <c r="S511" s="1166"/>
      <c r="T511" s="1166"/>
      <c r="U511" s="1166"/>
      <c r="V511" s="1166"/>
      <c r="W511" s="1166"/>
      <c r="X511" s="1166"/>
      <c r="Y511" s="1166"/>
      <c r="Z511" s="1166"/>
      <c r="AA511" s="1166"/>
      <c r="AB511" s="1166"/>
      <c r="AC511" s="1166"/>
    </row>
    <row r="512" spans="9:29">
      <c r="I512" s="1168"/>
      <c r="J512" s="1168"/>
      <c r="K512" s="1168"/>
      <c r="L512" s="1168"/>
      <c r="M512" s="1166"/>
      <c r="O512" s="1166"/>
      <c r="S512" s="1166"/>
      <c r="T512" s="1166"/>
      <c r="U512" s="1166"/>
      <c r="V512" s="1166"/>
      <c r="W512" s="1166"/>
      <c r="X512" s="1166"/>
      <c r="Y512" s="1166"/>
      <c r="Z512" s="1166"/>
      <c r="AA512" s="1166"/>
      <c r="AB512" s="1166"/>
      <c r="AC512" s="1166"/>
    </row>
    <row r="513" spans="9:29">
      <c r="I513" s="1168"/>
      <c r="J513" s="1168"/>
      <c r="K513" s="1168"/>
      <c r="L513" s="1168"/>
      <c r="M513" s="1166"/>
      <c r="O513" s="1166"/>
      <c r="S513" s="1166"/>
      <c r="T513" s="1166"/>
      <c r="U513" s="1166"/>
      <c r="V513" s="1166"/>
      <c r="W513" s="1166"/>
      <c r="X513" s="1166"/>
      <c r="Y513" s="1166"/>
      <c r="Z513" s="1166"/>
      <c r="AA513" s="1166"/>
      <c r="AB513" s="1166"/>
      <c r="AC513" s="1166"/>
    </row>
    <row r="514" spans="9:29">
      <c r="I514" s="1168"/>
      <c r="J514" s="1168"/>
      <c r="K514" s="1168"/>
      <c r="L514" s="1168"/>
      <c r="M514" s="1166"/>
      <c r="O514" s="1166"/>
      <c r="S514" s="1166"/>
      <c r="T514" s="1166"/>
      <c r="U514" s="1166"/>
      <c r="V514" s="1166"/>
      <c r="W514" s="1166"/>
      <c r="X514" s="1166"/>
      <c r="Y514" s="1166"/>
      <c r="Z514" s="1166"/>
      <c r="AA514" s="1166"/>
      <c r="AB514" s="1166"/>
      <c r="AC514" s="1166"/>
    </row>
    <row r="515" spans="9:29">
      <c r="I515" s="1168"/>
      <c r="J515" s="1168"/>
      <c r="K515" s="1168"/>
      <c r="L515" s="1168"/>
      <c r="M515" s="1166"/>
      <c r="O515" s="1166"/>
      <c r="S515" s="1166"/>
      <c r="T515" s="1166"/>
      <c r="U515" s="1166"/>
      <c r="V515" s="1166"/>
      <c r="W515" s="1166"/>
      <c r="X515" s="1166"/>
      <c r="Y515" s="1166"/>
      <c r="Z515" s="1166"/>
      <c r="AA515" s="1166"/>
      <c r="AB515" s="1166"/>
      <c r="AC515" s="1166"/>
    </row>
    <row r="516" spans="9:29">
      <c r="I516" s="1168"/>
      <c r="J516" s="1168"/>
      <c r="K516" s="1168"/>
      <c r="L516" s="1168"/>
      <c r="M516" s="1166"/>
      <c r="O516" s="1166"/>
      <c r="S516" s="1166"/>
      <c r="T516" s="1166"/>
      <c r="U516" s="1166"/>
      <c r="V516" s="1166"/>
      <c r="W516" s="1166"/>
      <c r="X516" s="1166"/>
      <c r="Y516" s="1166"/>
      <c r="Z516" s="1166"/>
      <c r="AA516" s="1166"/>
      <c r="AB516" s="1166"/>
      <c r="AC516" s="1166"/>
    </row>
    <row r="517" spans="9:29">
      <c r="I517" s="1168"/>
      <c r="J517" s="1168"/>
      <c r="K517" s="1168"/>
      <c r="L517" s="1168"/>
      <c r="M517" s="1166"/>
      <c r="O517" s="1166"/>
      <c r="S517" s="1166"/>
      <c r="T517" s="1166"/>
      <c r="U517" s="1166"/>
      <c r="V517" s="1166"/>
      <c r="W517" s="1166"/>
      <c r="X517" s="1166"/>
      <c r="Y517" s="1166"/>
      <c r="Z517" s="1166"/>
      <c r="AA517" s="1166"/>
      <c r="AB517" s="1166"/>
      <c r="AC517" s="1166"/>
    </row>
    <row r="518" spans="9:29">
      <c r="I518" s="1168"/>
      <c r="J518" s="1168"/>
      <c r="K518" s="1168"/>
      <c r="L518" s="1168"/>
      <c r="M518" s="1166"/>
      <c r="O518" s="1166"/>
      <c r="S518" s="1166"/>
      <c r="T518" s="1166"/>
      <c r="U518" s="1166"/>
      <c r="V518" s="1166"/>
      <c r="W518" s="1166"/>
      <c r="X518" s="1166"/>
      <c r="Y518" s="1166"/>
      <c r="Z518" s="1166"/>
      <c r="AA518" s="1166"/>
      <c r="AB518" s="1166"/>
      <c r="AC518" s="1166"/>
    </row>
    <row r="519" spans="9:29">
      <c r="I519" s="1168"/>
      <c r="J519" s="1168"/>
      <c r="K519" s="1168"/>
      <c r="L519" s="1168"/>
      <c r="M519" s="1166"/>
      <c r="O519" s="1166"/>
      <c r="S519" s="1166"/>
      <c r="T519" s="1166"/>
      <c r="U519" s="1166"/>
      <c r="V519" s="1166"/>
      <c r="W519" s="1166"/>
      <c r="X519" s="1166"/>
      <c r="Y519" s="1166"/>
      <c r="Z519" s="1166"/>
      <c r="AA519" s="1166"/>
      <c r="AB519" s="1166"/>
      <c r="AC519" s="1166"/>
    </row>
    <row r="520" spans="9:29">
      <c r="I520" s="1168"/>
      <c r="J520" s="1168"/>
      <c r="K520" s="1168"/>
      <c r="L520" s="1168"/>
      <c r="M520" s="1166"/>
      <c r="O520" s="1166"/>
      <c r="S520" s="1166"/>
      <c r="T520" s="1166"/>
      <c r="U520" s="1166"/>
      <c r="V520" s="1166"/>
      <c r="W520" s="1166"/>
      <c r="X520" s="1166"/>
      <c r="Y520" s="1166"/>
      <c r="Z520" s="1166"/>
      <c r="AA520" s="1166"/>
      <c r="AB520" s="1166"/>
      <c r="AC520" s="1166"/>
    </row>
    <row r="521" spans="9:29">
      <c r="I521" s="1168"/>
      <c r="J521" s="1168"/>
      <c r="K521" s="1168"/>
      <c r="L521" s="1168"/>
      <c r="M521" s="1166"/>
      <c r="O521" s="1166"/>
      <c r="S521" s="1166"/>
      <c r="T521" s="1166"/>
      <c r="U521" s="1166"/>
      <c r="V521" s="1166"/>
      <c r="W521" s="1166"/>
      <c r="X521" s="1166"/>
      <c r="Y521" s="1166"/>
      <c r="Z521" s="1166"/>
      <c r="AA521" s="1166"/>
      <c r="AB521" s="1166"/>
      <c r="AC521" s="1166"/>
    </row>
    <row r="522" spans="9:29">
      <c r="I522" s="1168"/>
      <c r="J522" s="1168"/>
      <c r="K522" s="1168"/>
      <c r="L522" s="1168"/>
      <c r="M522" s="1166"/>
      <c r="O522" s="1166"/>
      <c r="S522" s="1166"/>
      <c r="T522" s="1166"/>
      <c r="U522" s="1166"/>
      <c r="V522" s="1166"/>
      <c r="W522" s="1166"/>
      <c r="X522" s="1166"/>
      <c r="Y522" s="1166"/>
      <c r="Z522" s="1166"/>
      <c r="AA522" s="1166"/>
      <c r="AB522" s="1166"/>
      <c r="AC522" s="1166"/>
    </row>
    <row r="523" spans="9:29">
      <c r="I523" s="1168"/>
      <c r="J523" s="1168"/>
      <c r="K523" s="1168"/>
      <c r="L523" s="1168"/>
      <c r="M523" s="1166"/>
      <c r="O523" s="1166"/>
      <c r="S523" s="1166"/>
      <c r="T523" s="1166"/>
      <c r="U523" s="1166"/>
      <c r="V523" s="1166"/>
      <c r="W523" s="1166"/>
      <c r="X523" s="1166"/>
      <c r="Y523" s="1166"/>
      <c r="Z523" s="1166"/>
      <c r="AA523" s="1166"/>
      <c r="AB523" s="1166"/>
      <c r="AC523" s="1166"/>
    </row>
    <row r="524" spans="9:29">
      <c r="I524" s="1168"/>
      <c r="J524" s="1168"/>
      <c r="K524" s="1168"/>
      <c r="L524" s="1168"/>
      <c r="M524" s="1166"/>
      <c r="O524" s="1166"/>
      <c r="S524" s="1166"/>
      <c r="T524" s="1166"/>
      <c r="U524" s="1166"/>
      <c r="V524" s="1166"/>
      <c r="W524" s="1166"/>
      <c r="X524" s="1166"/>
      <c r="Y524" s="1166"/>
      <c r="Z524" s="1166"/>
      <c r="AA524" s="1166"/>
      <c r="AB524" s="1166"/>
      <c r="AC524" s="1166"/>
    </row>
    <row r="525" spans="9:29">
      <c r="I525" s="1168"/>
      <c r="J525" s="1168"/>
      <c r="K525" s="1168"/>
      <c r="L525" s="1168"/>
      <c r="M525" s="1166"/>
      <c r="O525" s="1166"/>
      <c r="S525" s="1166"/>
      <c r="T525" s="1166"/>
      <c r="U525" s="1166"/>
      <c r="V525" s="1166"/>
      <c r="W525" s="1166"/>
      <c r="X525" s="1166"/>
      <c r="Y525" s="1166"/>
      <c r="Z525" s="1166"/>
      <c r="AA525" s="1166"/>
      <c r="AB525" s="1166"/>
      <c r="AC525" s="1166"/>
    </row>
    <row r="526" spans="9:29">
      <c r="I526" s="1168"/>
      <c r="J526" s="1168"/>
      <c r="K526" s="1168"/>
      <c r="L526" s="1168"/>
      <c r="M526" s="1166"/>
      <c r="O526" s="1166"/>
      <c r="S526" s="1166"/>
      <c r="T526" s="1166"/>
      <c r="U526" s="1166"/>
      <c r="V526" s="1166"/>
      <c r="W526" s="1166"/>
      <c r="X526" s="1166"/>
      <c r="Y526" s="1166"/>
      <c r="Z526" s="1166"/>
      <c r="AA526" s="1166"/>
      <c r="AB526" s="1166"/>
      <c r="AC526" s="1166"/>
    </row>
    <row r="527" spans="9:29">
      <c r="I527" s="1168"/>
      <c r="J527" s="1168"/>
      <c r="K527" s="1168"/>
      <c r="L527" s="1168"/>
      <c r="M527" s="1166"/>
      <c r="O527" s="1166"/>
      <c r="S527" s="1166"/>
      <c r="T527" s="1166"/>
      <c r="U527" s="1166"/>
      <c r="V527" s="1166"/>
      <c r="W527" s="1166"/>
      <c r="X527" s="1166"/>
      <c r="Y527" s="1166"/>
      <c r="Z527" s="1166"/>
      <c r="AA527" s="1166"/>
      <c r="AB527" s="1166"/>
      <c r="AC527" s="1166"/>
    </row>
    <row r="528" spans="9:29">
      <c r="I528" s="1168"/>
      <c r="J528" s="1168"/>
      <c r="K528" s="1168"/>
      <c r="L528" s="1168"/>
      <c r="M528" s="1166"/>
      <c r="O528" s="1166"/>
      <c r="S528" s="1166"/>
      <c r="T528" s="1166"/>
      <c r="U528" s="1166"/>
      <c r="V528" s="1166"/>
      <c r="W528" s="1166"/>
      <c r="X528" s="1166"/>
      <c r="Y528" s="1166"/>
      <c r="Z528" s="1166"/>
      <c r="AA528" s="1166"/>
      <c r="AB528" s="1166"/>
      <c r="AC528" s="1166"/>
    </row>
    <row r="529" spans="9:29">
      <c r="I529" s="1168"/>
      <c r="J529" s="1168"/>
      <c r="K529" s="1168"/>
      <c r="L529" s="1168"/>
      <c r="M529" s="1166"/>
      <c r="O529" s="1166"/>
      <c r="S529" s="1166"/>
      <c r="T529" s="1166"/>
      <c r="U529" s="1166"/>
      <c r="V529" s="1166"/>
      <c r="W529" s="1166"/>
      <c r="X529" s="1166"/>
      <c r="Y529" s="1166"/>
      <c r="Z529" s="1166"/>
      <c r="AA529" s="1166"/>
      <c r="AB529" s="1166"/>
      <c r="AC529" s="1166"/>
    </row>
    <row r="530" spans="9:29">
      <c r="I530" s="1168"/>
      <c r="J530" s="1168"/>
      <c r="K530" s="1168"/>
      <c r="L530" s="1168"/>
      <c r="M530" s="1166"/>
      <c r="O530" s="1166"/>
      <c r="S530" s="1166"/>
      <c r="T530" s="1166"/>
      <c r="U530" s="1166"/>
      <c r="V530" s="1166"/>
      <c r="W530" s="1166"/>
      <c r="X530" s="1166"/>
      <c r="Y530" s="1166"/>
      <c r="Z530" s="1166"/>
      <c r="AA530" s="1166"/>
      <c r="AB530" s="1166"/>
      <c r="AC530" s="1166"/>
    </row>
    <row r="531" spans="9:29">
      <c r="I531" s="1168"/>
      <c r="J531" s="1168"/>
      <c r="K531" s="1168"/>
      <c r="L531" s="1168"/>
      <c r="M531" s="1166"/>
      <c r="O531" s="1166"/>
      <c r="S531" s="1166"/>
      <c r="T531" s="1166"/>
      <c r="U531" s="1166"/>
      <c r="V531" s="1166"/>
      <c r="W531" s="1166"/>
      <c r="X531" s="1166"/>
      <c r="Y531" s="1166"/>
      <c r="Z531" s="1166"/>
      <c r="AA531" s="1166"/>
      <c r="AB531" s="1166"/>
      <c r="AC531" s="1166"/>
    </row>
    <row r="532" spans="9:29">
      <c r="I532" s="1168"/>
      <c r="J532" s="1168"/>
      <c r="K532" s="1168"/>
      <c r="L532" s="1168"/>
      <c r="M532" s="1166"/>
      <c r="O532" s="1166"/>
      <c r="S532" s="1166"/>
      <c r="T532" s="1166"/>
      <c r="U532" s="1166"/>
      <c r="V532" s="1166"/>
      <c r="W532" s="1166"/>
      <c r="X532" s="1166"/>
      <c r="Y532" s="1166"/>
      <c r="Z532" s="1166"/>
      <c r="AA532" s="1166"/>
      <c r="AB532" s="1166"/>
      <c r="AC532" s="1166"/>
    </row>
    <row r="533" spans="9:29">
      <c r="I533" s="1168"/>
      <c r="J533" s="1168"/>
      <c r="K533" s="1168"/>
      <c r="L533" s="1168"/>
      <c r="M533" s="1166"/>
      <c r="O533" s="1166"/>
      <c r="S533" s="1166"/>
      <c r="T533" s="1166"/>
      <c r="U533" s="1166"/>
      <c r="V533" s="1166"/>
      <c r="W533" s="1166"/>
      <c r="X533" s="1166"/>
      <c r="Y533" s="1166"/>
      <c r="Z533" s="1166"/>
      <c r="AA533" s="1166"/>
      <c r="AB533" s="1166"/>
      <c r="AC533" s="1166"/>
    </row>
    <row r="534" spans="9:29">
      <c r="I534" s="1168"/>
      <c r="J534" s="1168"/>
      <c r="K534" s="1168"/>
      <c r="L534" s="1168"/>
      <c r="M534" s="1166"/>
      <c r="O534" s="1166"/>
      <c r="S534" s="1166"/>
      <c r="T534" s="1166"/>
      <c r="U534" s="1166"/>
      <c r="V534" s="1166"/>
      <c r="W534" s="1166"/>
      <c r="X534" s="1166"/>
      <c r="Y534" s="1166"/>
      <c r="Z534" s="1166"/>
      <c r="AA534" s="1166"/>
      <c r="AB534" s="1166"/>
      <c r="AC534" s="1166"/>
    </row>
    <row r="535" spans="9:29">
      <c r="I535" s="1168"/>
      <c r="J535" s="1168"/>
      <c r="K535" s="1168"/>
      <c r="L535" s="1168"/>
      <c r="M535" s="1166"/>
      <c r="O535" s="1166"/>
      <c r="S535" s="1166"/>
      <c r="T535" s="1166"/>
      <c r="U535" s="1166"/>
      <c r="V535" s="1166"/>
      <c r="W535" s="1166"/>
      <c r="X535" s="1166"/>
      <c r="Y535" s="1166"/>
      <c r="Z535" s="1166"/>
      <c r="AA535" s="1166"/>
      <c r="AB535" s="1166"/>
      <c r="AC535" s="1166"/>
    </row>
    <row r="536" spans="9:29">
      <c r="I536" s="1168"/>
      <c r="J536" s="1168"/>
      <c r="K536" s="1168"/>
      <c r="L536" s="1168"/>
      <c r="M536" s="1166"/>
      <c r="O536" s="1166"/>
      <c r="S536" s="1166"/>
      <c r="T536" s="1166"/>
      <c r="U536" s="1166"/>
      <c r="V536" s="1166"/>
      <c r="W536" s="1166"/>
      <c r="X536" s="1166"/>
      <c r="Y536" s="1166"/>
      <c r="Z536" s="1166"/>
      <c r="AA536" s="1166"/>
      <c r="AB536" s="1166"/>
      <c r="AC536" s="1166"/>
    </row>
    <row r="537" spans="9:29">
      <c r="I537" s="1168"/>
      <c r="J537" s="1168"/>
      <c r="K537" s="1168"/>
      <c r="L537" s="1168"/>
      <c r="M537" s="1166"/>
      <c r="O537" s="1166"/>
      <c r="S537" s="1166"/>
      <c r="T537" s="1166"/>
      <c r="U537" s="1166"/>
      <c r="V537" s="1166"/>
      <c r="W537" s="1166"/>
      <c r="X537" s="1166"/>
      <c r="Y537" s="1166"/>
      <c r="Z537" s="1166"/>
      <c r="AA537" s="1166"/>
      <c r="AB537" s="1166"/>
      <c r="AC537" s="1166"/>
    </row>
    <row r="538" spans="9:29">
      <c r="I538" s="1168"/>
      <c r="J538" s="1168"/>
      <c r="K538" s="1168"/>
      <c r="L538" s="1168"/>
      <c r="M538" s="1166"/>
      <c r="O538" s="1166"/>
      <c r="S538" s="1166"/>
      <c r="T538" s="1166"/>
      <c r="U538" s="1166"/>
      <c r="V538" s="1166"/>
      <c r="W538" s="1166"/>
      <c r="X538" s="1166"/>
      <c r="Y538" s="1166"/>
      <c r="Z538" s="1166"/>
      <c r="AA538" s="1166"/>
      <c r="AB538" s="1166"/>
      <c r="AC538" s="1166"/>
    </row>
    <row r="539" spans="9:29">
      <c r="I539" s="1168"/>
      <c r="J539" s="1168"/>
      <c r="K539" s="1168"/>
      <c r="L539" s="1168"/>
      <c r="M539" s="1166"/>
      <c r="O539" s="1166"/>
      <c r="S539" s="1166"/>
      <c r="T539" s="1166"/>
      <c r="U539" s="1166"/>
      <c r="V539" s="1166"/>
      <c r="W539" s="1166"/>
      <c r="X539" s="1166"/>
      <c r="Y539" s="1166"/>
      <c r="Z539" s="1166"/>
      <c r="AA539" s="1166"/>
      <c r="AB539" s="1166"/>
      <c r="AC539" s="1166"/>
    </row>
    <row r="540" spans="9:29">
      <c r="I540" s="1168"/>
      <c r="J540" s="1168"/>
      <c r="K540" s="1168"/>
      <c r="L540" s="1168"/>
      <c r="M540" s="1166"/>
      <c r="O540" s="1166"/>
      <c r="S540" s="1166"/>
      <c r="T540" s="1166"/>
      <c r="U540" s="1166"/>
      <c r="V540" s="1166"/>
      <c r="W540" s="1166"/>
      <c r="X540" s="1166"/>
      <c r="Y540" s="1166"/>
      <c r="Z540" s="1166"/>
      <c r="AA540" s="1166"/>
      <c r="AB540" s="1166"/>
      <c r="AC540" s="1166"/>
    </row>
    <row r="541" spans="9:29">
      <c r="I541" s="1168"/>
      <c r="J541" s="1168"/>
      <c r="K541" s="1168"/>
      <c r="L541" s="1168"/>
      <c r="M541" s="1166"/>
      <c r="O541" s="1166"/>
      <c r="S541" s="1166"/>
      <c r="T541" s="1166"/>
      <c r="U541" s="1166"/>
      <c r="V541" s="1166"/>
      <c r="W541" s="1166"/>
      <c r="X541" s="1166"/>
      <c r="Y541" s="1166"/>
      <c r="Z541" s="1166"/>
      <c r="AA541" s="1166"/>
      <c r="AB541" s="1166"/>
      <c r="AC541" s="1166"/>
    </row>
    <row r="542" spans="9:29">
      <c r="I542" s="1168"/>
      <c r="J542" s="1168"/>
      <c r="K542" s="1168"/>
      <c r="L542" s="1168"/>
      <c r="M542" s="1166"/>
      <c r="O542" s="1166"/>
      <c r="S542" s="1166"/>
      <c r="T542" s="1166"/>
      <c r="U542" s="1166"/>
      <c r="V542" s="1166"/>
      <c r="W542" s="1166"/>
      <c r="X542" s="1166"/>
      <c r="Y542" s="1166"/>
      <c r="Z542" s="1166"/>
      <c r="AA542" s="1166"/>
      <c r="AB542" s="1166"/>
      <c r="AC542" s="1166"/>
    </row>
    <row r="543" spans="9:29">
      <c r="I543" s="1168"/>
      <c r="J543" s="1168"/>
      <c r="K543" s="1168"/>
      <c r="L543" s="1168"/>
      <c r="M543" s="1166"/>
      <c r="O543" s="1166"/>
      <c r="S543" s="1166"/>
      <c r="T543" s="1166"/>
      <c r="U543" s="1166"/>
      <c r="V543" s="1166"/>
      <c r="W543" s="1166"/>
      <c r="X543" s="1166"/>
      <c r="Y543" s="1166"/>
      <c r="Z543" s="1166"/>
      <c r="AA543" s="1166"/>
      <c r="AB543" s="1166"/>
      <c r="AC543" s="1166"/>
    </row>
    <row r="544" spans="9:29">
      <c r="I544" s="1168"/>
      <c r="J544" s="1168"/>
      <c r="K544" s="1168"/>
      <c r="L544" s="1168"/>
      <c r="M544" s="1166"/>
      <c r="O544" s="1166"/>
      <c r="S544" s="1166"/>
      <c r="T544" s="1166"/>
      <c r="U544" s="1166"/>
      <c r="V544" s="1166"/>
      <c r="W544" s="1166"/>
      <c r="X544" s="1166"/>
      <c r="Y544" s="1166"/>
      <c r="Z544" s="1166"/>
      <c r="AA544" s="1166"/>
      <c r="AB544" s="1166"/>
      <c r="AC544" s="1166"/>
    </row>
    <row r="545" spans="9:29">
      <c r="I545" s="1168"/>
      <c r="J545" s="1168"/>
      <c r="K545" s="1168"/>
      <c r="L545" s="1168"/>
      <c r="M545" s="1166"/>
      <c r="O545" s="1166"/>
      <c r="S545" s="1166"/>
      <c r="T545" s="1166"/>
      <c r="U545" s="1166"/>
      <c r="V545" s="1166"/>
      <c r="W545" s="1166"/>
      <c r="X545" s="1166"/>
      <c r="Y545" s="1166"/>
      <c r="Z545" s="1166"/>
      <c r="AA545" s="1166"/>
      <c r="AB545" s="1166"/>
      <c r="AC545" s="1166"/>
    </row>
    <row r="546" spans="9:29">
      <c r="I546" s="1168"/>
      <c r="J546" s="1168"/>
      <c r="K546" s="1168"/>
      <c r="L546" s="1168"/>
      <c r="M546" s="1166"/>
      <c r="O546" s="1166"/>
      <c r="S546" s="1166"/>
      <c r="T546" s="1166"/>
      <c r="U546" s="1166"/>
      <c r="V546" s="1166"/>
      <c r="W546" s="1166"/>
      <c r="X546" s="1166"/>
      <c r="Y546" s="1166"/>
      <c r="Z546" s="1166"/>
      <c r="AA546" s="1166"/>
      <c r="AB546" s="1166"/>
      <c r="AC546" s="1166"/>
    </row>
    <row r="547" spans="9:29">
      <c r="I547" s="1168"/>
      <c r="J547" s="1168"/>
      <c r="K547" s="1168"/>
      <c r="L547" s="1168"/>
      <c r="M547" s="1166"/>
      <c r="O547" s="1166"/>
      <c r="S547" s="1166"/>
      <c r="T547" s="1166"/>
      <c r="U547" s="1166"/>
      <c r="V547" s="1166"/>
      <c r="W547" s="1166"/>
      <c r="X547" s="1166"/>
      <c r="Y547" s="1166"/>
      <c r="Z547" s="1166"/>
      <c r="AA547" s="1166"/>
      <c r="AB547" s="1166"/>
      <c r="AC547" s="1166"/>
    </row>
    <row r="548" spans="9:29">
      <c r="I548" s="1168"/>
      <c r="J548" s="1168"/>
      <c r="K548" s="1168"/>
      <c r="L548" s="1168"/>
      <c r="M548" s="1166"/>
      <c r="O548" s="1166"/>
      <c r="S548" s="1166"/>
      <c r="T548" s="1166"/>
      <c r="U548" s="1166"/>
      <c r="V548" s="1166"/>
      <c r="W548" s="1166"/>
      <c r="X548" s="1166"/>
      <c r="Y548" s="1166"/>
      <c r="Z548" s="1166"/>
      <c r="AA548" s="1166"/>
      <c r="AB548" s="1166"/>
      <c r="AC548" s="1166"/>
    </row>
    <row r="549" spans="9:29">
      <c r="I549" s="1168"/>
      <c r="J549" s="1168"/>
      <c r="K549" s="1168"/>
      <c r="L549" s="1168"/>
      <c r="M549" s="1166"/>
      <c r="O549" s="1166"/>
      <c r="S549" s="1166"/>
      <c r="T549" s="1166"/>
      <c r="U549" s="1166"/>
      <c r="V549" s="1166"/>
      <c r="W549" s="1166"/>
      <c r="X549" s="1166"/>
      <c r="Y549" s="1166"/>
      <c r="Z549" s="1166"/>
      <c r="AA549" s="1166"/>
      <c r="AB549" s="1166"/>
      <c r="AC549" s="1166"/>
    </row>
    <row r="550" spans="9:29">
      <c r="I550" s="1168"/>
      <c r="J550" s="1168"/>
      <c r="K550" s="1168"/>
      <c r="L550" s="1168"/>
      <c r="M550" s="1166"/>
      <c r="O550" s="1166"/>
      <c r="S550" s="1166"/>
      <c r="T550" s="1166"/>
      <c r="U550" s="1166"/>
      <c r="V550" s="1166"/>
      <c r="W550" s="1166"/>
      <c r="X550" s="1166"/>
      <c r="Y550" s="1166"/>
      <c r="Z550" s="1166"/>
      <c r="AA550" s="1166"/>
      <c r="AB550" s="1166"/>
      <c r="AC550" s="1166"/>
    </row>
    <row r="551" spans="9:29">
      <c r="I551" s="1168"/>
      <c r="J551" s="1168"/>
      <c r="K551" s="1168"/>
      <c r="L551" s="1168"/>
      <c r="M551" s="1166"/>
      <c r="O551" s="1166"/>
      <c r="S551" s="1166"/>
      <c r="T551" s="1166"/>
      <c r="U551" s="1166"/>
      <c r="V551" s="1166"/>
      <c r="W551" s="1166"/>
      <c r="X551" s="1166"/>
      <c r="Y551" s="1166"/>
      <c r="Z551" s="1166"/>
      <c r="AA551" s="1166"/>
      <c r="AB551" s="1166"/>
      <c r="AC551" s="1166"/>
    </row>
    <row r="552" spans="9:29">
      <c r="I552" s="1168"/>
      <c r="J552" s="1168"/>
      <c r="K552" s="1168"/>
      <c r="L552" s="1168"/>
      <c r="M552" s="1166"/>
      <c r="O552" s="1166"/>
      <c r="S552" s="1166"/>
      <c r="T552" s="1166"/>
      <c r="U552" s="1166"/>
      <c r="V552" s="1166"/>
      <c r="W552" s="1166"/>
      <c r="X552" s="1166"/>
      <c r="Y552" s="1166"/>
      <c r="Z552" s="1166"/>
      <c r="AA552" s="1166"/>
      <c r="AB552" s="1166"/>
      <c r="AC552" s="1166"/>
    </row>
    <row r="553" spans="9:29">
      <c r="I553" s="1168"/>
      <c r="J553" s="1168"/>
      <c r="K553" s="1168"/>
      <c r="L553" s="1168"/>
      <c r="M553" s="1166"/>
      <c r="O553" s="1166"/>
      <c r="S553" s="1166"/>
      <c r="T553" s="1166"/>
      <c r="U553" s="1166"/>
      <c r="V553" s="1166"/>
      <c r="W553" s="1166"/>
      <c r="X553" s="1166"/>
      <c r="Y553" s="1166"/>
      <c r="Z553" s="1166"/>
      <c r="AA553" s="1166"/>
      <c r="AB553" s="1166"/>
      <c r="AC553" s="1166"/>
    </row>
    <row r="554" spans="9:29">
      <c r="I554" s="1168"/>
      <c r="J554" s="1168"/>
      <c r="K554" s="1168"/>
      <c r="L554" s="1168"/>
      <c r="M554" s="1166"/>
      <c r="O554" s="1166"/>
      <c r="S554" s="1166"/>
      <c r="T554" s="1166"/>
      <c r="U554" s="1166"/>
      <c r="V554" s="1166"/>
      <c r="W554" s="1166"/>
      <c r="X554" s="1166"/>
      <c r="Y554" s="1166"/>
      <c r="Z554" s="1166"/>
      <c r="AA554" s="1166"/>
      <c r="AB554" s="1166"/>
      <c r="AC554" s="1166"/>
    </row>
    <row r="555" spans="9:29">
      <c r="I555" s="1168"/>
      <c r="J555" s="1168"/>
      <c r="K555" s="1168"/>
      <c r="L555" s="1168"/>
      <c r="M555" s="1166"/>
      <c r="O555" s="1166"/>
      <c r="S555" s="1166"/>
      <c r="T555" s="1166"/>
      <c r="U555" s="1166"/>
      <c r="V555" s="1166"/>
      <c r="W555" s="1166"/>
      <c r="X555" s="1166"/>
      <c r="Y555" s="1166"/>
      <c r="Z555" s="1166"/>
      <c r="AA555" s="1166"/>
      <c r="AB555" s="1166"/>
      <c r="AC555" s="1166"/>
    </row>
    <row r="556" spans="9:29">
      <c r="I556" s="1168"/>
      <c r="J556" s="1168"/>
      <c r="K556" s="1168"/>
      <c r="L556" s="1168"/>
      <c r="M556" s="1166"/>
      <c r="O556" s="1166"/>
      <c r="S556" s="1166"/>
      <c r="T556" s="1166"/>
      <c r="U556" s="1166"/>
      <c r="V556" s="1166"/>
      <c r="W556" s="1166"/>
      <c r="X556" s="1166"/>
      <c r="Y556" s="1166"/>
      <c r="Z556" s="1166"/>
      <c r="AA556" s="1166"/>
      <c r="AB556" s="1166"/>
      <c r="AC556" s="1166"/>
    </row>
    <row r="557" spans="9:29">
      <c r="I557" s="1168"/>
      <c r="J557" s="1168"/>
      <c r="K557" s="1168"/>
      <c r="L557" s="1168"/>
      <c r="M557" s="1166"/>
      <c r="O557" s="1166"/>
      <c r="S557" s="1166"/>
      <c r="T557" s="1166"/>
      <c r="U557" s="1166"/>
      <c r="V557" s="1166"/>
      <c r="W557" s="1166"/>
      <c r="X557" s="1166"/>
      <c r="Y557" s="1166"/>
      <c r="Z557" s="1166"/>
      <c r="AA557" s="1166"/>
      <c r="AB557" s="1166"/>
      <c r="AC557" s="1166"/>
    </row>
    <row r="558" spans="9:29">
      <c r="I558" s="1168"/>
      <c r="J558" s="1168"/>
      <c r="K558" s="1168"/>
      <c r="L558" s="1168"/>
      <c r="M558" s="1166"/>
      <c r="O558" s="1166"/>
      <c r="S558" s="1166"/>
      <c r="T558" s="1166"/>
      <c r="U558" s="1166"/>
      <c r="V558" s="1166"/>
      <c r="W558" s="1166"/>
      <c r="X558" s="1166"/>
      <c r="Y558" s="1166"/>
      <c r="Z558" s="1166"/>
      <c r="AA558" s="1166"/>
      <c r="AB558" s="1166"/>
      <c r="AC558" s="1166"/>
    </row>
    <row r="559" spans="9:29">
      <c r="I559" s="1168"/>
      <c r="J559" s="1168"/>
      <c r="K559" s="1168"/>
      <c r="L559" s="1168"/>
      <c r="M559" s="1166"/>
      <c r="O559" s="1166"/>
      <c r="S559" s="1166"/>
      <c r="T559" s="1166"/>
      <c r="U559" s="1166"/>
      <c r="V559" s="1166"/>
      <c r="W559" s="1166"/>
      <c r="X559" s="1166"/>
      <c r="Y559" s="1166"/>
      <c r="Z559" s="1166"/>
      <c r="AA559" s="1166"/>
      <c r="AB559" s="1166"/>
      <c r="AC559" s="1166"/>
    </row>
    <row r="560" spans="9:29">
      <c r="I560" s="1168"/>
      <c r="J560" s="1168"/>
      <c r="K560" s="1168"/>
      <c r="L560" s="1168"/>
      <c r="M560" s="1166"/>
      <c r="O560" s="1166"/>
      <c r="S560" s="1166"/>
      <c r="T560" s="1166"/>
      <c r="U560" s="1166"/>
      <c r="V560" s="1166"/>
      <c r="W560" s="1166"/>
      <c r="X560" s="1166"/>
      <c r="Y560" s="1166"/>
      <c r="Z560" s="1166"/>
      <c r="AA560" s="1166"/>
      <c r="AB560" s="1166"/>
      <c r="AC560" s="1166"/>
    </row>
    <row r="561" spans="9:29">
      <c r="I561" s="1168"/>
      <c r="J561" s="1168"/>
      <c r="K561" s="1168"/>
      <c r="L561" s="1168"/>
      <c r="M561" s="1166"/>
      <c r="O561" s="1166"/>
      <c r="S561" s="1166"/>
      <c r="T561" s="1166"/>
      <c r="U561" s="1166"/>
      <c r="V561" s="1166"/>
      <c r="W561" s="1166"/>
      <c r="X561" s="1166"/>
      <c r="Y561" s="1166"/>
      <c r="Z561" s="1166"/>
      <c r="AA561" s="1166"/>
      <c r="AB561" s="1166"/>
      <c r="AC561" s="1166"/>
    </row>
    <row r="562" spans="9:29">
      <c r="I562" s="1168"/>
      <c r="J562" s="1168"/>
      <c r="K562" s="1168"/>
      <c r="L562" s="1168"/>
      <c r="M562" s="1166"/>
      <c r="O562" s="1166"/>
      <c r="S562" s="1166"/>
      <c r="T562" s="1166"/>
      <c r="U562" s="1166"/>
      <c r="V562" s="1166"/>
      <c r="W562" s="1166"/>
      <c r="X562" s="1166"/>
      <c r="Y562" s="1166"/>
      <c r="Z562" s="1166"/>
      <c r="AA562" s="1166"/>
      <c r="AB562" s="1166"/>
      <c r="AC562" s="1166"/>
    </row>
    <row r="563" spans="9:29">
      <c r="I563" s="1168"/>
      <c r="J563" s="1168"/>
      <c r="K563" s="1168"/>
      <c r="L563" s="1168"/>
      <c r="M563" s="1166"/>
      <c r="O563" s="1166"/>
      <c r="S563" s="1166"/>
      <c r="T563" s="1166"/>
      <c r="U563" s="1166"/>
      <c r="V563" s="1166"/>
      <c r="W563" s="1166"/>
      <c r="X563" s="1166"/>
      <c r="Y563" s="1166"/>
      <c r="Z563" s="1166"/>
      <c r="AA563" s="1166"/>
      <c r="AB563" s="1166"/>
      <c r="AC563" s="1166"/>
    </row>
    <row r="564" spans="9:29">
      <c r="I564" s="1168"/>
      <c r="J564" s="1168"/>
      <c r="K564" s="1168"/>
      <c r="L564" s="1168"/>
      <c r="M564" s="1166"/>
      <c r="O564" s="1166"/>
      <c r="S564" s="1166"/>
      <c r="T564" s="1166"/>
      <c r="U564" s="1166"/>
      <c r="V564" s="1166"/>
      <c r="W564" s="1166"/>
      <c r="X564" s="1166"/>
      <c r="Y564" s="1166"/>
      <c r="Z564" s="1166"/>
      <c r="AA564" s="1166"/>
      <c r="AB564" s="1166"/>
      <c r="AC564" s="1166"/>
    </row>
    <row r="565" spans="9:29">
      <c r="I565" s="1168"/>
      <c r="J565" s="1168"/>
      <c r="K565" s="1168"/>
      <c r="L565" s="1168"/>
      <c r="M565" s="1166"/>
      <c r="O565" s="1166"/>
      <c r="S565" s="1166"/>
      <c r="T565" s="1166"/>
      <c r="U565" s="1166"/>
      <c r="V565" s="1166"/>
      <c r="W565" s="1166"/>
      <c r="X565" s="1166"/>
      <c r="Y565" s="1166"/>
      <c r="Z565" s="1166"/>
      <c r="AA565" s="1166"/>
      <c r="AB565" s="1166"/>
      <c r="AC565" s="1166"/>
    </row>
    <row r="566" spans="9:29">
      <c r="I566" s="1168"/>
      <c r="J566" s="1168"/>
      <c r="K566" s="1168"/>
      <c r="L566" s="1168"/>
      <c r="M566" s="1166"/>
      <c r="O566" s="1166"/>
      <c r="S566" s="1166"/>
      <c r="T566" s="1166"/>
      <c r="U566" s="1166"/>
      <c r="V566" s="1166"/>
      <c r="W566" s="1166"/>
      <c r="X566" s="1166"/>
      <c r="Y566" s="1166"/>
      <c r="Z566" s="1166"/>
      <c r="AA566" s="1166"/>
      <c r="AB566" s="1166"/>
      <c r="AC566" s="1166"/>
    </row>
    <row r="567" spans="9:29">
      <c r="I567" s="1168"/>
      <c r="J567" s="1168"/>
      <c r="K567" s="1168"/>
      <c r="L567" s="1168"/>
      <c r="M567" s="1166"/>
      <c r="O567" s="1166"/>
      <c r="S567" s="1166"/>
      <c r="T567" s="1166"/>
      <c r="U567" s="1166"/>
      <c r="V567" s="1166"/>
      <c r="W567" s="1166"/>
      <c r="X567" s="1166"/>
      <c r="Y567" s="1166"/>
      <c r="Z567" s="1166"/>
      <c r="AA567" s="1166"/>
      <c r="AB567" s="1166"/>
      <c r="AC567" s="1166"/>
    </row>
  </sheetData>
  <mergeCells count="10">
    <mergeCell ref="Y5:Z5"/>
    <mergeCell ref="AA5:AD5"/>
    <mergeCell ref="I4:L4"/>
    <mergeCell ref="M4:P4"/>
    <mergeCell ref="Q4:T4"/>
    <mergeCell ref="U4:X4"/>
    <mergeCell ref="M5:N5"/>
    <mergeCell ref="O5:P5"/>
    <mergeCell ref="Q5:T5"/>
    <mergeCell ref="U5:X5"/>
  </mergeCells>
  <pageMargins left="0.7" right="0.7" top="0.75" bottom="0.75" header="0.3" footer="0.3"/>
  <pageSetup scale="38" fitToHeight="4"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34063-87B4-4042-939B-FE02DC9C6838}">
  <sheetPr>
    <pageSetUpPr fitToPage="1"/>
  </sheetPr>
  <dimension ref="A1:BF417"/>
  <sheetViews>
    <sheetView zoomScale="53" zoomScaleNormal="53" workbookViewId="0">
      <selection activeCell="S125" sqref="S125"/>
    </sheetView>
  </sheetViews>
  <sheetFormatPr defaultColWidth="14.59765625" defaultRowHeight="12.75"/>
  <cols>
    <col min="1" max="1" width="16.1328125" style="1163" customWidth="1"/>
    <col min="2" max="2" width="13.265625" style="1163" customWidth="1"/>
    <col min="3" max="3" width="23.3984375" style="1163" customWidth="1"/>
    <col min="4" max="4" width="10.265625" style="1163" bestFit="1" customWidth="1"/>
    <col min="5" max="5" width="12" style="1163" customWidth="1"/>
    <col min="6" max="6" width="13.3984375" style="1163" customWidth="1"/>
    <col min="7" max="7" width="10.73046875" style="1163" customWidth="1"/>
    <col min="8" max="8" width="6.265625" style="1163" customWidth="1"/>
    <col min="9" max="9" width="8.3984375" style="1163" customWidth="1"/>
    <col min="10" max="10" width="7.265625" style="1163" customWidth="1"/>
    <col min="11" max="11" width="6.59765625" style="1163" customWidth="1"/>
    <col min="12" max="12" width="8.86328125" style="1163" bestFit="1" customWidth="1"/>
    <col min="13" max="13" width="9.265625" style="1164" customWidth="1"/>
    <col min="14" max="14" width="12.265625" style="1163" customWidth="1"/>
    <col min="15" max="15" width="12.1328125" style="1163" customWidth="1"/>
    <col min="16" max="16" width="11.3984375" style="1164" customWidth="1"/>
    <col min="17" max="17" width="10.265625" style="1164" customWidth="1"/>
    <col min="18" max="18" width="10.86328125" style="1164" customWidth="1"/>
    <col min="19" max="19" width="10" style="1164" customWidth="1"/>
    <col min="20" max="20" width="8.265625" style="1164" customWidth="1"/>
    <col min="21" max="21" width="9" style="1164" customWidth="1"/>
    <col min="22" max="22" width="9.86328125" style="1163" bestFit="1" customWidth="1"/>
    <col min="23" max="23" width="7.86328125" style="1163" customWidth="1"/>
    <col min="24" max="16384" width="14.59765625" style="1163"/>
  </cols>
  <sheetData>
    <row r="1" spans="1:23" ht="13.15">
      <c r="A1" s="1219" t="s">
        <v>2170</v>
      </c>
      <c r="B1" s="1169"/>
      <c r="C1" s="1632" t="s">
        <v>2171</v>
      </c>
      <c r="D1" s="1632"/>
      <c r="E1" s="1632"/>
      <c r="F1" s="1632"/>
      <c r="G1" s="1632"/>
      <c r="H1" s="1632"/>
      <c r="I1" s="1632"/>
      <c r="J1" s="1632"/>
      <c r="K1" s="1632"/>
      <c r="L1" s="1632"/>
      <c r="M1" s="1632"/>
      <c r="N1" s="1632"/>
      <c r="O1" s="1632"/>
      <c r="P1" s="1632"/>
      <c r="Q1" s="1319"/>
      <c r="R1" s="1325"/>
      <c r="S1" s="1319"/>
      <c r="T1" s="1319"/>
      <c r="U1" s="1319"/>
      <c r="V1" s="1250"/>
      <c r="W1" s="1326"/>
    </row>
    <row r="2" spans="1:23" ht="13.15">
      <c r="A2" s="1221"/>
      <c r="B2" s="1170"/>
      <c r="C2" s="1220"/>
      <c r="D2" s="1220"/>
      <c r="E2" s="1220"/>
      <c r="F2" s="1220"/>
      <c r="G2" s="1220"/>
      <c r="H2" s="1220"/>
      <c r="I2" s="1220"/>
      <c r="J2" s="1220"/>
      <c r="K2" s="1220"/>
      <c r="L2" s="1633" t="s">
        <v>2157</v>
      </c>
      <c r="M2" s="1634"/>
      <c r="N2" s="1634"/>
      <c r="O2" s="1634"/>
      <c r="P2" s="1634"/>
      <c r="Q2" s="1635"/>
      <c r="R2" s="1636" t="s">
        <v>1016</v>
      </c>
      <c r="S2" s="1637"/>
      <c r="T2" s="1637"/>
      <c r="U2" s="1637"/>
      <c r="V2" s="1637"/>
      <c r="W2" s="1638"/>
    </row>
    <row r="3" spans="1:23" ht="13.15">
      <c r="A3" s="1221"/>
      <c r="B3" s="1170"/>
      <c r="C3" s="1170"/>
      <c r="D3" s="1220"/>
      <c r="E3" s="1220"/>
      <c r="F3" s="1220"/>
      <c r="G3" s="1220"/>
      <c r="H3" s="1220"/>
      <c r="I3" s="1220"/>
      <c r="J3" s="1220"/>
      <c r="K3" s="1220"/>
      <c r="L3" s="1222"/>
      <c r="M3" s="1327"/>
      <c r="N3" s="1633" t="s">
        <v>2172</v>
      </c>
      <c r="O3" s="1634"/>
      <c r="P3" s="1634"/>
      <c r="Q3" s="1327"/>
      <c r="R3" s="1223"/>
      <c r="S3" s="1328"/>
      <c r="T3" s="1639" t="s">
        <v>2173</v>
      </c>
      <c r="U3" s="1634"/>
      <c r="V3" s="1634"/>
      <c r="W3" s="1640"/>
    </row>
    <row r="4" spans="1:23" ht="13.15">
      <c r="A4" s="1177"/>
      <c r="B4" s="1170"/>
      <c r="C4" s="1170"/>
      <c r="D4" s="1220"/>
      <c r="E4" s="1220"/>
      <c r="F4" s="1220"/>
      <c r="G4" s="1220"/>
      <c r="H4" s="1641" t="s">
        <v>2156</v>
      </c>
      <c r="I4" s="1641"/>
      <c r="J4" s="1641"/>
      <c r="K4" s="1641"/>
      <c r="L4" s="1633" t="s">
        <v>2174</v>
      </c>
      <c r="M4" s="1635"/>
      <c r="N4" s="1642" t="s">
        <v>2175</v>
      </c>
      <c r="O4" s="1643"/>
      <c r="P4" s="1644" t="s">
        <v>2176</v>
      </c>
      <c r="Q4" s="1645"/>
      <c r="R4" s="1633" t="s">
        <v>2174</v>
      </c>
      <c r="S4" s="1634"/>
      <c r="T4" s="1627" t="s">
        <v>2177</v>
      </c>
      <c r="U4" s="1617"/>
      <c r="V4" s="1628" t="s">
        <v>2178</v>
      </c>
      <c r="W4" s="1629"/>
    </row>
    <row r="5" spans="1:23" ht="13.15">
      <c r="A5" s="1181"/>
      <c r="B5" s="1182"/>
      <c r="C5" s="1182"/>
      <c r="D5" s="1220"/>
      <c r="E5" s="1220" t="s">
        <v>1958</v>
      </c>
      <c r="F5" s="1220" t="s">
        <v>1959</v>
      </c>
      <c r="G5" s="1220" t="s">
        <v>2158</v>
      </c>
      <c r="H5" s="1329" t="s">
        <v>2159</v>
      </c>
      <c r="I5" s="1329" t="s">
        <v>2160</v>
      </c>
      <c r="J5" s="1330" t="s">
        <v>2161</v>
      </c>
      <c r="K5" s="1330" t="s">
        <v>2162</v>
      </c>
      <c r="L5" s="1630" t="s">
        <v>2163</v>
      </c>
      <c r="M5" s="1631"/>
      <c r="N5" s="1224" t="s">
        <v>2179</v>
      </c>
      <c r="O5" s="1220"/>
      <c r="P5" s="1225" t="s">
        <v>2180</v>
      </c>
      <c r="Q5" s="1226"/>
      <c r="R5" s="1630" t="s">
        <v>2163</v>
      </c>
      <c r="S5" s="1631"/>
      <c r="T5" s="1227" t="s">
        <v>2181</v>
      </c>
      <c r="U5" s="1331"/>
      <c r="V5" s="1227" t="s">
        <v>2181</v>
      </c>
      <c r="W5" s="1332"/>
    </row>
    <row r="6" spans="1:23" ht="13.15">
      <c r="A6" s="1188" t="s">
        <v>194</v>
      </c>
      <c r="B6" s="1188" t="s">
        <v>193</v>
      </c>
      <c r="C6" s="1188" t="s">
        <v>1957</v>
      </c>
      <c r="D6" s="1228" t="s">
        <v>1708</v>
      </c>
      <c r="E6" s="1228" t="s">
        <v>2166</v>
      </c>
      <c r="F6" s="1228" t="s">
        <v>2166</v>
      </c>
      <c r="G6" s="1228" t="s">
        <v>2166</v>
      </c>
      <c r="H6" s="1228" t="s">
        <v>2166</v>
      </c>
      <c r="I6" s="1228" t="s">
        <v>2166</v>
      </c>
      <c r="J6" s="1228" t="s">
        <v>2166</v>
      </c>
      <c r="K6" s="1229" t="s">
        <v>1969</v>
      </c>
      <c r="L6" s="1230" t="s">
        <v>545</v>
      </c>
      <c r="M6" s="1231" t="s">
        <v>2168</v>
      </c>
      <c r="N6" s="1224" t="s">
        <v>2168</v>
      </c>
      <c r="O6" s="1220" t="s">
        <v>1708</v>
      </c>
      <c r="P6" s="1225" t="s">
        <v>2168</v>
      </c>
      <c r="Q6" s="1226" t="s">
        <v>1708</v>
      </c>
      <c r="R6" s="1232" t="s">
        <v>545</v>
      </c>
      <c r="S6" s="1333" t="s">
        <v>2168</v>
      </c>
      <c r="T6" s="1233" t="s">
        <v>2168</v>
      </c>
      <c r="U6" s="1334" t="s">
        <v>1708</v>
      </c>
      <c r="V6" s="1220" t="s">
        <v>2168</v>
      </c>
      <c r="W6" s="1256" t="s">
        <v>1708</v>
      </c>
    </row>
    <row r="7" spans="1:23">
      <c r="A7" s="1200" t="s">
        <v>2028</v>
      </c>
      <c r="B7" s="1163" t="s">
        <v>697</v>
      </c>
      <c r="C7" s="1163" t="s">
        <v>699</v>
      </c>
      <c r="D7" s="1163" t="s">
        <v>706</v>
      </c>
      <c r="E7" s="1163">
        <v>505986.52</v>
      </c>
      <c r="F7" s="1163">
        <v>5043796.46</v>
      </c>
      <c r="G7" s="1202">
        <v>62.7</v>
      </c>
      <c r="H7" s="1202">
        <v>19.812000000000001</v>
      </c>
      <c r="I7" s="1202">
        <v>0.127</v>
      </c>
      <c r="J7" s="1202">
        <v>37.876272603300329</v>
      </c>
      <c r="K7" s="1202">
        <v>765.37222199999997</v>
      </c>
      <c r="L7" s="1206">
        <v>1.3126323090487613</v>
      </c>
      <c r="M7" s="1164">
        <v>0.16538904567552581</v>
      </c>
      <c r="N7" s="1234">
        <v>1.132801682709081E-3</v>
      </c>
      <c r="O7" s="1335" t="s">
        <v>2182</v>
      </c>
      <c r="P7" s="1235"/>
      <c r="Q7" s="1236"/>
      <c r="R7" s="1204">
        <v>3.2658255528255527E-2</v>
      </c>
      <c r="S7" s="1164">
        <v>4.1148748800491396E-3</v>
      </c>
      <c r="W7" s="1336"/>
    </row>
    <row r="8" spans="1:23" ht="13.15">
      <c r="A8" s="1200" t="s">
        <v>2028</v>
      </c>
      <c r="B8" s="1163" t="s">
        <v>701</v>
      </c>
      <c r="C8" s="1163" t="s">
        <v>702</v>
      </c>
      <c r="D8" s="1163" t="s">
        <v>703</v>
      </c>
      <c r="E8" s="1163">
        <v>506319.9</v>
      </c>
      <c r="F8" s="1163">
        <v>5043633.71</v>
      </c>
      <c r="G8" s="1202">
        <v>62.7</v>
      </c>
      <c r="H8" s="1202">
        <v>4.5720000000000001</v>
      </c>
      <c r="I8" s="1202">
        <v>0.127</v>
      </c>
      <c r="J8" s="1202">
        <v>84.896736866031034</v>
      </c>
      <c r="K8" s="1202">
        <v>803.705556</v>
      </c>
      <c r="L8" s="1206">
        <v>0.76952352615631525</v>
      </c>
      <c r="M8" s="1164">
        <v>9.6958425248643412E-2</v>
      </c>
      <c r="N8" s="1234">
        <v>6.6409880307290007E-4</v>
      </c>
      <c r="O8" s="1335" t="s">
        <v>2183</v>
      </c>
      <c r="P8" s="1235"/>
      <c r="Q8" s="1236"/>
      <c r="R8" s="1204">
        <v>3.2658255528255527E-2</v>
      </c>
      <c r="S8" s="1164">
        <v>4.1148748800491396E-3</v>
      </c>
      <c r="T8" s="1337"/>
      <c r="W8" s="1336"/>
    </row>
    <row r="9" spans="1:23">
      <c r="A9" s="1200" t="s">
        <v>2028</v>
      </c>
      <c r="B9" s="1163" t="s">
        <v>704</v>
      </c>
      <c r="C9" s="1163" t="s">
        <v>705</v>
      </c>
      <c r="D9" s="1163" t="s">
        <v>700</v>
      </c>
      <c r="E9" s="1163">
        <v>506814.61</v>
      </c>
      <c r="F9" s="1163">
        <v>5043923</v>
      </c>
      <c r="G9" s="1202">
        <v>62.7</v>
      </c>
      <c r="H9" s="1202">
        <v>4.5720000000000001</v>
      </c>
      <c r="I9" s="1202">
        <v>0.1016</v>
      </c>
      <c r="J9" s="1202">
        <v>67.508993643259458</v>
      </c>
      <c r="K9" s="1202">
        <v>708.15</v>
      </c>
      <c r="L9" s="1206">
        <v>2.9335480224237456</v>
      </c>
      <c r="M9" s="1164">
        <v>0.3696211837293471</v>
      </c>
      <c r="N9" s="1234">
        <v>2.5316519433516925E-3</v>
      </c>
      <c r="O9" s="1335" t="s">
        <v>2184</v>
      </c>
      <c r="P9" s="1235"/>
      <c r="Q9" s="1236"/>
      <c r="R9" s="1204">
        <v>0.14899999999999999</v>
      </c>
      <c r="S9" s="1164">
        <v>1.8773702E-2</v>
      </c>
      <c r="W9" s="1336"/>
    </row>
    <row r="10" spans="1:23">
      <c r="A10" s="1200" t="s">
        <v>2028</v>
      </c>
      <c r="B10" s="1163" t="s">
        <v>707</v>
      </c>
      <c r="C10" s="1163" t="s">
        <v>708</v>
      </c>
      <c r="D10" s="1163" t="s">
        <v>709</v>
      </c>
      <c r="E10" s="1163">
        <v>505849.77</v>
      </c>
      <c r="F10" s="1163">
        <v>5043556</v>
      </c>
      <c r="G10" s="1202">
        <v>62.7</v>
      </c>
      <c r="H10" s="1202">
        <v>25.298400000000001</v>
      </c>
      <c r="I10" s="1202">
        <v>0.15240000000000001</v>
      </c>
      <c r="J10" s="1202">
        <v>39.842800975625082</v>
      </c>
      <c r="K10" s="1202">
        <v>740.37222199999997</v>
      </c>
      <c r="L10" s="1206">
        <v>2.838037156577391</v>
      </c>
      <c r="M10" s="1164">
        <v>0.35758700565443813</v>
      </c>
      <c r="N10" s="1234">
        <v>2.4492260661262886E-3</v>
      </c>
      <c r="O10" s="1335"/>
      <c r="P10" s="1235"/>
      <c r="Q10" s="1236"/>
      <c r="R10" s="1204">
        <v>7.8854971655154676E-3</v>
      </c>
      <c r="S10" s="1164">
        <v>9.9355687186061781E-4</v>
      </c>
      <c r="W10" s="1336"/>
    </row>
    <row r="11" spans="1:23" ht="13.9" customHeight="1">
      <c r="A11" s="1200" t="s">
        <v>2028</v>
      </c>
      <c r="B11" s="1163" t="s">
        <v>220</v>
      </c>
      <c r="C11" s="1163" t="s">
        <v>543</v>
      </c>
      <c r="D11" s="1163" t="s">
        <v>544</v>
      </c>
      <c r="E11" s="1163">
        <v>506791</v>
      </c>
      <c r="F11" s="1163">
        <v>5043642.8099999996</v>
      </c>
      <c r="G11" s="1202">
        <v>62.7</v>
      </c>
      <c r="H11" s="1202">
        <v>28.956</v>
      </c>
      <c r="I11" s="1202">
        <v>0.254</v>
      </c>
      <c r="J11" s="1202">
        <v>38.596495305635031</v>
      </c>
      <c r="K11" s="1202">
        <v>742.03888900000004</v>
      </c>
      <c r="L11" s="1206">
        <v>28.16</v>
      </c>
      <c r="M11" s="1164">
        <v>3.5481036800000001</v>
      </c>
      <c r="N11" s="1234">
        <v>2.430208E-2</v>
      </c>
      <c r="O11" s="1335"/>
      <c r="P11" s="1235"/>
      <c r="Q11" s="1236"/>
      <c r="R11" s="1204">
        <v>1.28</v>
      </c>
      <c r="S11" s="1164">
        <v>0.16127743999999999</v>
      </c>
      <c r="V11" s="1338"/>
      <c r="W11" s="1339"/>
    </row>
    <row r="12" spans="1:23" ht="13.15">
      <c r="A12" s="1200" t="s">
        <v>2028</v>
      </c>
      <c r="B12" s="1163" t="s">
        <v>220</v>
      </c>
      <c r="C12" s="1163" t="s">
        <v>546</v>
      </c>
      <c r="D12" s="1163" t="s">
        <v>547</v>
      </c>
      <c r="E12" s="1163">
        <v>506791</v>
      </c>
      <c r="F12" s="1163">
        <v>5043639.42</v>
      </c>
      <c r="G12" s="1202">
        <v>62.7</v>
      </c>
      <c r="H12" s="1202">
        <v>28.956</v>
      </c>
      <c r="I12" s="1202">
        <v>0.254</v>
      </c>
      <c r="J12" s="1202">
        <v>38.596495305635031</v>
      </c>
      <c r="K12" s="1202">
        <v>742.03888900000004</v>
      </c>
      <c r="L12" s="1206">
        <v>28.16</v>
      </c>
      <c r="M12" s="1164">
        <v>3.5481036800000001</v>
      </c>
      <c r="N12" s="1234">
        <v>2.430208E-2</v>
      </c>
      <c r="O12" s="1335"/>
      <c r="P12" s="1235"/>
      <c r="Q12" s="1236"/>
      <c r="R12" s="1204">
        <v>1.28</v>
      </c>
      <c r="S12" s="1164">
        <v>0.16127743999999999</v>
      </c>
      <c r="V12" s="1338"/>
      <c r="W12" s="1339"/>
    </row>
    <row r="13" spans="1:23" ht="13.15">
      <c r="A13" s="1200" t="s">
        <v>2028</v>
      </c>
      <c r="B13" s="1163" t="s">
        <v>220</v>
      </c>
      <c r="C13" s="1163" t="s">
        <v>548</v>
      </c>
      <c r="D13" s="1163" t="s">
        <v>549</v>
      </c>
      <c r="E13" s="1163">
        <v>506791</v>
      </c>
      <c r="F13" s="1163">
        <v>5043636.3099999996</v>
      </c>
      <c r="G13" s="1202">
        <v>62.7</v>
      </c>
      <c r="H13" s="1202">
        <v>28.956</v>
      </c>
      <c r="I13" s="1202">
        <v>0.254</v>
      </c>
      <c r="J13" s="1202">
        <v>38.596495305635031</v>
      </c>
      <c r="K13" s="1202">
        <v>742.03888900000004</v>
      </c>
      <c r="L13" s="1206">
        <v>28.16</v>
      </c>
      <c r="M13" s="1164">
        <v>3.5481036800000001</v>
      </c>
      <c r="N13" s="1234">
        <v>2.430208E-2</v>
      </c>
      <c r="O13" s="1335"/>
      <c r="P13" s="1235"/>
      <c r="Q13" s="1236"/>
      <c r="R13" s="1204">
        <v>1.28</v>
      </c>
      <c r="S13" s="1164">
        <v>0.16127743999999999</v>
      </c>
      <c r="V13" s="1338"/>
      <c r="W13" s="1339"/>
    </row>
    <row r="14" spans="1:23" ht="13.15">
      <c r="A14" s="1200" t="s">
        <v>2028</v>
      </c>
      <c r="B14" s="1163" t="s">
        <v>220</v>
      </c>
      <c r="C14" s="1163" t="s">
        <v>550</v>
      </c>
      <c r="D14" s="1163" t="s">
        <v>551</v>
      </c>
      <c r="E14" s="1163">
        <v>506791</v>
      </c>
      <c r="F14" s="1163">
        <v>5043632.92</v>
      </c>
      <c r="G14" s="1202">
        <v>62.7</v>
      </c>
      <c r="H14" s="1202">
        <v>28.956</v>
      </c>
      <c r="I14" s="1202">
        <v>0.254</v>
      </c>
      <c r="J14" s="1202">
        <v>38.596495305635031</v>
      </c>
      <c r="K14" s="1202">
        <v>742.03888900000004</v>
      </c>
      <c r="L14" s="1206">
        <v>28.16</v>
      </c>
      <c r="M14" s="1164">
        <v>3.5481036800000001</v>
      </c>
      <c r="N14" s="1234">
        <v>2.430208E-2</v>
      </c>
      <c r="O14" s="1335"/>
      <c r="P14" s="1235"/>
      <c r="Q14" s="1236"/>
      <c r="R14" s="1204">
        <v>1.28</v>
      </c>
      <c r="S14" s="1164">
        <v>0.16127743999999999</v>
      </c>
      <c r="V14" s="1338"/>
      <c r="W14" s="1339"/>
    </row>
    <row r="15" spans="1:23" ht="13.15">
      <c r="A15" s="1200" t="s">
        <v>2028</v>
      </c>
      <c r="B15" s="1163" t="s">
        <v>552</v>
      </c>
      <c r="C15" s="1163" t="s">
        <v>553</v>
      </c>
      <c r="D15" s="1163" t="s">
        <v>554</v>
      </c>
      <c r="E15" s="1163">
        <v>506673.31</v>
      </c>
      <c r="F15" s="1163">
        <v>5043439.26</v>
      </c>
      <c r="G15" s="1202">
        <v>62.7</v>
      </c>
      <c r="H15" s="1202">
        <v>20.421600000000002</v>
      </c>
      <c r="I15" s="1202">
        <v>0.254</v>
      </c>
      <c r="J15" s="1202">
        <v>29.650565303062915</v>
      </c>
      <c r="K15" s="1202">
        <v>961.48333300000002</v>
      </c>
      <c r="L15" s="1206">
        <v>39.44</v>
      </c>
      <c r="M15" s="1164">
        <v>4.9693611199999994</v>
      </c>
      <c r="N15" s="1234">
        <v>3.4036719999999993E-2</v>
      </c>
      <c r="O15" s="1335"/>
      <c r="P15" s="1235"/>
      <c r="Q15" s="1236"/>
      <c r="R15" s="1204">
        <v>1.6</v>
      </c>
      <c r="S15" s="1164">
        <v>0.20159680000000002</v>
      </c>
      <c r="T15" s="1340">
        <v>0.20159680000000002</v>
      </c>
      <c r="U15" s="1170" t="s">
        <v>554</v>
      </c>
      <c r="V15" s="1341">
        <v>0.20159680000000002</v>
      </c>
      <c r="W15" s="1342" t="s">
        <v>554</v>
      </c>
    </row>
    <row r="16" spans="1:23" ht="13.15">
      <c r="A16" s="1200" t="s">
        <v>2028</v>
      </c>
      <c r="B16" s="1163" t="s">
        <v>552</v>
      </c>
      <c r="C16" s="1163" t="s">
        <v>555</v>
      </c>
      <c r="D16" s="1163" t="s">
        <v>556</v>
      </c>
      <c r="E16" s="1163">
        <v>506673.31</v>
      </c>
      <c r="F16" s="1163">
        <v>5043438.42</v>
      </c>
      <c r="G16" s="1202">
        <v>62.7</v>
      </c>
      <c r="H16" s="1202">
        <v>20.421600000000002</v>
      </c>
      <c r="I16" s="1202">
        <v>0.254</v>
      </c>
      <c r="J16" s="1202">
        <v>29.650565303062915</v>
      </c>
      <c r="K16" s="1202">
        <v>961.48333300000002</v>
      </c>
      <c r="L16" s="1206">
        <v>39.44</v>
      </c>
      <c r="M16" s="1164">
        <v>4.9693611199999994</v>
      </c>
      <c r="N16" s="1234">
        <v>3.4036719999999993E-2</v>
      </c>
      <c r="O16" s="1335"/>
      <c r="P16" s="1235"/>
      <c r="Q16" s="1236"/>
      <c r="R16" s="1204">
        <v>1.6</v>
      </c>
      <c r="S16" s="1164">
        <v>0.20159680000000002</v>
      </c>
      <c r="V16" s="1341">
        <v>0.20159680000000002</v>
      </c>
      <c r="W16" s="1342" t="s">
        <v>556</v>
      </c>
    </row>
    <row r="17" spans="1:23" ht="13.15">
      <c r="A17" s="1200" t="s">
        <v>2028</v>
      </c>
      <c r="B17" s="1163" t="s">
        <v>552</v>
      </c>
      <c r="C17" s="1163" t="s">
        <v>557</v>
      </c>
      <c r="D17" s="1163" t="s">
        <v>558</v>
      </c>
      <c r="E17" s="1163">
        <v>506673.31</v>
      </c>
      <c r="F17" s="1163">
        <v>5043437.57</v>
      </c>
      <c r="G17" s="1202">
        <v>62.7</v>
      </c>
      <c r="H17" s="1202">
        <v>20.421600000000002</v>
      </c>
      <c r="I17" s="1202">
        <v>0.254</v>
      </c>
      <c r="J17" s="1202">
        <v>29.650565303062915</v>
      </c>
      <c r="K17" s="1202">
        <v>961.48333300000002</v>
      </c>
      <c r="L17" s="1206">
        <v>39.44</v>
      </c>
      <c r="M17" s="1164">
        <v>4.9693611199999994</v>
      </c>
      <c r="N17" s="1234">
        <v>3.4036719999999993E-2</v>
      </c>
      <c r="O17" s="1335"/>
      <c r="P17" s="1235"/>
      <c r="Q17" s="1236"/>
      <c r="R17" s="1204">
        <v>1.6</v>
      </c>
      <c r="S17" s="1164">
        <v>0.20159680000000002</v>
      </c>
      <c r="V17" s="1341">
        <v>0.20159680000000002</v>
      </c>
      <c r="W17" s="1342" t="s">
        <v>558</v>
      </c>
    </row>
    <row r="18" spans="1:23" ht="13.15">
      <c r="A18" s="1200" t="s">
        <v>2028</v>
      </c>
      <c r="B18" s="1163" t="s">
        <v>552</v>
      </c>
      <c r="C18" s="1163" t="s">
        <v>559</v>
      </c>
      <c r="D18" s="1163" t="s">
        <v>560</v>
      </c>
      <c r="E18" s="1163">
        <v>506673.33</v>
      </c>
      <c r="F18" s="1163">
        <v>5043513.92</v>
      </c>
      <c r="G18" s="1202">
        <v>62.7</v>
      </c>
      <c r="H18" s="1202">
        <v>20.421600000000002</v>
      </c>
      <c r="I18" s="1202">
        <v>0.254</v>
      </c>
      <c r="J18" s="1202">
        <v>60.190601013096611</v>
      </c>
      <c r="K18" s="1202">
        <v>738.15</v>
      </c>
      <c r="L18" s="1206">
        <v>23.376293344616883</v>
      </c>
      <c r="M18" s="1164">
        <v>2.9453662088350381</v>
      </c>
      <c r="N18" s="1234">
        <v>2.0173741156404371E-2</v>
      </c>
      <c r="O18" s="1335"/>
      <c r="P18" s="1235"/>
      <c r="Q18" s="1236"/>
      <c r="R18" s="1204">
        <v>0.80026950188778523</v>
      </c>
      <c r="S18" s="1164">
        <v>0.10083235669885716</v>
      </c>
      <c r="V18" s="1341">
        <v>0.10083235669885716</v>
      </c>
      <c r="W18" s="1342" t="s">
        <v>560</v>
      </c>
    </row>
    <row r="19" spans="1:23" ht="13.15">
      <c r="A19" s="1200" t="s">
        <v>2028</v>
      </c>
      <c r="B19" s="1163" t="s">
        <v>552</v>
      </c>
      <c r="C19" s="1163" t="s">
        <v>562</v>
      </c>
      <c r="D19" s="1163" t="s">
        <v>563</v>
      </c>
      <c r="E19" s="1163">
        <v>506673.33</v>
      </c>
      <c r="F19" s="1163">
        <v>5043512.0199999996</v>
      </c>
      <c r="G19" s="1202">
        <v>62.7</v>
      </c>
      <c r="H19" s="1202">
        <v>20.421600000000002</v>
      </c>
      <c r="I19" s="1202">
        <v>0.254</v>
      </c>
      <c r="J19" s="1202">
        <v>60.190601013096611</v>
      </c>
      <c r="K19" s="1202">
        <v>738.15</v>
      </c>
      <c r="L19" s="1206">
        <v>23.376293344616883</v>
      </c>
      <c r="M19" s="1164">
        <v>2.9453662088350381</v>
      </c>
      <c r="N19" s="1234">
        <v>2.0173741156404371E-2</v>
      </c>
      <c r="O19" s="1335"/>
      <c r="P19" s="1235"/>
      <c r="Q19" s="1236"/>
      <c r="R19" s="1204">
        <v>0.80026950188778523</v>
      </c>
      <c r="S19" s="1164">
        <v>0.10083235669885716</v>
      </c>
      <c r="V19" s="1341">
        <v>0.10083235669885716</v>
      </c>
      <c r="W19" s="1342" t="s">
        <v>563</v>
      </c>
    </row>
    <row r="20" spans="1:23" ht="13.15">
      <c r="A20" s="1200" t="s">
        <v>2028</v>
      </c>
      <c r="B20" s="1163" t="s">
        <v>564</v>
      </c>
      <c r="C20" s="1163" t="s">
        <v>565</v>
      </c>
      <c r="D20" s="1163" t="s">
        <v>566</v>
      </c>
      <c r="E20" s="1163">
        <v>506638.99</v>
      </c>
      <c r="F20" s="1163">
        <v>5043634.08</v>
      </c>
      <c r="G20" s="1202">
        <v>62.7</v>
      </c>
      <c r="H20" s="1202">
        <v>28.956</v>
      </c>
      <c r="I20" s="1202">
        <v>0.30480000000000002</v>
      </c>
      <c r="J20" s="1202">
        <v>12.508985832767312</v>
      </c>
      <c r="K20" s="1202">
        <v>940.92777799999999</v>
      </c>
      <c r="L20" s="1206">
        <v>71.013540196895278</v>
      </c>
      <c r="M20" s="1164">
        <v>8.9475640377284105</v>
      </c>
      <c r="N20" s="1234">
        <v>6.1284685189920619E-2</v>
      </c>
      <c r="O20" s="1335"/>
      <c r="P20" s="1235"/>
      <c r="Q20" s="1236"/>
      <c r="R20" s="1204">
        <v>0.627</v>
      </c>
      <c r="S20" s="1164">
        <v>7.9000745999999997E-2</v>
      </c>
      <c r="V20" s="1338"/>
      <c r="W20" s="1339"/>
    </row>
    <row r="21" spans="1:23" ht="13.15">
      <c r="A21" s="1200" t="s">
        <v>2028</v>
      </c>
      <c r="B21" s="1163" t="s">
        <v>264</v>
      </c>
      <c r="C21" s="1163" t="s">
        <v>568</v>
      </c>
      <c r="D21" s="1163" t="s">
        <v>569</v>
      </c>
      <c r="E21" s="1163">
        <v>506651.54</v>
      </c>
      <c r="F21" s="1163">
        <v>5043269.67</v>
      </c>
      <c r="G21" s="1202">
        <v>62.7</v>
      </c>
      <c r="H21" s="1202">
        <v>12.801600000000001</v>
      </c>
      <c r="I21" s="1202">
        <v>0.30480000000000002</v>
      </c>
      <c r="J21" s="1202">
        <v>35.667426305891127</v>
      </c>
      <c r="K21" s="1202">
        <v>790.37222199999997</v>
      </c>
      <c r="L21" s="1206">
        <v>38.83</v>
      </c>
      <c r="M21" s="1164">
        <v>4.8925023400000001</v>
      </c>
      <c r="N21" s="1234">
        <v>3.3510289999999998E-2</v>
      </c>
      <c r="O21" s="1335"/>
      <c r="P21" s="1235"/>
      <c r="Q21" s="1236"/>
      <c r="R21" s="1204">
        <v>1.1000000000000001</v>
      </c>
      <c r="S21" s="1164">
        <v>0.13859780000000002</v>
      </c>
      <c r="V21" s="1341">
        <v>0.13859780000000002</v>
      </c>
      <c r="W21" s="1342" t="s">
        <v>569</v>
      </c>
    </row>
    <row r="22" spans="1:23" ht="13.15">
      <c r="A22" s="1200" t="s">
        <v>2028</v>
      </c>
      <c r="B22" s="1163" t="s">
        <v>264</v>
      </c>
      <c r="C22" s="1163" t="s">
        <v>570</v>
      </c>
      <c r="D22" s="1163" t="s">
        <v>571</v>
      </c>
      <c r="E22" s="1163">
        <v>506651.54</v>
      </c>
      <c r="F22" s="1163">
        <v>5043267.18</v>
      </c>
      <c r="G22" s="1202">
        <v>62.7</v>
      </c>
      <c r="H22" s="1202">
        <v>12.801600000000001</v>
      </c>
      <c r="I22" s="1202">
        <v>0.30480000000000002</v>
      </c>
      <c r="J22" s="1202">
        <v>35.667426305891127</v>
      </c>
      <c r="K22" s="1202">
        <v>790.37222199999997</v>
      </c>
      <c r="L22" s="1206">
        <v>37.024000000000001</v>
      </c>
      <c r="M22" s="1164">
        <v>4.6649499519999997</v>
      </c>
      <c r="N22" s="1234">
        <v>3.1951711999999993E-2</v>
      </c>
      <c r="O22" s="1335"/>
      <c r="P22" s="1235"/>
      <c r="Q22" s="1236"/>
      <c r="R22" s="1204">
        <v>0.4</v>
      </c>
      <c r="S22" s="1164">
        <v>5.0399200000000005E-2</v>
      </c>
      <c r="V22" s="1341">
        <v>5.0399200000000005E-2</v>
      </c>
      <c r="W22" s="1342" t="s">
        <v>571</v>
      </c>
    </row>
    <row r="23" spans="1:23" ht="13.15">
      <c r="A23" s="1200" t="s">
        <v>2028</v>
      </c>
      <c r="B23" s="1163" t="s">
        <v>572</v>
      </c>
      <c r="C23" s="1163" t="s">
        <v>573</v>
      </c>
      <c r="D23" s="1163" t="s">
        <v>574</v>
      </c>
      <c r="E23" s="1163">
        <v>506569.98100000003</v>
      </c>
      <c r="F23" s="1163">
        <v>5043352.3320000004</v>
      </c>
      <c r="G23" s="1202">
        <v>62.7</v>
      </c>
      <c r="H23" s="1202">
        <v>35.052</v>
      </c>
      <c r="I23" s="1202">
        <v>0.20319999999999999</v>
      </c>
      <c r="J23" s="1202">
        <v>62.951277292062507</v>
      </c>
      <c r="K23" s="1202">
        <v>707.65</v>
      </c>
      <c r="L23" s="1206">
        <v>35.75</v>
      </c>
      <c r="M23" s="1164">
        <v>4.5044285000000004</v>
      </c>
      <c r="N23" s="1234">
        <v>3.0852250000000001E-2</v>
      </c>
      <c r="O23" s="1335"/>
      <c r="P23" s="1237">
        <v>1.2340900000000002E-2</v>
      </c>
      <c r="Q23" s="1238" t="s">
        <v>574</v>
      </c>
      <c r="R23" s="1204">
        <v>1.1000000000000001</v>
      </c>
      <c r="S23" s="1164">
        <v>0.13859780000000002</v>
      </c>
      <c r="V23" s="1341">
        <v>0.13859780000000002</v>
      </c>
      <c r="W23" s="1342" t="s">
        <v>574</v>
      </c>
    </row>
    <row r="24" spans="1:23" ht="13.15">
      <c r="A24" s="1200" t="s">
        <v>2028</v>
      </c>
      <c r="B24" s="1163" t="s">
        <v>572</v>
      </c>
      <c r="C24" s="1163" t="s">
        <v>575</v>
      </c>
      <c r="D24" s="1163" t="s">
        <v>576</v>
      </c>
      <c r="E24" s="1163">
        <v>506569.98100000003</v>
      </c>
      <c r="F24" s="1163">
        <v>5043352.3320000004</v>
      </c>
      <c r="G24" s="1202">
        <v>62.7</v>
      </c>
      <c r="H24" s="1202">
        <v>35.052</v>
      </c>
      <c r="I24" s="1202">
        <v>0.20319999999999999</v>
      </c>
      <c r="J24" s="1202">
        <v>62.951277292062507</v>
      </c>
      <c r="K24" s="1202">
        <v>707.65</v>
      </c>
      <c r="L24" s="1206">
        <v>35.75</v>
      </c>
      <c r="M24" s="1164">
        <v>4.5044285000000004</v>
      </c>
      <c r="N24" s="1234">
        <v>3.0852250000000001E-2</v>
      </c>
      <c r="O24" s="1335"/>
      <c r="P24" s="1237">
        <v>1.2340900000000002E-2</v>
      </c>
      <c r="Q24" s="1238" t="s">
        <v>576</v>
      </c>
      <c r="R24" s="1204">
        <v>1.1000000000000001</v>
      </c>
      <c r="S24" s="1164">
        <v>0.13859780000000002</v>
      </c>
      <c r="V24" s="1341">
        <v>0.13859780000000002</v>
      </c>
      <c r="W24" s="1342" t="s">
        <v>576</v>
      </c>
    </row>
    <row r="25" spans="1:23" ht="13.15">
      <c r="A25" s="1200" t="s">
        <v>2028</v>
      </c>
      <c r="B25" s="1163" t="s">
        <v>572</v>
      </c>
      <c r="C25" s="1163" t="s">
        <v>577</v>
      </c>
      <c r="D25" s="1163" t="s">
        <v>578</v>
      </c>
      <c r="E25" s="1163">
        <v>506569.98100000003</v>
      </c>
      <c r="F25" s="1163">
        <v>5043352.3320000004</v>
      </c>
      <c r="G25" s="1202">
        <v>62.7</v>
      </c>
      <c r="H25" s="1202">
        <v>35.052</v>
      </c>
      <c r="I25" s="1202">
        <v>0.20319999999999999</v>
      </c>
      <c r="J25" s="1202">
        <v>62.951277292062507</v>
      </c>
      <c r="K25" s="1202">
        <v>707.65</v>
      </c>
      <c r="L25" s="1206">
        <v>35.75</v>
      </c>
      <c r="M25" s="1164">
        <v>4.5044285000000004</v>
      </c>
      <c r="N25" s="1234">
        <v>3.0852250000000001E-2</v>
      </c>
      <c r="O25" s="1335"/>
      <c r="P25" s="1237">
        <v>1.2340900000000002E-2</v>
      </c>
      <c r="Q25" s="1238" t="s">
        <v>578</v>
      </c>
      <c r="R25" s="1204">
        <v>1.1000000000000001</v>
      </c>
      <c r="S25" s="1164">
        <v>0.13859780000000002</v>
      </c>
      <c r="V25" s="1341">
        <v>0.13859780000000002</v>
      </c>
      <c r="W25" s="1342" t="s">
        <v>578</v>
      </c>
    </row>
    <row r="26" spans="1:23" ht="13.15">
      <c r="A26" s="1200" t="s">
        <v>2028</v>
      </c>
      <c r="B26" s="1163" t="s">
        <v>572</v>
      </c>
      <c r="C26" s="1163" t="s">
        <v>579</v>
      </c>
      <c r="D26" s="1163" t="s">
        <v>580</v>
      </c>
      <c r="E26" s="1163">
        <v>506569.98100000003</v>
      </c>
      <c r="F26" s="1163">
        <v>5043352.3320000004</v>
      </c>
      <c r="G26" s="1202">
        <v>62.7</v>
      </c>
      <c r="H26" s="1202">
        <v>35.052</v>
      </c>
      <c r="I26" s="1202">
        <v>0.20319999999999999</v>
      </c>
      <c r="J26" s="1202">
        <v>62.951277292062507</v>
      </c>
      <c r="K26" s="1202">
        <v>707.65</v>
      </c>
      <c r="L26" s="1206">
        <v>35.75</v>
      </c>
      <c r="M26" s="1164">
        <v>4.5044285000000004</v>
      </c>
      <c r="N26" s="1234">
        <v>3.0852250000000001E-2</v>
      </c>
      <c r="O26" s="1335"/>
      <c r="P26" s="1237">
        <v>1.2340900000000002E-2</v>
      </c>
      <c r="Q26" s="1238" t="s">
        <v>580</v>
      </c>
      <c r="R26" s="1204">
        <v>1.1000000000000001</v>
      </c>
      <c r="S26" s="1164">
        <v>0.13859780000000002</v>
      </c>
      <c r="V26" s="1338"/>
      <c r="W26" s="1339"/>
    </row>
    <row r="27" spans="1:23" ht="13.15">
      <c r="A27" s="1200" t="s">
        <v>2028</v>
      </c>
      <c r="B27" s="1163" t="s">
        <v>572</v>
      </c>
      <c r="C27" s="1163" t="s">
        <v>581</v>
      </c>
      <c r="D27" s="1163" t="s">
        <v>582</v>
      </c>
      <c r="E27" s="1163">
        <v>506569.98100000003</v>
      </c>
      <c r="F27" s="1163">
        <v>5043352.3320000004</v>
      </c>
      <c r="G27" s="1202">
        <v>62.7</v>
      </c>
      <c r="H27" s="1202">
        <v>35.052</v>
      </c>
      <c r="I27" s="1202">
        <v>0.20319999999999999</v>
      </c>
      <c r="J27" s="1202">
        <v>62.951277292062507</v>
      </c>
      <c r="K27" s="1202">
        <v>707.65</v>
      </c>
      <c r="L27" s="1206">
        <v>35.75</v>
      </c>
      <c r="M27" s="1164">
        <v>4.5044285000000004</v>
      </c>
      <c r="N27" s="1234">
        <v>3.0852250000000001E-2</v>
      </c>
      <c r="O27" s="1335"/>
      <c r="P27" s="1237">
        <v>1.2340900000000002E-2</v>
      </c>
      <c r="Q27" s="1238" t="s">
        <v>582</v>
      </c>
      <c r="R27" s="1204">
        <v>1.1000000000000001</v>
      </c>
      <c r="S27" s="1164">
        <v>0.13859780000000002</v>
      </c>
      <c r="V27" s="1338"/>
      <c r="W27" s="1339"/>
    </row>
    <row r="28" spans="1:23" ht="13.15">
      <c r="A28" s="1200" t="s">
        <v>2028</v>
      </c>
      <c r="B28" s="1163" t="s">
        <v>572</v>
      </c>
      <c r="C28" s="1163" t="s">
        <v>583</v>
      </c>
      <c r="D28" s="1163" t="s">
        <v>584</v>
      </c>
      <c r="E28" s="1163">
        <v>506569.98100000003</v>
      </c>
      <c r="F28" s="1163">
        <v>5043352.3320000004</v>
      </c>
      <c r="G28" s="1202">
        <v>62.7</v>
      </c>
      <c r="H28" s="1202">
        <v>35.052</v>
      </c>
      <c r="I28" s="1202">
        <v>0.20319999999999999</v>
      </c>
      <c r="J28" s="1202">
        <v>62.951277292062507</v>
      </c>
      <c r="K28" s="1202">
        <v>707.65</v>
      </c>
      <c r="L28" s="1206">
        <v>35.75</v>
      </c>
      <c r="M28" s="1164">
        <v>4.5044285000000004</v>
      </c>
      <c r="N28" s="1234">
        <v>3.0852250000000001E-2</v>
      </c>
      <c r="O28" s="1335"/>
      <c r="P28" s="1237">
        <v>1.2340900000000002E-2</v>
      </c>
      <c r="Q28" s="1238" t="s">
        <v>584</v>
      </c>
      <c r="R28" s="1204">
        <v>1.1000000000000001</v>
      </c>
      <c r="S28" s="1164">
        <v>0.13859780000000002</v>
      </c>
      <c r="V28" s="1338"/>
      <c r="W28" s="1339"/>
    </row>
    <row r="29" spans="1:23">
      <c r="A29" s="1200" t="s">
        <v>2028</v>
      </c>
      <c r="B29" s="1163" t="s">
        <v>572</v>
      </c>
      <c r="C29" s="1163" t="s">
        <v>585</v>
      </c>
      <c r="D29" s="1163" t="s">
        <v>586</v>
      </c>
      <c r="E29" s="1163">
        <v>506569.98100000003</v>
      </c>
      <c r="F29" s="1163">
        <v>5043352.3320000004</v>
      </c>
      <c r="G29" s="1202">
        <v>62.7</v>
      </c>
      <c r="H29" s="1202">
        <v>35.052</v>
      </c>
      <c r="I29" s="1202">
        <v>0.20319999999999999</v>
      </c>
      <c r="J29" s="1202">
        <v>62.951277292062507</v>
      </c>
      <c r="K29" s="1202">
        <v>707.65</v>
      </c>
      <c r="L29" s="1206">
        <v>35.75</v>
      </c>
      <c r="M29" s="1164">
        <v>4.5044285000000004</v>
      </c>
      <c r="N29" s="1234">
        <v>3.0852250000000001E-2</v>
      </c>
      <c r="O29" s="1335"/>
      <c r="P29" s="1237">
        <v>1.2340900000000002E-2</v>
      </c>
      <c r="Q29" s="1238" t="s">
        <v>586</v>
      </c>
      <c r="R29" s="1204">
        <v>1.1000000000000001</v>
      </c>
      <c r="S29" s="1164">
        <v>0.13859780000000002</v>
      </c>
      <c r="W29" s="1336"/>
    </row>
    <row r="30" spans="1:23">
      <c r="A30" s="1200" t="s">
        <v>2028</v>
      </c>
      <c r="B30" s="1163" t="s">
        <v>303</v>
      </c>
      <c r="C30" s="1163" t="s">
        <v>587</v>
      </c>
      <c r="D30" s="1163" t="s">
        <v>588</v>
      </c>
      <c r="E30" s="1163">
        <v>506001.58</v>
      </c>
      <c r="F30" s="1163">
        <v>5043791.32</v>
      </c>
      <c r="G30" s="1202">
        <v>62.7</v>
      </c>
      <c r="H30" s="1202">
        <v>5.4863999999999997</v>
      </c>
      <c r="I30" s="1202">
        <v>0.127</v>
      </c>
      <c r="J30" s="1202">
        <v>10.915804111730008</v>
      </c>
      <c r="K30" s="1202">
        <v>940.92777799999999</v>
      </c>
      <c r="L30" s="1206">
        <v>8.879183748174599</v>
      </c>
      <c r="M30" s="1164">
        <v>1.1187593939025031</v>
      </c>
      <c r="N30" s="1234">
        <v>7.6627355746746789E-3</v>
      </c>
      <c r="O30" s="1335"/>
      <c r="P30" s="1235"/>
      <c r="Q30" s="1236"/>
      <c r="R30" s="1204">
        <v>0.75111885182653937</v>
      </c>
      <c r="S30" s="1164">
        <v>9.4639473092440307E-2</v>
      </c>
      <c r="W30" s="1336"/>
    </row>
    <row r="31" spans="1:23">
      <c r="A31" s="1200" t="s">
        <v>2028</v>
      </c>
      <c r="B31" s="1163" t="s">
        <v>310</v>
      </c>
      <c r="C31" s="1163" t="s">
        <v>589</v>
      </c>
      <c r="D31" s="1163" t="s">
        <v>590</v>
      </c>
      <c r="E31" s="1163">
        <v>505987.76</v>
      </c>
      <c r="F31" s="1163">
        <v>5043560.53</v>
      </c>
      <c r="G31" s="1202">
        <v>62.7</v>
      </c>
      <c r="H31" s="1202">
        <v>5.4863999999999997</v>
      </c>
      <c r="I31" s="1202">
        <v>0.127</v>
      </c>
      <c r="J31" s="1202">
        <v>10.915804111730008</v>
      </c>
      <c r="K31" s="1202">
        <v>940.92777799999999</v>
      </c>
      <c r="L31" s="1206">
        <v>8.879183748174599</v>
      </c>
      <c r="M31" s="1164">
        <v>1.1187593939025031</v>
      </c>
      <c r="N31" s="1234">
        <v>7.6627355746746789E-3</v>
      </c>
      <c r="O31" s="1335"/>
      <c r="P31" s="1235"/>
      <c r="Q31" s="1236"/>
      <c r="R31" s="1204">
        <v>0.75111885182653937</v>
      </c>
      <c r="S31" s="1164">
        <v>9.4639473092440307E-2</v>
      </c>
      <c r="U31" s="1343"/>
      <c r="W31" s="1336"/>
    </row>
    <row r="32" spans="1:23">
      <c r="A32" s="1200" t="s">
        <v>2028</v>
      </c>
      <c r="B32" s="1163" t="s">
        <v>310</v>
      </c>
      <c r="C32" s="1163" t="s">
        <v>591</v>
      </c>
      <c r="D32" s="1163" t="s">
        <v>592</v>
      </c>
      <c r="E32" s="1163">
        <v>505987.77</v>
      </c>
      <c r="F32" s="1163">
        <v>5043558.76</v>
      </c>
      <c r="G32" s="1202">
        <v>62.7</v>
      </c>
      <c r="H32" s="1202">
        <v>5.4863999999999997</v>
      </c>
      <c r="I32" s="1202">
        <v>0.20319999999999999</v>
      </c>
      <c r="J32" s="1202">
        <v>62.951277292062507</v>
      </c>
      <c r="K32" s="1202">
        <v>707.65</v>
      </c>
      <c r="L32" s="1206">
        <v>35.75</v>
      </c>
      <c r="M32" s="1164">
        <v>4.5044285000000004</v>
      </c>
      <c r="N32" s="1234">
        <v>3.0852250000000001E-2</v>
      </c>
      <c r="O32" s="1335"/>
      <c r="P32" s="1235"/>
      <c r="Q32" s="1236"/>
      <c r="R32" s="1204">
        <v>1.1000000000000001</v>
      </c>
      <c r="S32" s="1164">
        <v>0.13859780000000002</v>
      </c>
      <c r="W32" s="1336"/>
    </row>
    <row r="33" spans="1:23">
      <c r="A33" s="1200" t="s">
        <v>2028</v>
      </c>
      <c r="B33" s="1163" t="s">
        <v>593</v>
      </c>
      <c r="C33" s="1163" t="s">
        <v>594</v>
      </c>
      <c r="D33" s="1163" t="s">
        <v>595</v>
      </c>
      <c r="E33" s="1163">
        <v>506155.26</v>
      </c>
      <c r="F33" s="1163">
        <v>5043820.5</v>
      </c>
      <c r="G33" s="1202">
        <v>62.7</v>
      </c>
      <c r="H33" s="1202">
        <v>15.5448</v>
      </c>
      <c r="I33" s="1202">
        <v>0.50800000000000001</v>
      </c>
      <c r="J33" s="1202">
        <v>18.186409644104039</v>
      </c>
      <c r="K33" s="1202">
        <v>715.92777799999999</v>
      </c>
      <c r="L33" s="1206">
        <v>47.802920494451875</v>
      </c>
      <c r="M33" s="1164">
        <v>6.0230723764599476</v>
      </c>
      <c r="N33" s="1234">
        <v>4.1253920386711967E-2</v>
      </c>
      <c r="O33" s="1335"/>
      <c r="P33" s="1235"/>
      <c r="Q33" s="1236"/>
      <c r="R33" s="1204">
        <v>0.6405756715285984</v>
      </c>
      <c r="S33" s="1164">
        <v>8.0711253461260346E-2</v>
      </c>
      <c r="W33" s="1336"/>
    </row>
    <row r="34" spans="1:23">
      <c r="A34" s="1200" t="s">
        <v>2028</v>
      </c>
      <c r="B34" s="1163" t="s">
        <v>593</v>
      </c>
      <c r="C34" s="1163" t="s">
        <v>596</v>
      </c>
      <c r="D34" s="1163" t="s">
        <v>597</v>
      </c>
      <c r="E34" s="1163">
        <v>506153.78600000002</v>
      </c>
      <c r="F34" s="1163">
        <v>5043822.3490000004</v>
      </c>
      <c r="G34" s="1202">
        <v>62.7</v>
      </c>
      <c r="H34" s="1202">
        <v>15.5448</v>
      </c>
      <c r="I34" s="1202">
        <v>0.50800000000000001</v>
      </c>
      <c r="J34" s="1202">
        <v>18.186409644104039</v>
      </c>
      <c r="K34" s="1202">
        <v>715.92777799999999</v>
      </c>
      <c r="L34" s="1206">
        <v>47.802920494451875</v>
      </c>
      <c r="M34" s="1164">
        <v>6.0230723764599476</v>
      </c>
      <c r="N34" s="1234">
        <v>4.1253920386711967E-2</v>
      </c>
      <c r="O34" s="1335"/>
      <c r="P34" s="1235"/>
      <c r="Q34" s="1236"/>
      <c r="R34" s="1204">
        <v>0.6405756715285984</v>
      </c>
      <c r="S34" s="1164">
        <v>8.0711253461260346E-2</v>
      </c>
      <c r="W34" s="1336"/>
    </row>
    <row r="35" spans="1:23">
      <c r="A35" s="1200" t="s">
        <v>2028</v>
      </c>
      <c r="B35" s="1163" t="s">
        <v>593</v>
      </c>
      <c r="C35" s="1163" t="s">
        <v>598</v>
      </c>
      <c r="D35" s="1163" t="s">
        <v>599</v>
      </c>
      <c r="E35" s="1163">
        <v>506160</v>
      </c>
      <c r="F35" s="1163">
        <v>5043825.6500000004</v>
      </c>
      <c r="G35" s="1202">
        <v>62.7</v>
      </c>
      <c r="H35" s="1202">
        <v>15.5448</v>
      </c>
      <c r="I35" s="1202">
        <v>0.50800000000000001</v>
      </c>
      <c r="J35" s="1202">
        <v>18.186409644104039</v>
      </c>
      <c r="K35" s="1202">
        <v>715.92777799999999</v>
      </c>
      <c r="L35" s="1206">
        <v>47.802920494451875</v>
      </c>
      <c r="M35" s="1164">
        <v>6.0230723764599476</v>
      </c>
      <c r="N35" s="1234">
        <v>4.1253920386711967E-2</v>
      </c>
      <c r="O35" s="1335"/>
      <c r="P35" s="1235"/>
      <c r="Q35" s="1236"/>
      <c r="R35" s="1204">
        <v>0.6405756715285984</v>
      </c>
      <c r="S35" s="1164">
        <v>8.0711253461260346E-2</v>
      </c>
      <c r="W35" s="1336"/>
    </row>
    <row r="36" spans="1:23">
      <c r="A36" s="1200" t="s">
        <v>2028</v>
      </c>
      <c r="B36" s="1163" t="s">
        <v>593</v>
      </c>
      <c r="C36" s="1163" t="s">
        <v>600</v>
      </c>
      <c r="D36" s="1163" t="s">
        <v>601</v>
      </c>
      <c r="E36" s="1163">
        <v>506158.65830000001</v>
      </c>
      <c r="F36" s="1163">
        <v>5043827.6059999997</v>
      </c>
      <c r="G36" s="1202">
        <v>62.7</v>
      </c>
      <c r="H36" s="1202">
        <v>15.5448</v>
      </c>
      <c r="I36" s="1202">
        <v>0.50800000000000001</v>
      </c>
      <c r="J36" s="1202">
        <v>18.186409644104039</v>
      </c>
      <c r="K36" s="1202">
        <v>715.92777799999999</v>
      </c>
      <c r="L36" s="1206">
        <v>47.802920494451875</v>
      </c>
      <c r="M36" s="1164">
        <v>6.0230723764599476</v>
      </c>
      <c r="N36" s="1234">
        <v>4.1253920386711967E-2</v>
      </c>
      <c r="O36" s="1335"/>
      <c r="P36" s="1235"/>
      <c r="Q36" s="1236"/>
      <c r="R36" s="1204">
        <v>0.6405756715285984</v>
      </c>
      <c r="S36" s="1164">
        <v>8.0711253461260346E-2</v>
      </c>
      <c r="W36" s="1336"/>
    </row>
    <row r="37" spans="1:23">
      <c r="A37" s="1200" t="s">
        <v>2028</v>
      </c>
      <c r="B37" s="1163" t="s">
        <v>593</v>
      </c>
      <c r="C37" s="1163" t="s">
        <v>602</v>
      </c>
      <c r="D37" s="1163" t="s">
        <v>603</v>
      </c>
      <c r="E37" s="1163">
        <v>506164.13</v>
      </c>
      <c r="F37" s="1163">
        <v>5043829.88</v>
      </c>
      <c r="G37" s="1202">
        <v>62.7</v>
      </c>
      <c r="H37" s="1202">
        <v>15.5448</v>
      </c>
      <c r="I37" s="1202">
        <v>0.50800000000000001</v>
      </c>
      <c r="J37" s="1202">
        <v>18.186409644104039</v>
      </c>
      <c r="K37" s="1202">
        <v>715.92777799999999</v>
      </c>
      <c r="L37" s="1206">
        <v>47.802920494451875</v>
      </c>
      <c r="M37" s="1164">
        <v>6.0230723764599476</v>
      </c>
      <c r="N37" s="1234">
        <v>4.1253920386711967E-2</v>
      </c>
      <c r="O37" s="1335"/>
      <c r="P37" s="1235"/>
      <c r="Q37" s="1236"/>
      <c r="R37" s="1204">
        <v>0.6405756715285984</v>
      </c>
      <c r="S37" s="1164">
        <v>8.0711253461260346E-2</v>
      </c>
      <c r="W37" s="1336"/>
    </row>
    <row r="38" spans="1:23">
      <c r="A38" s="1200" t="s">
        <v>2028</v>
      </c>
      <c r="B38" s="1163" t="s">
        <v>593</v>
      </c>
      <c r="C38" s="1163" t="s">
        <v>604</v>
      </c>
      <c r="D38" s="1163" t="s">
        <v>605</v>
      </c>
      <c r="E38" s="1163">
        <v>506162.5048</v>
      </c>
      <c r="F38" s="1163">
        <v>5043831.9649999999</v>
      </c>
      <c r="G38" s="1202">
        <v>62.7</v>
      </c>
      <c r="H38" s="1202">
        <v>15.5448</v>
      </c>
      <c r="I38" s="1202">
        <v>0.50800000000000001</v>
      </c>
      <c r="J38" s="1202">
        <v>18.186409644104039</v>
      </c>
      <c r="K38" s="1202">
        <v>715.92777799999999</v>
      </c>
      <c r="L38" s="1206">
        <v>47.802920494451875</v>
      </c>
      <c r="M38" s="1164">
        <v>6.0230723764599476</v>
      </c>
      <c r="N38" s="1234">
        <v>4.1253920386711967E-2</v>
      </c>
      <c r="O38" s="1335"/>
      <c r="P38" s="1235"/>
      <c r="Q38" s="1236"/>
      <c r="R38" s="1204">
        <v>0.6405756715285984</v>
      </c>
      <c r="S38" s="1164">
        <v>8.0711253461260346E-2</v>
      </c>
      <c r="W38" s="1336"/>
    </row>
    <row r="39" spans="1:23">
      <c r="A39" s="1200" t="s">
        <v>2028</v>
      </c>
      <c r="B39" s="1163" t="s">
        <v>593</v>
      </c>
      <c r="C39" s="1163" t="s">
        <v>606</v>
      </c>
      <c r="D39" s="1163" t="s">
        <v>607</v>
      </c>
      <c r="E39" s="1163">
        <v>506168.77</v>
      </c>
      <c r="F39" s="1163">
        <v>5043834.3099999996</v>
      </c>
      <c r="G39" s="1202">
        <v>62.7</v>
      </c>
      <c r="H39" s="1202">
        <v>15.5448</v>
      </c>
      <c r="I39" s="1202">
        <v>0.50800000000000001</v>
      </c>
      <c r="J39" s="1202">
        <v>18.186409644104039</v>
      </c>
      <c r="K39" s="1202">
        <v>715.92777799999999</v>
      </c>
      <c r="L39" s="1206">
        <v>47.802920494451875</v>
      </c>
      <c r="M39" s="1164">
        <v>6.0230723764599476</v>
      </c>
      <c r="N39" s="1234">
        <v>4.1253920386711967E-2</v>
      </c>
      <c r="O39" s="1335"/>
      <c r="P39" s="1235"/>
      <c r="Q39" s="1236"/>
      <c r="R39" s="1204">
        <v>0.6405756715285984</v>
      </c>
      <c r="S39" s="1164">
        <v>8.0711253461260346E-2</v>
      </c>
      <c r="W39" s="1336"/>
    </row>
    <row r="40" spans="1:23">
      <c r="A40" s="1200" t="s">
        <v>2028</v>
      </c>
      <c r="B40" s="1163" t="s">
        <v>593</v>
      </c>
      <c r="C40" s="1163" t="s">
        <v>608</v>
      </c>
      <c r="D40" s="1163" t="s">
        <v>609</v>
      </c>
      <c r="E40" s="1163">
        <v>506185.64010000002</v>
      </c>
      <c r="F40" s="1163">
        <v>5043852.5760000004</v>
      </c>
      <c r="G40" s="1202">
        <v>62.7</v>
      </c>
      <c r="H40" s="1202">
        <v>15.5448</v>
      </c>
      <c r="I40" s="1202">
        <v>0.50800000000000001</v>
      </c>
      <c r="J40" s="1202">
        <v>18.186409644104039</v>
      </c>
      <c r="K40" s="1202">
        <v>715.92777799999999</v>
      </c>
      <c r="L40" s="1206">
        <v>47.802920494451875</v>
      </c>
      <c r="M40" s="1164">
        <v>6.0230723764599476</v>
      </c>
      <c r="N40" s="1234">
        <v>4.1253920386711967E-2</v>
      </c>
      <c r="O40" s="1335"/>
      <c r="P40" s="1235"/>
      <c r="Q40" s="1236"/>
      <c r="R40" s="1204">
        <v>0.6405756715285984</v>
      </c>
      <c r="S40" s="1164">
        <v>8.0711253461260346E-2</v>
      </c>
      <c r="W40" s="1336"/>
    </row>
    <row r="41" spans="1:23">
      <c r="A41" s="1200" t="s">
        <v>2028</v>
      </c>
      <c r="B41" s="1163" t="s">
        <v>593</v>
      </c>
      <c r="C41" s="1163" t="s">
        <v>610</v>
      </c>
      <c r="D41" s="1163" t="s">
        <v>611</v>
      </c>
      <c r="E41" s="1163">
        <v>506183.91720000003</v>
      </c>
      <c r="F41" s="1163">
        <v>5043854.0190000003</v>
      </c>
      <c r="G41" s="1202">
        <v>62.7</v>
      </c>
      <c r="H41" s="1202">
        <v>15.5448</v>
      </c>
      <c r="I41" s="1202">
        <v>0.50800000000000001</v>
      </c>
      <c r="J41" s="1202">
        <v>18.186409644104039</v>
      </c>
      <c r="K41" s="1202">
        <v>715.92777799999999</v>
      </c>
      <c r="L41" s="1206">
        <v>47.802920494451875</v>
      </c>
      <c r="M41" s="1164">
        <v>6.0230723764599476</v>
      </c>
      <c r="N41" s="1234">
        <v>4.1253920386711967E-2</v>
      </c>
      <c r="O41" s="1335"/>
      <c r="P41" s="1235"/>
      <c r="Q41" s="1236"/>
      <c r="R41" s="1204">
        <v>0.6405756715285984</v>
      </c>
      <c r="S41" s="1164">
        <v>8.0711253461260346E-2</v>
      </c>
      <c r="W41" s="1336"/>
    </row>
    <row r="42" spans="1:23">
      <c r="A42" s="1200" t="s">
        <v>2028</v>
      </c>
      <c r="B42" s="1163" t="s">
        <v>593</v>
      </c>
      <c r="C42" s="1163" t="s">
        <v>612</v>
      </c>
      <c r="D42" s="1163" t="s">
        <v>613</v>
      </c>
      <c r="E42" s="1163">
        <v>506189.84730000002</v>
      </c>
      <c r="F42" s="1163">
        <v>5043857.3849999998</v>
      </c>
      <c r="G42" s="1202">
        <v>62.7</v>
      </c>
      <c r="H42" s="1202">
        <v>15.5448</v>
      </c>
      <c r="I42" s="1202">
        <v>0.50800000000000001</v>
      </c>
      <c r="J42" s="1202">
        <v>18.186409644104039</v>
      </c>
      <c r="K42" s="1202">
        <v>715.92777799999999</v>
      </c>
      <c r="L42" s="1206">
        <v>47.802920494451875</v>
      </c>
      <c r="M42" s="1164">
        <v>6.0230723764599476</v>
      </c>
      <c r="N42" s="1234">
        <v>4.1253920386711967E-2</v>
      </c>
      <c r="O42" s="1335"/>
      <c r="P42" s="1235"/>
      <c r="Q42" s="1236"/>
      <c r="R42" s="1204">
        <v>0.6405756715285984</v>
      </c>
      <c r="S42" s="1164">
        <v>8.0711253461260346E-2</v>
      </c>
      <c r="W42" s="1336"/>
    </row>
    <row r="43" spans="1:23">
      <c r="A43" s="1200" t="s">
        <v>2028</v>
      </c>
      <c r="B43" s="1163" t="s">
        <v>593</v>
      </c>
      <c r="C43" s="1163" t="s">
        <v>614</v>
      </c>
      <c r="D43" s="1163" t="s">
        <v>615</v>
      </c>
      <c r="E43" s="1163">
        <v>506188.40490000002</v>
      </c>
      <c r="F43" s="1163">
        <v>5043858.7630000003</v>
      </c>
      <c r="G43" s="1202">
        <v>62.7</v>
      </c>
      <c r="H43" s="1202">
        <v>15.5448</v>
      </c>
      <c r="I43" s="1202">
        <v>0.50800000000000001</v>
      </c>
      <c r="J43" s="1202">
        <v>18.186409644104039</v>
      </c>
      <c r="K43" s="1202">
        <v>715.92777799999999</v>
      </c>
      <c r="L43" s="1206">
        <v>47.802920494451875</v>
      </c>
      <c r="M43" s="1164">
        <v>6.0230723764599476</v>
      </c>
      <c r="N43" s="1234">
        <v>4.1253920386711967E-2</v>
      </c>
      <c r="O43" s="1335"/>
      <c r="P43" s="1235"/>
      <c r="Q43" s="1236"/>
      <c r="R43" s="1204">
        <v>0.6405756715285984</v>
      </c>
      <c r="S43" s="1164">
        <v>8.0711253461260346E-2</v>
      </c>
      <c r="W43" s="1336"/>
    </row>
    <row r="44" spans="1:23">
      <c r="A44" s="1200" t="s">
        <v>2028</v>
      </c>
      <c r="B44" s="1163" t="s">
        <v>593</v>
      </c>
      <c r="C44" s="1163" t="s">
        <v>622</v>
      </c>
      <c r="D44" s="1163" t="s">
        <v>623</v>
      </c>
      <c r="E44" s="1163">
        <v>506194.65549999999</v>
      </c>
      <c r="F44" s="1163">
        <v>5043861.9919999996</v>
      </c>
      <c r="G44" s="1202">
        <v>62.7</v>
      </c>
      <c r="H44" s="1202">
        <v>15.5448</v>
      </c>
      <c r="I44" s="1202">
        <v>0.60960000000000003</v>
      </c>
      <c r="J44" s="1202">
        <v>36.835165859194255</v>
      </c>
      <c r="K44" s="1202">
        <v>715.92777799999999</v>
      </c>
      <c r="L44" s="1206">
        <v>47.802920494451875</v>
      </c>
      <c r="M44" s="1164">
        <v>6.0230723764599476</v>
      </c>
      <c r="N44" s="1234">
        <v>4.1253920386711967E-2</v>
      </c>
      <c r="O44" s="1335"/>
      <c r="P44" s="1235"/>
      <c r="Q44" s="1236"/>
      <c r="R44" s="1204">
        <v>9.6086350729289782E-2</v>
      </c>
      <c r="S44" s="1164">
        <v>1.2106688019189054E-2</v>
      </c>
      <c r="W44" s="1336"/>
    </row>
    <row r="45" spans="1:23">
      <c r="A45" s="1200" t="s">
        <v>2028</v>
      </c>
      <c r="B45" s="1163" t="s">
        <v>593</v>
      </c>
      <c r="C45" s="1163" t="s">
        <v>616</v>
      </c>
      <c r="D45" s="1163" t="s">
        <v>617</v>
      </c>
      <c r="E45" s="1163">
        <v>506192.636</v>
      </c>
      <c r="F45" s="1163">
        <v>5043863.1220000004</v>
      </c>
      <c r="G45" s="1202">
        <v>62.7</v>
      </c>
      <c r="H45" s="1202">
        <v>15.5448</v>
      </c>
      <c r="I45" s="1202">
        <v>0.50800000000000001</v>
      </c>
      <c r="J45" s="1202">
        <v>18.186409644104039</v>
      </c>
      <c r="K45" s="1202">
        <v>715.92777799999999</v>
      </c>
      <c r="L45" s="1206">
        <v>47.802920494451875</v>
      </c>
      <c r="M45" s="1164">
        <v>6.0230723764599476</v>
      </c>
      <c r="N45" s="1234">
        <v>4.1253920386711967E-2</v>
      </c>
      <c r="O45" s="1335"/>
      <c r="P45" s="1235"/>
      <c r="Q45" s="1236"/>
      <c r="R45" s="1204">
        <v>0.6405756715285984</v>
      </c>
      <c r="S45" s="1164">
        <v>8.0711253461260346E-2</v>
      </c>
      <c r="W45" s="1336"/>
    </row>
    <row r="46" spans="1:23">
      <c r="A46" s="1200" t="s">
        <v>2028</v>
      </c>
      <c r="B46" s="1163" t="s">
        <v>593</v>
      </c>
      <c r="C46" s="1163" t="s">
        <v>618</v>
      </c>
      <c r="D46" s="1163" t="s">
        <v>619</v>
      </c>
      <c r="E46" s="1163">
        <v>506199.06300000002</v>
      </c>
      <c r="F46" s="1163">
        <v>5043866.4000000004</v>
      </c>
      <c r="G46" s="1202">
        <v>62.7</v>
      </c>
      <c r="H46" s="1202">
        <v>15.5448</v>
      </c>
      <c r="I46" s="1202">
        <v>0.60960000000000003</v>
      </c>
      <c r="J46" s="1202">
        <v>36.835165859194255</v>
      </c>
      <c r="K46" s="1202">
        <v>715.92777799999999</v>
      </c>
      <c r="L46" s="1206">
        <v>48.800093352540301</v>
      </c>
      <c r="M46" s="1164">
        <v>6.1487141622333725</v>
      </c>
      <c r="N46" s="1234">
        <v>4.2114480563242282E-2</v>
      </c>
      <c r="O46" s="1335"/>
      <c r="P46" s="1235"/>
      <c r="Q46" s="1236"/>
      <c r="R46" s="1204">
        <v>0.10097179844441702</v>
      </c>
      <c r="S46" s="1164">
        <v>1.2722244660399656E-2</v>
      </c>
      <c r="W46" s="1336"/>
    </row>
    <row r="47" spans="1:23">
      <c r="A47" s="1200" t="s">
        <v>2028</v>
      </c>
      <c r="B47" s="1163" t="s">
        <v>593</v>
      </c>
      <c r="C47" s="1163" t="s">
        <v>620</v>
      </c>
      <c r="D47" s="1163" t="s">
        <v>621</v>
      </c>
      <c r="E47" s="1163">
        <v>506197.7648</v>
      </c>
      <c r="F47" s="1163">
        <v>5043867.3530000001</v>
      </c>
      <c r="G47" s="1202">
        <v>62.7</v>
      </c>
      <c r="H47" s="1202">
        <v>15.5448</v>
      </c>
      <c r="I47" s="1202">
        <v>0.60960000000000003</v>
      </c>
      <c r="J47" s="1202">
        <v>36.835165859194255</v>
      </c>
      <c r="K47" s="1202">
        <v>715.92777799999999</v>
      </c>
      <c r="L47" s="1206">
        <v>48.800093352540301</v>
      </c>
      <c r="M47" s="1164">
        <v>6.1487141622333725</v>
      </c>
      <c r="N47" s="1234">
        <v>4.2114480563242282E-2</v>
      </c>
      <c r="O47" s="1335"/>
      <c r="P47" s="1235"/>
      <c r="Q47" s="1236"/>
      <c r="R47" s="1204">
        <v>1.5145769766662555E-2</v>
      </c>
      <c r="S47" s="1164">
        <v>1.9083366990599484E-3</v>
      </c>
      <c r="W47" s="1336"/>
    </row>
    <row r="48" spans="1:23">
      <c r="A48" s="1200" t="s">
        <v>2028</v>
      </c>
      <c r="B48" s="1163" t="s">
        <v>593</v>
      </c>
      <c r="C48" s="1163" t="s">
        <v>624</v>
      </c>
      <c r="D48" s="1163" t="s">
        <v>625</v>
      </c>
      <c r="E48" s="1163">
        <v>506202.6691</v>
      </c>
      <c r="F48" s="1163">
        <v>5043870.6069999998</v>
      </c>
      <c r="G48" s="1202">
        <v>62.7</v>
      </c>
      <c r="H48" s="1202">
        <v>15.5448</v>
      </c>
      <c r="I48" s="1202">
        <v>0.60960000000000003</v>
      </c>
      <c r="J48" s="1202">
        <v>36.835165859194255</v>
      </c>
      <c r="K48" s="1202">
        <v>715.92777799999999</v>
      </c>
      <c r="L48" s="1206">
        <v>48.800093352540301</v>
      </c>
      <c r="M48" s="1164">
        <v>6.1487141622333725</v>
      </c>
      <c r="N48" s="1234">
        <v>4.2114480563242282E-2</v>
      </c>
      <c r="O48" s="1335"/>
      <c r="P48" s="1235"/>
      <c r="Q48" s="1236"/>
      <c r="R48" s="1204">
        <v>1.5145769766662555E-2</v>
      </c>
      <c r="S48" s="1164">
        <v>1.9083366990599484E-3</v>
      </c>
      <c r="W48" s="1336"/>
    </row>
    <row r="49" spans="1:23">
      <c r="A49" s="1200" t="s">
        <v>2028</v>
      </c>
      <c r="B49" s="1163" t="s">
        <v>593</v>
      </c>
      <c r="C49" s="1163" t="s">
        <v>626</v>
      </c>
      <c r="D49" s="1163" t="s">
        <v>627</v>
      </c>
      <c r="E49" s="1163">
        <v>506201.09840000002</v>
      </c>
      <c r="F49" s="1163">
        <v>5043871.7130000005</v>
      </c>
      <c r="G49" s="1202">
        <v>62.7</v>
      </c>
      <c r="H49" s="1202">
        <v>15.5448</v>
      </c>
      <c r="I49" s="1202">
        <v>0.60960000000000003</v>
      </c>
      <c r="J49" s="1202">
        <v>36.835165859194255</v>
      </c>
      <c r="K49" s="1202">
        <v>715.92777799999999</v>
      </c>
      <c r="L49" s="1206">
        <v>48.800093352540301</v>
      </c>
      <c r="M49" s="1164">
        <v>6.1487141622333725</v>
      </c>
      <c r="N49" s="1234">
        <v>4.2114480563242282E-2</v>
      </c>
      <c r="O49" s="1335"/>
      <c r="P49" s="1235"/>
      <c r="Q49" s="1236"/>
      <c r="R49" s="1204">
        <v>1.5145769766662555E-2</v>
      </c>
      <c r="S49" s="1164">
        <v>1.9083366990599484E-3</v>
      </c>
      <c r="W49" s="1336"/>
    </row>
    <row r="50" spans="1:23">
      <c r="A50" s="1200" t="s">
        <v>2028</v>
      </c>
      <c r="B50" s="1163" t="s">
        <v>593</v>
      </c>
      <c r="C50" s="1163" t="s">
        <v>628</v>
      </c>
      <c r="D50" s="1163" t="s">
        <v>629</v>
      </c>
      <c r="E50" s="1163">
        <v>506208.47899999999</v>
      </c>
      <c r="F50" s="1163">
        <v>5043875.8159999996</v>
      </c>
      <c r="G50" s="1202">
        <v>62.7</v>
      </c>
      <c r="H50" s="1202">
        <v>15.5448</v>
      </c>
      <c r="I50" s="1202">
        <v>0.60960000000000003</v>
      </c>
      <c r="J50" s="1202">
        <v>36.835165859194255</v>
      </c>
      <c r="K50" s="1202">
        <v>715.92777799999999</v>
      </c>
      <c r="L50" s="1206">
        <v>48.800093352540301</v>
      </c>
      <c r="M50" s="1164">
        <v>6.1487141622333725</v>
      </c>
      <c r="N50" s="1234">
        <v>4.2114480563242282E-2</v>
      </c>
      <c r="O50" s="1335"/>
      <c r="P50" s="1235"/>
      <c r="Q50" s="1236"/>
      <c r="R50" s="1204">
        <v>1.5145769766662555E-2</v>
      </c>
      <c r="S50" s="1164">
        <v>1.9083366990599484E-3</v>
      </c>
      <c r="W50" s="1336"/>
    </row>
    <row r="51" spans="1:23">
      <c r="A51" s="1200" t="s">
        <v>2028</v>
      </c>
      <c r="B51" s="1163" t="s">
        <v>593</v>
      </c>
      <c r="C51" s="1163" t="s">
        <v>630</v>
      </c>
      <c r="D51" s="1163" t="s">
        <v>631</v>
      </c>
      <c r="E51" s="1163">
        <v>506206.27529999998</v>
      </c>
      <c r="F51" s="1163">
        <v>5043877.6189999999</v>
      </c>
      <c r="G51" s="1202">
        <v>62.7</v>
      </c>
      <c r="H51" s="1202">
        <v>15.5448</v>
      </c>
      <c r="I51" s="1202">
        <v>0.50800000000000001</v>
      </c>
      <c r="J51" s="1202">
        <v>18.186409644104039</v>
      </c>
      <c r="K51" s="1202">
        <v>715.92777799999999</v>
      </c>
      <c r="L51" s="1206">
        <v>47.802920494451875</v>
      </c>
      <c r="M51" s="1164">
        <v>6.0230723764599476</v>
      </c>
      <c r="N51" s="1234">
        <v>4.1253920386711967E-2</v>
      </c>
      <c r="O51" s="1335"/>
      <c r="P51" s="1235"/>
      <c r="Q51" s="1236"/>
      <c r="R51" s="1204">
        <v>9.6086350729289782E-2</v>
      </c>
      <c r="S51" s="1164">
        <v>1.2106688019189054E-2</v>
      </c>
      <c r="W51" s="1336"/>
    </row>
    <row r="52" spans="1:23">
      <c r="A52" s="1200" t="s">
        <v>2028</v>
      </c>
      <c r="B52" s="1163" t="s">
        <v>593</v>
      </c>
      <c r="C52" s="1163" t="s">
        <v>632</v>
      </c>
      <c r="D52" s="1163" t="s">
        <v>633</v>
      </c>
      <c r="E52" s="1163">
        <v>506210.87030000001</v>
      </c>
      <c r="F52" s="1163">
        <v>5043879.0020000003</v>
      </c>
      <c r="G52" s="1202">
        <v>62.7</v>
      </c>
      <c r="H52" s="1202">
        <v>15.5448</v>
      </c>
      <c r="I52" s="1202">
        <v>0.50800000000000001</v>
      </c>
      <c r="J52" s="1202">
        <v>18.186409644104039</v>
      </c>
      <c r="K52" s="1202">
        <v>715.92777799999999</v>
      </c>
      <c r="L52" s="1206">
        <v>47.802920494451875</v>
      </c>
      <c r="M52" s="1164">
        <v>6.0230723764599476</v>
      </c>
      <c r="N52" s="1234">
        <v>4.1253920386711967E-2</v>
      </c>
      <c r="O52" s="1335"/>
      <c r="P52" s="1235"/>
      <c r="Q52" s="1236"/>
      <c r="R52" s="1204">
        <v>9.6086350729289782E-2</v>
      </c>
      <c r="S52" s="1164">
        <v>1.2106688019189054E-2</v>
      </c>
      <c r="W52" s="1336"/>
    </row>
    <row r="53" spans="1:23">
      <c r="A53" s="1200" t="s">
        <v>2028</v>
      </c>
      <c r="B53" s="1163" t="s">
        <v>593</v>
      </c>
      <c r="C53" s="1163" t="s">
        <v>634</v>
      </c>
      <c r="D53" s="1163" t="s">
        <v>635</v>
      </c>
      <c r="E53" s="1163">
        <v>506208.88990000001</v>
      </c>
      <c r="F53" s="1163">
        <v>5043880.8640000001</v>
      </c>
      <c r="G53" s="1202">
        <v>62.7</v>
      </c>
      <c r="H53" s="1202">
        <v>15.5448</v>
      </c>
      <c r="I53" s="1202">
        <v>0.50800000000000001</v>
      </c>
      <c r="J53" s="1202">
        <v>18.186409644104039</v>
      </c>
      <c r="K53" s="1202">
        <v>715.92777799999999</v>
      </c>
      <c r="L53" s="1206">
        <v>47.802920494451875</v>
      </c>
      <c r="M53" s="1164">
        <v>6.0230723764599476</v>
      </c>
      <c r="N53" s="1234">
        <v>4.1253920386711967E-2</v>
      </c>
      <c r="O53" s="1335"/>
      <c r="P53" s="1235"/>
      <c r="Q53" s="1236"/>
      <c r="R53" s="1204">
        <v>9.6086350729289782E-2</v>
      </c>
      <c r="S53" s="1164">
        <v>1.2106688019189054E-2</v>
      </c>
      <c r="W53" s="1336"/>
    </row>
    <row r="54" spans="1:23">
      <c r="A54" s="1200" t="s">
        <v>2028</v>
      </c>
      <c r="B54" s="1163" t="s">
        <v>289</v>
      </c>
      <c r="C54" s="1163" t="s">
        <v>648</v>
      </c>
      <c r="D54" s="1163" t="s">
        <v>649</v>
      </c>
      <c r="E54" s="1163">
        <v>505880.6</v>
      </c>
      <c r="F54" s="1163">
        <v>5043410.9263639096</v>
      </c>
      <c r="G54" s="1202">
        <v>62.7</v>
      </c>
      <c r="H54" s="1202">
        <v>25.92</v>
      </c>
      <c r="I54" s="1202">
        <v>0.50800000000000001</v>
      </c>
      <c r="J54" s="1202">
        <v>53.040294609498304</v>
      </c>
      <c r="K54" s="1202">
        <v>716.48333300000002</v>
      </c>
      <c r="L54" s="1206">
        <v>67.950084786479096</v>
      </c>
      <c r="M54" s="1164">
        <v>8.5615747829267939</v>
      </c>
      <c r="N54" s="1234">
        <v>5.8640923170731461E-2</v>
      </c>
      <c r="O54" s="1335"/>
      <c r="P54" s="1235"/>
      <c r="Q54" s="1236"/>
      <c r="R54" s="1204">
        <v>8.8559762958782359E-2</v>
      </c>
      <c r="S54" s="1164">
        <v>1.1158353013280659E-2</v>
      </c>
      <c r="W54" s="1336"/>
    </row>
    <row r="55" spans="1:23">
      <c r="A55" s="1200" t="s">
        <v>2028</v>
      </c>
      <c r="B55" s="1163" t="s">
        <v>289</v>
      </c>
      <c r="C55" s="1163" t="s">
        <v>650</v>
      </c>
      <c r="D55" s="1163" t="s">
        <v>651</v>
      </c>
      <c r="E55" s="1163">
        <v>505880.6</v>
      </c>
      <c r="F55" s="1163">
        <v>5043416.10771106</v>
      </c>
      <c r="G55" s="1202">
        <v>62.7</v>
      </c>
      <c r="H55" s="1202">
        <v>25.92</v>
      </c>
      <c r="I55" s="1202">
        <v>0.50800000000000001</v>
      </c>
      <c r="J55" s="1202">
        <v>53.040294609498304</v>
      </c>
      <c r="K55" s="1202">
        <v>716.48333300000002</v>
      </c>
      <c r="L55" s="1206">
        <v>67.950084786479096</v>
      </c>
      <c r="M55" s="1164">
        <v>8.5615747829267939</v>
      </c>
      <c r="N55" s="1234">
        <v>5.8640923170731461E-2</v>
      </c>
      <c r="O55" s="1335"/>
      <c r="P55" s="1235"/>
      <c r="Q55" s="1236"/>
      <c r="R55" s="1204">
        <v>8.8559762958782359E-2</v>
      </c>
      <c r="S55" s="1164">
        <v>1.1158353013280659E-2</v>
      </c>
      <c r="W55" s="1336"/>
    </row>
    <row r="56" spans="1:23">
      <c r="A56" s="1200" t="s">
        <v>2028</v>
      </c>
      <c r="B56" s="1163" t="s">
        <v>289</v>
      </c>
      <c r="C56" s="1163" t="s">
        <v>652</v>
      </c>
      <c r="D56" s="1163" t="s">
        <v>653</v>
      </c>
      <c r="E56" s="1163">
        <v>505880.6</v>
      </c>
      <c r="F56" s="1163">
        <v>5043424.3369094804</v>
      </c>
      <c r="G56" s="1202">
        <v>62.7</v>
      </c>
      <c r="H56" s="1202">
        <v>25.92</v>
      </c>
      <c r="I56" s="1202">
        <v>0.50800000000000001</v>
      </c>
      <c r="J56" s="1202">
        <v>53.040294609498304</v>
      </c>
      <c r="K56" s="1202">
        <v>716.48333300000002</v>
      </c>
      <c r="L56" s="1206">
        <v>67.950084786479096</v>
      </c>
      <c r="M56" s="1164">
        <v>8.5615747829267939</v>
      </c>
      <c r="N56" s="1234">
        <v>5.8640923170731461E-2</v>
      </c>
      <c r="O56" s="1335"/>
      <c r="P56" s="1235"/>
      <c r="Q56" s="1236"/>
      <c r="R56" s="1204">
        <v>8.8559762958782359E-2</v>
      </c>
      <c r="S56" s="1164">
        <v>1.1158353013280659E-2</v>
      </c>
      <c r="W56" s="1336"/>
    </row>
    <row r="57" spans="1:23">
      <c r="A57" s="1200" t="s">
        <v>2028</v>
      </c>
      <c r="B57" s="1163" t="s">
        <v>289</v>
      </c>
      <c r="C57" s="1163" t="s">
        <v>654</v>
      </c>
      <c r="D57" s="1163" t="s">
        <v>655</v>
      </c>
      <c r="E57" s="1163">
        <v>505880.6</v>
      </c>
      <c r="F57" s="1163">
        <v>5043432.2613227703</v>
      </c>
      <c r="G57" s="1202">
        <v>62.7</v>
      </c>
      <c r="H57" s="1202">
        <v>25.92</v>
      </c>
      <c r="I57" s="1202">
        <v>0.50800000000000001</v>
      </c>
      <c r="J57" s="1202">
        <v>53.040294609498304</v>
      </c>
      <c r="K57" s="1202">
        <v>716.48333300000002</v>
      </c>
      <c r="L57" s="1206">
        <v>67.950084786479096</v>
      </c>
      <c r="M57" s="1164">
        <v>8.5615747829267939</v>
      </c>
      <c r="N57" s="1234">
        <v>5.8640923170731461E-2</v>
      </c>
      <c r="O57" s="1335"/>
      <c r="P57" s="1235"/>
      <c r="Q57" s="1236"/>
      <c r="R57" s="1204">
        <v>8.8559762958782359E-2</v>
      </c>
      <c r="S57" s="1164">
        <v>1.1158353013280659E-2</v>
      </c>
      <c r="W57" s="1336"/>
    </row>
    <row r="58" spans="1:23">
      <c r="A58" s="1200" t="s">
        <v>2028</v>
      </c>
      <c r="B58" s="1163" t="s">
        <v>289</v>
      </c>
      <c r="C58" s="1163" t="s">
        <v>656</v>
      </c>
      <c r="D58" s="1163" t="s">
        <v>657</v>
      </c>
      <c r="E58" s="1163">
        <v>505880.6</v>
      </c>
      <c r="F58" s="1163">
        <v>5043445.06229808</v>
      </c>
      <c r="G58" s="1202">
        <v>62.7</v>
      </c>
      <c r="H58" s="1202">
        <v>25.92</v>
      </c>
      <c r="I58" s="1202">
        <v>0.50800000000000001</v>
      </c>
      <c r="J58" s="1202">
        <v>53.040294609498304</v>
      </c>
      <c r="K58" s="1202">
        <v>716.48333300000002</v>
      </c>
      <c r="L58" s="1206">
        <v>67.950084786479096</v>
      </c>
      <c r="M58" s="1164">
        <v>8.5615747829267939</v>
      </c>
      <c r="N58" s="1234">
        <v>5.8640923170731461E-2</v>
      </c>
      <c r="O58" s="1335"/>
      <c r="P58" s="1235"/>
      <c r="Q58" s="1236"/>
      <c r="R58" s="1204">
        <v>8.8559762958782359E-2</v>
      </c>
      <c r="S58" s="1164">
        <v>1.1158353013280659E-2</v>
      </c>
      <c r="W58" s="1336"/>
    </row>
    <row r="59" spans="1:23">
      <c r="A59" s="1200" t="s">
        <v>2028</v>
      </c>
      <c r="B59" s="1163" t="s">
        <v>289</v>
      </c>
      <c r="C59" s="1163" t="s">
        <v>658</v>
      </c>
      <c r="D59" s="1163" t="s">
        <v>659</v>
      </c>
      <c r="E59" s="1163">
        <v>505880.6</v>
      </c>
      <c r="F59" s="1163">
        <v>5043451.1580006098</v>
      </c>
      <c r="G59" s="1202">
        <v>62.7</v>
      </c>
      <c r="H59" s="1202">
        <v>25.92</v>
      </c>
      <c r="I59" s="1202">
        <v>0.50800000000000001</v>
      </c>
      <c r="J59" s="1202">
        <v>53.040294609498304</v>
      </c>
      <c r="K59" s="1202">
        <v>716.48333300000002</v>
      </c>
      <c r="L59" s="1206">
        <v>67.950084786479096</v>
      </c>
      <c r="M59" s="1164">
        <v>8.5615747829267939</v>
      </c>
      <c r="N59" s="1234">
        <v>5.8640923170731461E-2</v>
      </c>
      <c r="O59" s="1335"/>
      <c r="P59" s="1235"/>
      <c r="Q59" s="1236"/>
      <c r="R59" s="1204">
        <v>8.8559762958782359E-2</v>
      </c>
      <c r="S59" s="1164">
        <v>1.1158353013280659E-2</v>
      </c>
      <c r="W59" s="1336"/>
    </row>
    <row r="60" spans="1:23">
      <c r="A60" s="1200" t="s">
        <v>2028</v>
      </c>
      <c r="B60" s="1163" t="s">
        <v>289</v>
      </c>
      <c r="C60" s="1163" t="s">
        <v>660</v>
      </c>
      <c r="D60" s="1163" t="s">
        <v>661</v>
      </c>
      <c r="E60" s="1163">
        <v>505880.6</v>
      </c>
      <c r="F60" s="1163">
        <v>5043456.9489180101</v>
      </c>
      <c r="G60" s="1202">
        <v>62.7</v>
      </c>
      <c r="H60" s="1202">
        <v>25.92</v>
      </c>
      <c r="I60" s="1202">
        <v>0.50800000000000001</v>
      </c>
      <c r="J60" s="1202">
        <v>53.040294609498304</v>
      </c>
      <c r="K60" s="1202">
        <v>716.48333300000002</v>
      </c>
      <c r="L60" s="1206">
        <v>67.950084786479096</v>
      </c>
      <c r="M60" s="1164">
        <v>8.5615747829267939</v>
      </c>
      <c r="N60" s="1234">
        <v>5.8640923170731461E-2</v>
      </c>
      <c r="O60" s="1335"/>
      <c r="P60" s="1235"/>
      <c r="Q60" s="1236"/>
      <c r="R60" s="1204">
        <v>8.8559762958782359E-2</v>
      </c>
      <c r="S60" s="1164">
        <v>1.1158353013280659E-2</v>
      </c>
      <c r="W60" s="1336"/>
    </row>
    <row r="61" spans="1:23">
      <c r="A61" s="1200" t="s">
        <v>2028</v>
      </c>
      <c r="B61" s="1163" t="s">
        <v>289</v>
      </c>
      <c r="C61" s="1163" t="s">
        <v>662</v>
      </c>
      <c r="D61" s="1163" t="s">
        <v>663</v>
      </c>
      <c r="E61" s="1163">
        <v>505880.6</v>
      </c>
      <c r="F61" s="1163">
        <v>5043479.5030173697</v>
      </c>
      <c r="G61" s="1202">
        <v>62.7</v>
      </c>
      <c r="H61" s="1202">
        <v>25.92</v>
      </c>
      <c r="I61" s="1202">
        <v>0.50800000000000001</v>
      </c>
      <c r="J61" s="1202">
        <v>53.040294609498304</v>
      </c>
      <c r="K61" s="1202">
        <v>716.48333300000002</v>
      </c>
      <c r="L61" s="1206">
        <v>67.950084786479096</v>
      </c>
      <c r="M61" s="1164">
        <v>8.5615747829267939</v>
      </c>
      <c r="N61" s="1234">
        <v>5.8640923170731461E-2</v>
      </c>
      <c r="O61" s="1335"/>
      <c r="P61" s="1235"/>
      <c r="Q61" s="1236"/>
      <c r="R61" s="1204">
        <v>8.8559762958782359E-2</v>
      </c>
      <c r="S61" s="1164">
        <v>1.1158353013280659E-2</v>
      </c>
      <c r="W61" s="1336"/>
    </row>
    <row r="62" spans="1:23">
      <c r="A62" s="1200" t="s">
        <v>2028</v>
      </c>
      <c r="B62" s="1163" t="s">
        <v>289</v>
      </c>
      <c r="C62" s="1163" t="s">
        <v>664</v>
      </c>
      <c r="D62" s="1163" t="s">
        <v>665</v>
      </c>
      <c r="E62" s="1163">
        <v>505880.6</v>
      </c>
      <c r="F62" s="1163">
        <v>5043485.5987198995</v>
      </c>
      <c r="G62" s="1202">
        <v>62.7</v>
      </c>
      <c r="H62" s="1202">
        <v>25.92</v>
      </c>
      <c r="I62" s="1202">
        <v>0.50800000000000001</v>
      </c>
      <c r="J62" s="1202">
        <v>53.040294609498304</v>
      </c>
      <c r="K62" s="1202">
        <v>716.48333300000002</v>
      </c>
      <c r="L62" s="1206">
        <v>67.950084786479096</v>
      </c>
      <c r="M62" s="1164">
        <v>8.5615747829267939</v>
      </c>
      <c r="N62" s="1234">
        <v>5.8640923170731461E-2</v>
      </c>
      <c r="O62" s="1335"/>
      <c r="P62" s="1235"/>
      <c r="Q62" s="1236"/>
      <c r="R62" s="1204">
        <v>8.8559762958782359E-2</v>
      </c>
      <c r="S62" s="1164">
        <v>1.1158353013280659E-2</v>
      </c>
      <c r="W62" s="1336"/>
    </row>
    <row r="63" spans="1:23">
      <c r="A63" s="1200" t="s">
        <v>2028</v>
      </c>
      <c r="B63" s="1163" t="s">
        <v>289</v>
      </c>
      <c r="C63" s="1163" t="s">
        <v>666</v>
      </c>
      <c r="D63" s="1163" t="s">
        <v>667</v>
      </c>
      <c r="E63" s="1163">
        <v>505880.6</v>
      </c>
      <c r="F63" s="1163">
        <v>5043491.6944224304</v>
      </c>
      <c r="G63" s="1202">
        <v>62.7</v>
      </c>
      <c r="H63" s="1202">
        <v>25.92</v>
      </c>
      <c r="I63" s="1202">
        <v>0.50800000000000001</v>
      </c>
      <c r="J63" s="1202">
        <v>53.040294609498304</v>
      </c>
      <c r="K63" s="1202">
        <v>716.48333300000002</v>
      </c>
      <c r="L63" s="1206">
        <v>67.950084786479096</v>
      </c>
      <c r="M63" s="1164">
        <v>8.5615747829267939</v>
      </c>
      <c r="N63" s="1234">
        <v>5.8640923170731461E-2</v>
      </c>
      <c r="O63" s="1335"/>
      <c r="P63" s="1235"/>
      <c r="Q63" s="1236"/>
      <c r="R63" s="1204">
        <v>8.8559762958782359E-2</v>
      </c>
      <c r="S63" s="1164">
        <v>1.1158353013280659E-2</v>
      </c>
      <c r="W63" s="1336"/>
    </row>
    <row r="64" spans="1:23">
      <c r="A64" s="1200" t="s">
        <v>2028</v>
      </c>
      <c r="B64" s="1163" t="s">
        <v>289</v>
      </c>
      <c r="C64" s="1163" t="s">
        <v>668</v>
      </c>
      <c r="D64" s="1163" t="s">
        <v>669</v>
      </c>
      <c r="E64" s="1163">
        <v>505880.6</v>
      </c>
      <c r="F64" s="1163">
        <v>5043497.7901249602</v>
      </c>
      <c r="G64" s="1202">
        <v>62.7</v>
      </c>
      <c r="H64" s="1202">
        <v>25.92</v>
      </c>
      <c r="I64" s="1202">
        <v>0.50800000000000001</v>
      </c>
      <c r="J64" s="1202">
        <v>53.040294609498304</v>
      </c>
      <c r="K64" s="1202">
        <v>716.48333300000002</v>
      </c>
      <c r="L64" s="1206">
        <v>67.950084786479096</v>
      </c>
      <c r="M64" s="1164">
        <v>8.5615747829267939</v>
      </c>
      <c r="N64" s="1234">
        <v>5.8640923170731461E-2</v>
      </c>
      <c r="O64" s="1335"/>
      <c r="P64" s="1235"/>
      <c r="Q64" s="1236"/>
      <c r="R64" s="1204">
        <v>8.8559762958782359E-2</v>
      </c>
      <c r="S64" s="1164">
        <v>1.1158353013280659E-2</v>
      </c>
      <c r="W64" s="1336"/>
    </row>
    <row r="65" spans="1:46">
      <c r="A65" s="1200" t="s">
        <v>2028</v>
      </c>
      <c r="B65" s="1163" t="s">
        <v>289</v>
      </c>
      <c r="C65" s="1163" t="s">
        <v>670</v>
      </c>
      <c r="D65" s="1163" t="s">
        <v>671</v>
      </c>
      <c r="E65" s="1163">
        <v>505880.6</v>
      </c>
      <c r="F65" s="1163">
        <v>5043515.1628771704</v>
      </c>
      <c r="G65" s="1202">
        <v>62.7</v>
      </c>
      <c r="H65" s="1202">
        <v>25.92</v>
      </c>
      <c r="I65" s="1202">
        <v>0.50800000000000001</v>
      </c>
      <c r="J65" s="1202">
        <v>53.040294609498304</v>
      </c>
      <c r="K65" s="1202">
        <v>716.48333300000002</v>
      </c>
      <c r="L65" s="1206">
        <v>67.950084786479096</v>
      </c>
      <c r="M65" s="1164">
        <v>8.5615747829267939</v>
      </c>
      <c r="N65" s="1234">
        <v>5.8640923170731461E-2</v>
      </c>
      <c r="O65" s="1335"/>
      <c r="P65" s="1235"/>
      <c r="Q65" s="1236"/>
      <c r="R65" s="1204">
        <v>8.8559762958782359E-2</v>
      </c>
      <c r="S65" s="1164">
        <v>1.1158353013280659E-2</v>
      </c>
      <c r="V65" s="1163" t="s">
        <v>17</v>
      </c>
      <c r="W65" s="1336" t="s">
        <v>17</v>
      </c>
      <c r="X65" s="1163" t="s">
        <v>17</v>
      </c>
      <c r="Y65" s="1163" t="s">
        <v>17</v>
      </c>
      <c r="Z65" s="1163" t="s">
        <v>17</v>
      </c>
      <c r="AA65" s="1163" t="s">
        <v>17</v>
      </c>
      <c r="AB65" s="1163" t="s">
        <v>17</v>
      </c>
      <c r="AC65" s="1163" t="s">
        <v>17</v>
      </c>
      <c r="AD65" s="1163" t="s">
        <v>17</v>
      </c>
      <c r="AE65" s="1163" t="s">
        <v>17</v>
      </c>
      <c r="AF65" s="1163" t="s">
        <v>17</v>
      </c>
      <c r="AG65" s="1163" t="s">
        <v>17</v>
      </c>
      <c r="AH65" s="1163" t="s">
        <v>17</v>
      </c>
      <c r="AI65" s="1163" t="s">
        <v>17</v>
      </c>
      <c r="AJ65" s="1163" t="s">
        <v>17</v>
      </c>
      <c r="AK65" s="1163" t="s">
        <v>17</v>
      </c>
      <c r="AL65" s="1163" t="s">
        <v>17</v>
      </c>
      <c r="AM65" s="1163" t="s">
        <v>17</v>
      </c>
      <c r="AN65" s="1163" t="s">
        <v>17</v>
      </c>
      <c r="AO65" s="1163" t="s">
        <v>17</v>
      </c>
      <c r="AP65" s="1163" t="s">
        <v>17</v>
      </c>
      <c r="AQ65" s="1163" t="s">
        <v>17</v>
      </c>
      <c r="AR65" s="1163" t="s">
        <v>17</v>
      </c>
      <c r="AS65" s="1163" t="s">
        <v>17</v>
      </c>
      <c r="AT65" s="1163" t="s">
        <v>17</v>
      </c>
    </row>
    <row r="66" spans="1:46">
      <c r="A66" s="1200" t="s">
        <v>2028</v>
      </c>
      <c r="B66" s="1163" t="s">
        <v>289</v>
      </c>
      <c r="C66" s="1163" t="s">
        <v>672</v>
      </c>
      <c r="D66" s="1163" t="s">
        <v>673</v>
      </c>
      <c r="E66" s="1163">
        <v>505880.6</v>
      </c>
      <c r="F66" s="1163">
        <v>5043521.2585797003</v>
      </c>
      <c r="G66" s="1202">
        <v>62.7</v>
      </c>
      <c r="H66" s="1202">
        <v>25.92</v>
      </c>
      <c r="I66" s="1202">
        <v>0.50800000000000001</v>
      </c>
      <c r="J66" s="1202">
        <v>53.040294609498304</v>
      </c>
      <c r="K66" s="1202">
        <v>716.48333300000002</v>
      </c>
      <c r="L66" s="1206">
        <v>67.950084786479096</v>
      </c>
      <c r="M66" s="1164">
        <v>8.5615747829267939</v>
      </c>
      <c r="N66" s="1234">
        <v>5.8640923170731461E-2</v>
      </c>
      <c r="O66" s="1335"/>
      <c r="P66" s="1235"/>
      <c r="Q66" s="1236"/>
      <c r="R66" s="1204">
        <v>8.8559762958782359E-2</v>
      </c>
      <c r="S66" s="1164">
        <v>1.1158353013280659E-2</v>
      </c>
      <c r="W66" s="1336"/>
    </row>
    <row r="67" spans="1:46">
      <c r="A67" s="1200" t="s">
        <v>2028</v>
      </c>
      <c r="B67" s="1163" t="s">
        <v>289</v>
      </c>
      <c r="C67" s="1163" t="s">
        <v>674</v>
      </c>
      <c r="D67" s="1163" t="s">
        <v>675</v>
      </c>
      <c r="E67" s="1163">
        <v>505880.6</v>
      </c>
      <c r="F67" s="1163">
        <v>5043527.3542822301</v>
      </c>
      <c r="G67" s="1202">
        <v>62.7</v>
      </c>
      <c r="H67" s="1202">
        <v>25.92</v>
      </c>
      <c r="I67" s="1202">
        <v>0.50800000000000001</v>
      </c>
      <c r="J67" s="1202">
        <v>53.040294609498304</v>
      </c>
      <c r="K67" s="1202">
        <v>716.48333300000002</v>
      </c>
      <c r="L67" s="1206">
        <v>67.950084786479096</v>
      </c>
      <c r="M67" s="1164">
        <v>8.5615747829267939</v>
      </c>
      <c r="N67" s="1234">
        <v>5.8640923170731461E-2</v>
      </c>
      <c r="O67" s="1335"/>
      <c r="P67" s="1235"/>
      <c r="Q67" s="1236"/>
      <c r="R67" s="1204">
        <v>8.8559762958782359E-2</v>
      </c>
      <c r="S67" s="1164">
        <v>1.1158353013280659E-2</v>
      </c>
      <c r="W67" s="1336"/>
    </row>
    <row r="68" spans="1:46">
      <c r="A68" s="1200" t="s">
        <v>2028</v>
      </c>
      <c r="B68" s="1163" t="s">
        <v>289</v>
      </c>
      <c r="C68" s="1163" t="s">
        <v>676</v>
      </c>
      <c r="D68" s="1163" t="s">
        <v>677</v>
      </c>
      <c r="E68" s="1163">
        <v>505880.6</v>
      </c>
      <c r="F68" s="1163">
        <v>5043532.8404145101</v>
      </c>
      <c r="G68" s="1202">
        <v>62.7</v>
      </c>
      <c r="H68" s="1202">
        <v>25.92</v>
      </c>
      <c r="I68" s="1202">
        <v>0.50800000000000001</v>
      </c>
      <c r="J68" s="1202">
        <v>53.040294609498304</v>
      </c>
      <c r="K68" s="1202">
        <v>716.48333300000002</v>
      </c>
      <c r="L68" s="1206">
        <v>67.950084786479096</v>
      </c>
      <c r="M68" s="1164">
        <v>8.5615747829267939</v>
      </c>
      <c r="N68" s="1234">
        <v>5.8640923170731461E-2</v>
      </c>
      <c r="O68" s="1335"/>
      <c r="P68" s="1235"/>
      <c r="Q68" s="1236"/>
      <c r="R68" s="1204">
        <v>8.8559762958782359E-2</v>
      </c>
      <c r="S68" s="1164">
        <v>1.1158353013280659E-2</v>
      </c>
      <c r="W68" s="1336"/>
    </row>
    <row r="69" spans="1:46">
      <c r="A69" s="1200" t="s">
        <v>2028</v>
      </c>
      <c r="B69" s="1163" t="s">
        <v>289</v>
      </c>
      <c r="C69" s="1163" t="s">
        <v>636</v>
      </c>
      <c r="D69" s="1163" t="s">
        <v>637</v>
      </c>
      <c r="E69" s="1163">
        <v>505880.6</v>
      </c>
      <c r="F69" s="1163">
        <v>5043527.4000000004</v>
      </c>
      <c r="G69" s="1202">
        <v>62.7</v>
      </c>
      <c r="H69" s="1202">
        <v>25.92</v>
      </c>
      <c r="I69" s="1202">
        <v>0.50800000000000001</v>
      </c>
      <c r="J69" s="1202">
        <v>53.040294609498304</v>
      </c>
      <c r="K69" s="1202">
        <v>716.48333300000002</v>
      </c>
      <c r="L69" s="1206">
        <v>67.950084786479096</v>
      </c>
      <c r="M69" s="1164">
        <v>8.5615747829267939</v>
      </c>
      <c r="N69" s="1234">
        <v>5.8640923170731461E-2</v>
      </c>
      <c r="O69" s="1335"/>
      <c r="P69" s="1235"/>
      <c r="Q69" s="1236"/>
      <c r="R69" s="1204">
        <v>8.8559762958782359E-2</v>
      </c>
      <c r="S69" s="1164">
        <v>1.1158353013280659E-2</v>
      </c>
      <c r="W69" s="1336"/>
    </row>
    <row r="70" spans="1:46">
      <c r="A70" s="1200" t="s">
        <v>2028</v>
      </c>
      <c r="B70" s="1163" t="s">
        <v>289</v>
      </c>
      <c r="C70" s="1163" t="s">
        <v>638</v>
      </c>
      <c r="D70" s="1163" t="s">
        <v>639</v>
      </c>
      <c r="E70" s="1163">
        <v>505880.6</v>
      </c>
      <c r="F70" s="1163">
        <v>5043521.3</v>
      </c>
      <c r="G70" s="1202">
        <v>62.7</v>
      </c>
      <c r="H70" s="1202">
        <v>25.92</v>
      </c>
      <c r="I70" s="1202">
        <v>0.50800000000000001</v>
      </c>
      <c r="J70" s="1202">
        <v>53.040294609498304</v>
      </c>
      <c r="K70" s="1202">
        <v>716.48333300000002</v>
      </c>
      <c r="L70" s="1206">
        <v>67.950084786479096</v>
      </c>
      <c r="M70" s="1164">
        <v>8.5615747829267939</v>
      </c>
      <c r="N70" s="1234">
        <v>5.8640923170731461E-2</v>
      </c>
      <c r="O70" s="1335"/>
      <c r="P70" s="1235"/>
      <c r="Q70" s="1236"/>
      <c r="R70" s="1204">
        <v>8.8559762958782359E-2</v>
      </c>
      <c r="S70" s="1164">
        <v>1.1158353013280659E-2</v>
      </c>
      <c r="W70" s="1336"/>
    </row>
    <row r="71" spans="1:46">
      <c r="A71" s="1200" t="s">
        <v>2028</v>
      </c>
      <c r="B71" s="1163" t="s">
        <v>289</v>
      </c>
      <c r="C71" s="1163" t="s">
        <v>640</v>
      </c>
      <c r="D71" s="1163" t="s">
        <v>641</v>
      </c>
      <c r="E71" s="1163">
        <v>505880.6</v>
      </c>
      <c r="F71" s="1163">
        <v>5043515.2</v>
      </c>
      <c r="G71" s="1202">
        <v>62.7</v>
      </c>
      <c r="H71" s="1202">
        <v>25.92</v>
      </c>
      <c r="I71" s="1202">
        <v>0.50800000000000001</v>
      </c>
      <c r="J71" s="1202">
        <v>53.040294609498304</v>
      </c>
      <c r="K71" s="1202">
        <v>716.48333300000002</v>
      </c>
      <c r="L71" s="1206">
        <v>67.950084786479096</v>
      </c>
      <c r="M71" s="1164">
        <v>8.5615747829267939</v>
      </c>
      <c r="N71" s="1234">
        <v>5.8640923170731461E-2</v>
      </c>
      <c r="O71" s="1335"/>
      <c r="P71" s="1235"/>
      <c r="Q71" s="1236"/>
      <c r="R71" s="1204">
        <v>8.8559762958782359E-2</v>
      </c>
      <c r="S71" s="1164">
        <v>1.1158353013280659E-2</v>
      </c>
      <c r="W71" s="1336"/>
    </row>
    <row r="72" spans="1:46">
      <c r="A72" s="1200" t="s">
        <v>2028</v>
      </c>
      <c r="B72" s="1163" t="s">
        <v>289</v>
      </c>
      <c r="C72" s="1163" t="s">
        <v>642</v>
      </c>
      <c r="D72" s="1163" t="s">
        <v>643</v>
      </c>
      <c r="E72" s="1163">
        <v>505880.6</v>
      </c>
      <c r="F72" s="1163">
        <v>5043497.8</v>
      </c>
      <c r="G72" s="1202">
        <v>62.7</v>
      </c>
      <c r="H72" s="1202">
        <v>25.92</v>
      </c>
      <c r="I72" s="1202">
        <v>0.50800000000000001</v>
      </c>
      <c r="J72" s="1202">
        <v>53.040294609498304</v>
      </c>
      <c r="K72" s="1202">
        <v>716.48333300000002</v>
      </c>
      <c r="L72" s="1206">
        <v>67.950084786479096</v>
      </c>
      <c r="M72" s="1164">
        <v>8.5615747829267939</v>
      </c>
      <c r="N72" s="1234">
        <v>5.8640923170731461E-2</v>
      </c>
      <c r="O72" s="1335"/>
      <c r="P72" s="1235"/>
      <c r="Q72" s="1236"/>
      <c r="R72" s="1204">
        <v>8.8559762958782359E-2</v>
      </c>
      <c r="S72" s="1164">
        <v>1.1158353013280659E-2</v>
      </c>
      <c r="W72" s="1336"/>
    </row>
    <row r="73" spans="1:46">
      <c r="A73" s="1200" t="s">
        <v>2028</v>
      </c>
      <c r="B73" s="1163" t="s">
        <v>289</v>
      </c>
      <c r="C73" s="1163" t="s">
        <v>644</v>
      </c>
      <c r="D73" s="1163" t="s">
        <v>645</v>
      </c>
      <c r="E73" s="1163">
        <v>505880.6</v>
      </c>
      <c r="F73" s="1163">
        <v>5043491.7</v>
      </c>
      <c r="G73" s="1202">
        <v>62.7</v>
      </c>
      <c r="H73" s="1202">
        <v>25.92</v>
      </c>
      <c r="I73" s="1202">
        <v>0.50800000000000001</v>
      </c>
      <c r="J73" s="1202">
        <v>53.040294609498304</v>
      </c>
      <c r="K73" s="1202">
        <v>716.48333300000002</v>
      </c>
      <c r="L73" s="1206">
        <v>67.950084786479096</v>
      </c>
      <c r="M73" s="1164">
        <v>8.5615747829267939</v>
      </c>
      <c r="N73" s="1234">
        <v>5.8640923170731461E-2</v>
      </c>
      <c r="O73" s="1335"/>
      <c r="P73" s="1235"/>
      <c r="Q73" s="1236"/>
      <c r="R73" s="1204">
        <v>8.8559762958782359E-2</v>
      </c>
      <c r="S73" s="1164">
        <v>1.1158353013280659E-2</v>
      </c>
      <c r="W73" s="1336"/>
    </row>
    <row r="74" spans="1:46">
      <c r="A74" s="1200" t="s">
        <v>2028</v>
      </c>
      <c r="B74" s="1163" t="s">
        <v>289</v>
      </c>
      <c r="C74" s="1163" t="s">
        <v>646</v>
      </c>
      <c r="D74" s="1163" t="s">
        <v>647</v>
      </c>
      <c r="E74" s="1163">
        <v>505880.6</v>
      </c>
      <c r="F74" s="1163">
        <v>5043485.5999999996</v>
      </c>
      <c r="G74" s="1202">
        <v>62.7</v>
      </c>
      <c r="H74" s="1202">
        <v>25.92</v>
      </c>
      <c r="I74" s="1202">
        <v>0.50800000000000001</v>
      </c>
      <c r="J74" s="1202">
        <v>53.040294609498304</v>
      </c>
      <c r="K74" s="1202">
        <v>716.48333300000002</v>
      </c>
      <c r="L74" s="1206">
        <v>67.950084786479096</v>
      </c>
      <c r="M74" s="1164">
        <v>8.5615747829267939</v>
      </c>
      <c r="N74" s="1234">
        <v>5.8640923170731461E-2</v>
      </c>
      <c r="O74" s="1335"/>
      <c r="P74" s="1235"/>
      <c r="Q74" s="1236"/>
      <c r="R74" s="1204">
        <v>8.8559762958782359E-2</v>
      </c>
      <c r="S74" s="1164">
        <v>1.1158353013280659E-2</v>
      </c>
      <c r="W74" s="1336"/>
    </row>
    <row r="75" spans="1:46">
      <c r="A75" s="1200" t="s">
        <v>2028</v>
      </c>
      <c r="B75" s="1163" t="s">
        <v>678</v>
      </c>
      <c r="C75" s="1163" t="s">
        <v>679</v>
      </c>
      <c r="D75" s="1163" t="s">
        <v>680</v>
      </c>
      <c r="E75" s="1163">
        <v>506725.14</v>
      </c>
      <c r="F75" s="1163">
        <v>5043877.8600000003</v>
      </c>
      <c r="G75" s="1202">
        <v>62.7</v>
      </c>
      <c r="H75" s="1202">
        <v>10.667999999999999</v>
      </c>
      <c r="I75" s="1202">
        <v>0.254</v>
      </c>
      <c r="J75" s="1202">
        <v>38.596495305635031</v>
      </c>
      <c r="K75" s="1202">
        <v>953.705556</v>
      </c>
      <c r="L75" s="1206">
        <v>48.800093352540301</v>
      </c>
      <c r="M75" s="1164">
        <v>6.1487141622333725</v>
      </c>
      <c r="N75" s="1234">
        <v>4.2114480563242282E-2</v>
      </c>
      <c r="O75" s="1335"/>
      <c r="P75" s="1235"/>
      <c r="Q75" s="1236"/>
      <c r="R75" s="1204">
        <v>1.5145769766662555E-2</v>
      </c>
      <c r="S75" s="1164">
        <v>1.9083366990599484E-3</v>
      </c>
      <c r="W75" s="1336"/>
    </row>
    <row r="76" spans="1:46">
      <c r="A76" s="1200" t="s">
        <v>2028</v>
      </c>
      <c r="B76" s="1163" t="s">
        <v>678</v>
      </c>
      <c r="C76" s="1163" t="s">
        <v>681</v>
      </c>
      <c r="D76" s="1163" t="s">
        <v>682</v>
      </c>
      <c r="E76" s="1163">
        <v>506725.14</v>
      </c>
      <c r="F76" s="1163">
        <v>5043875.1100000003</v>
      </c>
      <c r="G76" s="1202">
        <v>62.7</v>
      </c>
      <c r="H76" s="1202">
        <v>10.667999999999999</v>
      </c>
      <c r="I76" s="1202">
        <v>0.254</v>
      </c>
      <c r="J76" s="1202">
        <v>38.596495305635031</v>
      </c>
      <c r="K76" s="1202">
        <v>953.705556</v>
      </c>
      <c r="L76" s="1206">
        <v>48.800093352540301</v>
      </c>
      <c r="M76" s="1164">
        <v>6.1487141622333725</v>
      </c>
      <c r="N76" s="1234">
        <v>4.2114480563242282E-2</v>
      </c>
      <c r="O76" s="1335"/>
      <c r="P76" s="1235"/>
      <c r="Q76" s="1236"/>
      <c r="R76" s="1204">
        <v>1.5145769766662555E-2</v>
      </c>
      <c r="S76" s="1164">
        <v>1.9083366990599484E-3</v>
      </c>
      <c r="W76" s="1336"/>
    </row>
    <row r="77" spans="1:46">
      <c r="A77" s="1200" t="s">
        <v>2028</v>
      </c>
      <c r="B77" s="1163" t="s">
        <v>678</v>
      </c>
      <c r="C77" s="1163" t="s">
        <v>683</v>
      </c>
      <c r="D77" s="1163" t="s">
        <v>685</v>
      </c>
      <c r="E77" s="1163">
        <v>506719.91</v>
      </c>
      <c r="F77" s="1163">
        <v>5043809.59</v>
      </c>
      <c r="G77" s="1202">
        <v>62.7</v>
      </c>
      <c r="H77" s="1202">
        <v>13.715999999999999</v>
      </c>
      <c r="I77" s="1202">
        <v>0.254</v>
      </c>
      <c r="J77" s="1202">
        <v>38.596495305635031</v>
      </c>
      <c r="K77" s="1202">
        <v>953.705556</v>
      </c>
      <c r="L77" s="1206">
        <v>48.264000000000003</v>
      </c>
      <c r="M77" s="1164">
        <v>6.0811674720000006</v>
      </c>
      <c r="N77" s="1234">
        <v>4.1651832000000007E-2</v>
      </c>
      <c r="O77" s="1335"/>
      <c r="P77" s="1235"/>
      <c r="Q77" s="1236"/>
      <c r="R77" s="1204">
        <v>0.50502457002457002</v>
      </c>
      <c r="S77" s="1164">
        <v>6.3632085773955779E-2</v>
      </c>
      <c r="W77" s="1336"/>
    </row>
    <row r="78" spans="1:46">
      <c r="A78" s="1200" t="s">
        <v>2028</v>
      </c>
      <c r="B78" s="1163" t="s">
        <v>318</v>
      </c>
      <c r="C78" s="1163" t="s">
        <v>686</v>
      </c>
      <c r="D78" s="1163" t="s">
        <v>687</v>
      </c>
      <c r="E78" s="1163">
        <v>508927.12</v>
      </c>
      <c r="F78" s="1163">
        <v>5037851.62</v>
      </c>
      <c r="G78" s="1202">
        <v>69.400000000000006</v>
      </c>
      <c r="H78" s="1202">
        <v>19.659600000000001</v>
      </c>
      <c r="I78" s="1202">
        <v>0.30480000000000002</v>
      </c>
      <c r="J78" s="1202">
        <v>23.46890131168324</v>
      </c>
      <c r="K78" s="1202">
        <v>779.81666700000005</v>
      </c>
      <c r="L78" s="1206">
        <v>26.155999999999999</v>
      </c>
      <c r="M78" s="1164">
        <v>3.2956036879999999</v>
      </c>
      <c r="N78" s="1234">
        <v>2.2572628000000001E-2</v>
      </c>
      <c r="O78" s="1335"/>
      <c r="P78" s="1235"/>
      <c r="Q78" s="1236"/>
      <c r="R78" s="1204">
        <v>0.50502457002457002</v>
      </c>
      <c r="S78" s="1164">
        <v>6.3632085773955779E-2</v>
      </c>
      <c r="W78" s="1336"/>
    </row>
    <row r="79" spans="1:46">
      <c r="A79" s="1200" t="s">
        <v>2028</v>
      </c>
      <c r="B79" s="1163" t="s">
        <v>318</v>
      </c>
      <c r="C79" s="1163" t="s">
        <v>688</v>
      </c>
      <c r="D79" s="1163" t="s">
        <v>689</v>
      </c>
      <c r="E79" s="1163">
        <v>508928.16</v>
      </c>
      <c r="F79" s="1163">
        <v>5037851.07</v>
      </c>
      <c r="G79" s="1202">
        <v>69.400000000000006</v>
      </c>
      <c r="H79" s="1202">
        <v>19.659600000000001</v>
      </c>
      <c r="I79" s="1202">
        <v>0.30480000000000002</v>
      </c>
      <c r="J79" s="1202">
        <v>30.092066567604444</v>
      </c>
      <c r="K79" s="1202">
        <v>768.15</v>
      </c>
      <c r="L79" s="1206">
        <v>26.155999999999999</v>
      </c>
      <c r="M79" s="1164">
        <v>3.2956036879999999</v>
      </c>
      <c r="N79" s="1234">
        <v>2.2572628000000001E-2</v>
      </c>
      <c r="O79" s="1335"/>
      <c r="P79" s="1235"/>
      <c r="Q79" s="1236"/>
      <c r="R79" s="1204">
        <v>0.50502457002457002</v>
      </c>
      <c r="S79" s="1164">
        <v>6.3632085773955779E-2</v>
      </c>
      <c r="W79" s="1336"/>
    </row>
    <row r="80" spans="1:46">
      <c r="A80" s="1200" t="s">
        <v>2028</v>
      </c>
      <c r="B80" s="1163" t="s">
        <v>318</v>
      </c>
      <c r="C80" s="1163" t="s">
        <v>690</v>
      </c>
      <c r="D80" s="1163" t="s">
        <v>691</v>
      </c>
      <c r="E80" s="1163">
        <v>508929.2</v>
      </c>
      <c r="F80" s="1163">
        <v>5037850.54</v>
      </c>
      <c r="G80" s="1202">
        <v>69.400000000000006</v>
      </c>
      <c r="H80" s="1202">
        <v>19.659600000000001</v>
      </c>
      <c r="I80" s="1202">
        <v>0.30480000000000002</v>
      </c>
      <c r="J80" s="1202">
        <v>30.092066567604444</v>
      </c>
      <c r="K80" s="1202">
        <v>768.15</v>
      </c>
      <c r="L80" s="1206">
        <v>26.155999999999999</v>
      </c>
      <c r="M80" s="1164">
        <v>3.2956036879999999</v>
      </c>
      <c r="N80" s="1234">
        <v>2.2572628000000001E-2</v>
      </c>
      <c r="O80" s="1335"/>
      <c r="P80" s="1235"/>
      <c r="Q80" s="1236"/>
      <c r="R80" s="1204">
        <v>0.50502457002457002</v>
      </c>
      <c r="S80" s="1164">
        <v>6.3632085773955779E-2</v>
      </c>
      <c r="W80" s="1336"/>
    </row>
    <row r="81" spans="1:23">
      <c r="A81" s="1200" t="s">
        <v>2028</v>
      </c>
      <c r="B81" s="1163" t="s">
        <v>692</v>
      </c>
      <c r="C81" s="1163" t="s">
        <v>693</v>
      </c>
      <c r="D81" s="1163" t="s">
        <v>694</v>
      </c>
      <c r="E81" s="1163">
        <v>509104.57</v>
      </c>
      <c r="F81" s="1163">
        <v>5037792.71</v>
      </c>
      <c r="G81" s="1202">
        <v>69.400000000000006</v>
      </c>
      <c r="H81" s="1202">
        <v>20.421600000000002</v>
      </c>
      <c r="I81" s="1202">
        <v>0.30480000000000002</v>
      </c>
      <c r="J81" s="1202">
        <v>30.092066567604444</v>
      </c>
      <c r="K81" s="1202">
        <v>768.15</v>
      </c>
      <c r="L81" s="1206">
        <v>54.94</v>
      </c>
      <c r="M81" s="1164">
        <v>6.9223301199999998</v>
      </c>
      <c r="N81" s="1234">
        <v>4.7413219999999999E-2</v>
      </c>
      <c r="O81" s="1335"/>
      <c r="P81" s="1235"/>
      <c r="Q81" s="1236"/>
      <c r="R81" s="1204">
        <v>0.57999999999999996</v>
      </c>
      <c r="S81" s="1164">
        <v>7.3078839999999992E-2</v>
      </c>
      <c r="W81" s="1336"/>
    </row>
    <row r="82" spans="1:23">
      <c r="A82" s="1200" t="s">
        <v>2028</v>
      </c>
      <c r="B82" s="1163" t="s">
        <v>692</v>
      </c>
      <c r="C82" s="1163" t="s">
        <v>695</v>
      </c>
      <c r="D82" s="1163" t="s">
        <v>696</v>
      </c>
      <c r="E82" s="1163">
        <v>509109.61</v>
      </c>
      <c r="F82" s="1163">
        <v>5037797.5</v>
      </c>
      <c r="G82" s="1202">
        <v>69.400000000000006</v>
      </c>
      <c r="H82" s="1202">
        <v>20.421600000000002</v>
      </c>
      <c r="I82" s="1202">
        <v>0.30480000000000002</v>
      </c>
      <c r="J82" s="1202">
        <v>30.092066567604444</v>
      </c>
      <c r="K82" s="1202">
        <v>768.15</v>
      </c>
      <c r="L82" s="1206">
        <v>70.23</v>
      </c>
      <c r="M82" s="1164">
        <v>8.8488395400000002</v>
      </c>
      <c r="N82" s="1234">
        <v>6.0608490000000001E-2</v>
      </c>
      <c r="O82" s="1335"/>
      <c r="P82" s="1235"/>
      <c r="Q82" s="1236"/>
      <c r="R82" s="1204">
        <v>0.54</v>
      </c>
      <c r="S82" s="1164">
        <v>6.8038920000000003E-2</v>
      </c>
      <c r="W82" s="1336"/>
    </row>
    <row r="83" spans="1:23">
      <c r="A83" s="1200" t="s">
        <v>2028</v>
      </c>
      <c r="B83" s="1163" t="s">
        <v>337</v>
      </c>
      <c r="C83" s="1163" t="s">
        <v>710</v>
      </c>
      <c r="D83" s="1163" t="s">
        <v>711</v>
      </c>
      <c r="E83" s="1163">
        <v>506274.7</v>
      </c>
      <c r="F83" s="1163">
        <v>5043906.5999999996</v>
      </c>
      <c r="G83" s="1202">
        <v>62.7</v>
      </c>
      <c r="H83" s="1202">
        <v>6.0960000000000001</v>
      </c>
      <c r="I83" s="1202">
        <v>0.35560000000000003</v>
      </c>
      <c r="J83" s="1202">
        <v>36.828288689033897</v>
      </c>
      <c r="K83" s="1202">
        <v>829.81666700000005</v>
      </c>
      <c r="L83" s="1206">
        <v>7.8454999999999995</v>
      </c>
      <c r="M83" s="1164">
        <v>0.9885173089999999</v>
      </c>
      <c r="N83" s="1234">
        <v>6.7706664999999996E-3</v>
      </c>
      <c r="O83" s="1335"/>
      <c r="P83" s="1235"/>
      <c r="Q83" s="1236"/>
      <c r="R83" s="1204">
        <v>4.7250000000000007E-2</v>
      </c>
      <c r="S83" s="1164">
        <v>5.9534055000000008E-3</v>
      </c>
      <c r="W83" s="1336"/>
    </row>
    <row r="84" spans="1:23">
      <c r="A84" s="1200" t="s">
        <v>2028</v>
      </c>
      <c r="B84" s="1163" t="s">
        <v>712</v>
      </c>
      <c r="C84" s="1163" t="s">
        <v>724</v>
      </c>
      <c r="D84" s="1163" t="s">
        <v>725</v>
      </c>
      <c r="E84" s="1163">
        <v>506437.3946</v>
      </c>
      <c r="F84" s="1163">
        <v>5044073.7504000003</v>
      </c>
      <c r="G84" s="1202">
        <v>62.7</v>
      </c>
      <c r="H84" s="1202">
        <v>7.9314</v>
      </c>
      <c r="I84" s="1202">
        <v>0.22250400000000001</v>
      </c>
      <c r="J84" s="1202">
        <v>27.431843682973611</v>
      </c>
      <c r="K84" s="1202">
        <v>770.15</v>
      </c>
      <c r="L84" s="1206">
        <v>2.893594528497029</v>
      </c>
      <c r="M84" s="1164">
        <v>0.36458712340156868</v>
      </c>
      <c r="N84" s="1234">
        <v>2.497172078092936E-3</v>
      </c>
      <c r="O84" s="1335"/>
      <c r="P84" s="1235"/>
      <c r="Q84" s="1236"/>
      <c r="R84" s="1204">
        <v>2.5128584063263678E-2</v>
      </c>
      <c r="S84" s="1164">
        <v>3.166151334803097E-3</v>
      </c>
      <c r="W84" s="1336"/>
    </row>
    <row r="85" spans="1:23">
      <c r="A85" s="1200" t="s">
        <v>2028</v>
      </c>
      <c r="B85" s="1163" t="s">
        <v>712</v>
      </c>
      <c r="C85" s="1163" t="s">
        <v>715</v>
      </c>
      <c r="D85" s="1163" t="s">
        <v>716</v>
      </c>
      <c r="E85" s="1163">
        <v>506152.97894825001</v>
      </c>
      <c r="F85" s="1163">
        <v>5044046.4164565997</v>
      </c>
      <c r="G85" s="1202">
        <v>62.7</v>
      </c>
      <c r="H85" s="1202">
        <v>6.6995040000000001</v>
      </c>
      <c r="I85" s="1202">
        <v>0.22250400000000001</v>
      </c>
      <c r="J85" s="1202">
        <v>91.825362354922149</v>
      </c>
      <c r="K85" s="1202">
        <v>720.26111100000003</v>
      </c>
      <c r="L85" s="1206">
        <v>48.800093352540301</v>
      </c>
      <c r="M85" s="1164">
        <v>6.1487141622333725</v>
      </c>
      <c r="N85" s="1234">
        <v>4.2114480563242282E-2</v>
      </c>
      <c r="O85" s="1335"/>
      <c r="P85" s="1235"/>
      <c r="Q85" s="1236"/>
      <c r="R85" s="1204">
        <v>1.5145769766662555E-2</v>
      </c>
      <c r="S85" s="1164">
        <v>1.9083366990599484E-3</v>
      </c>
      <c r="W85" s="1336"/>
    </row>
    <row r="86" spans="1:23">
      <c r="A86" s="1200" t="s">
        <v>2028</v>
      </c>
      <c r="B86" s="1163" t="s">
        <v>717</v>
      </c>
      <c r="C86" s="1163" t="s">
        <v>713</v>
      </c>
      <c r="D86" s="1163" t="s">
        <v>714</v>
      </c>
      <c r="E86" s="1163">
        <v>506161.38378661999</v>
      </c>
      <c r="F86" s="1163">
        <v>5044046.5013538999</v>
      </c>
      <c r="G86" s="1202">
        <v>62.7</v>
      </c>
      <c r="H86" s="1202">
        <v>5.91</v>
      </c>
      <c r="I86" s="1202">
        <v>0.22250400000000001</v>
      </c>
      <c r="J86" s="1202">
        <v>91.825362354922149</v>
      </c>
      <c r="K86" s="1202">
        <v>720.26111100000003</v>
      </c>
      <c r="L86" s="1206">
        <v>48.800093352540301</v>
      </c>
      <c r="M86" s="1164">
        <v>6.1487141622333725</v>
      </c>
      <c r="N86" s="1234">
        <v>4.2114480563242282E-2</v>
      </c>
      <c r="O86" s="1335"/>
      <c r="P86" s="1235"/>
      <c r="Q86" s="1236"/>
      <c r="R86" s="1204">
        <v>1.5145769766662555E-2</v>
      </c>
      <c r="S86" s="1164">
        <v>1.9083366990599484E-3</v>
      </c>
      <c r="W86" s="1336"/>
    </row>
    <row r="87" spans="1:23">
      <c r="A87" s="1200" t="s">
        <v>2028</v>
      </c>
      <c r="B87" s="1163" t="s">
        <v>720</v>
      </c>
      <c r="C87" s="1163" t="s">
        <v>718</v>
      </c>
      <c r="D87" s="1163" t="s">
        <v>719</v>
      </c>
      <c r="E87" s="1163">
        <v>505881.33650946</v>
      </c>
      <c r="F87" s="1163">
        <v>5043340.3862937996</v>
      </c>
      <c r="G87" s="1202">
        <v>62.7</v>
      </c>
      <c r="H87" s="1202">
        <v>6.6995040000000001</v>
      </c>
      <c r="I87" s="1202">
        <v>0.22250400000000001</v>
      </c>
      <c r="J87" s="1202">
        <v>91.825366354846636</v>
      </c>
      <c r="K87" s="1202">
        <v>720.26110000000006</v>
      </c>
      <c r="L87" s="1206">
        <v>7.1573073418320501</v>
      </c>
      <c r="M87" s="1164">
        <v>0.90180641045615462</v>
      </c>
      <c r="N87" s="1234">
        <v>6.1767562360010592E-3</v>
      </c>
      <c r="O87" s="1335"/>
      <c r="P87" s="1235"/>
      <c r="Q87" s="1236"/>
      <c r="R87" s="1204">
        <v>2.4967371558581284E-2</v>
      </c>
      <c r="S87" s="1164">
        <v>3.1458388816381247E-3</v>
      </c>
      <c r="W87" s="1336"/>
    </row>
    <row r="88" spans="1:23">
      <c r="A88" s="1200" t="s">
        <v>2028</v>
      </c>
      <c r="B88" s="1163" t="s">
        <v>723</v>
      </c>
      <c r="C88" s="1163" t="s">
        <v>721</v>
      </c>
      <c r="D88" s="1163" t="s">
        <v>722</v>
      </c>
      <c r="E88" s="1163">
        <v>507424.81</v>
      </c>
      <c r="F88" s="1163">
        <v>5043383.8600000003</v>
      </c>
      <c r="G88" s="1202">
        <v>62.7</v>
      </c>
      <c r="H88" s="1202">
        <v>2.4384000000000001</v>
      </c>
      <c r="I88" s="1202">
        <v>0.10058400000000001</v>
      </c>
      <c r="J88" s="1202">
        <v>46.137094240585832</v>
      </c>
      <c r="K88" s="1202">
        <v>940.92777799999999</v>
      </c>
      <c r="L88" s="1206">
        <v>7.1573073418320501</v>
      </c>
      <c r="M88" s="1164">
        <v>0.90180641045615462</v>
      </c>
      <c r="N88" s="1234">
        <v>6.1767562360010592E-3</v>
      </c>
      <c r="O88" s="1335"/>
      <c r="P88" s="1235"/>
      <c r="Q88" s="1236"/>
      <c r="R88" s="1204">
        <v>8.4170761670761665E-2</v>
      </c>
      <c r="S88" s="1164">
        <v>1.0605347628992628E-2</v>
      </c>
      <c r="W88" s="1336"/>
    </row>
    <row r="89" spans="1:23">
      <c r="A89" s="1200" t="s">
        <v>2028</v>
      </c>
      <c r="B89" s="1163" t="s">
        <v>726</v>
      </c>
      <c r="C89" s="1163" t="s">
        <v>727</v>
      </c>
      <c r="D89" s="1163" t="s">
        <v>728</v>
      </c>
      <c r="E89" s="1163">
        <v>506754.31987199001</v>
      </c>
      <c r="F89" s="1163">
        <v>5043977</v>
      </c>
      <c r="G89" s="1202">
        <v>62.7</v>
      </c>
      <c r="H89" s="1202">
        <v>23.29</v>
      </c>
      <c r="I89" s="1202">
        <v>0.50800000000000001</v>
      </c>
      <c r="J89" s="1202">
        <v>53.040294609498304</v>
      </c>
      <c r="K89" s="1202">
        <v>716.48333300000002</v>
      </c>
      <c r="L89" s="1206">
        <v>67.950084786479096</v>
      </c>
      <c r="M89" s="1164">
        <v>8.5615747829267939</v>
      </c>
      <c r="N89" s="1234">
        <v>5.8640923170731461E-2</v>
      </c>
      <c r="O89" s="1335"/>
      <c r="P89" s="1235"/>
      <c r="Q89" s="1236"/>
      <c r="R89" s="1204">
        <v>8.8559762958782359E-2</v>
      </c>
      <c r="S89" s="1164">
        <v>1.1158353013280659E-2</v>
      </c>
      <c r="W89" s="1336"/>
    </row>
    <row r="90" spans="1:23">
      <c r="A90" s="1200" t="s">
        <v>2028</v>
      </c>
      <c r="B90" s="1163" t="s">
        <v>726</v>
      </c>
      <c r="C90" s="1163" t="s">
        <v>729</v>
      </c>
      <c r="D90" s="1163" t="s">
        <v>730</v>
      </c>
      <c r="E90" s="1163">
        <v>506757.31987199001</v>
      </c>
      <c r="F90" s="1163">
        <v>5043977</v>
      </c>
      <c r="G90" s="1202">
        <v>62.7</v>
      </c>
      <c r="H90" s="1202">
        <v>23.29</v>
      </c>
      <c r="I90" s="1202">
        <v>0.50800000000000001</v>
      </c>
      <c r="J90" s="1202">
        <v>53.040294609498304</v>
      </c>
      <c r="K90" s="1202">
        <v>716.48333300000002</v>
      </c>
      <c r="L90" s="1206">
        <v>67.950084786479096</v>
      </c>
      <c r="M90" s="1164">
        <v>8.5615747829267939</v>
      </c>
      <c r="N90" s="1234">
        <v>5.8640923170731461E-2</v>
      </c>
      <c r="O90" s="1335"/>
      <c r="P90" s="1235"/>
      <c r="Q90" s="1236"/>
      <c r="R90" s="1204">
        <v>8.8559762958782359E-2</v>
      </c>
      <c r="S90" s="1164">
        <v>1.1158353013280659E-2</v>
      </c>
      <c r="W90" s="1336"/>
    </row>
    <row r="91" spans="1:23">
      <c r="A91" s="1200" t="s">
        <v>2028</v>
      </c>
      <c r="B91" s="1163" t="s">
        <v>726</v>
      </c>
      <c r="C91" s="1163" t="s">
        <v>731</v>
      </c>
      <c r="D91" s="1163" t="s">
        <v>732</v>
      </c>
      <c r="E91" s="1163">
        <v>506754.31987199001</v>
      </c>
      <c r="F91" s="1163">
        <v>5043970</v>
      </c>
      <c r="G91" s="1202">
        <v>62.7</v>
      </c>
      <c r="H91" s="1202">
        <v>23.29</v>
      </c>
      <c r="I91" s="1202">
        <v>0.50800000000000001</v>
      </c>
      <c r="J91" s="1202">
        <v>53.040294609498304</v>
      </c>
      <c r="K91" s="1202">
        <v>716.48333300000002</v>
      </c>
      <c r="L91" s="1206">
        <v>67.950084786479096</v>
      </c>
      <c r="M91" s="1164">
        <v>8.5615747829267939</v>
      </c>
      <c r="N91" s="1234">
        <v>5.8640923170731461E-2</v>
      </c>
      <c r="O91" s="1335"/>
      <c r="P91" s="1235"/>
      <c r="Q91" s="1236"/>
      <c r="R91" s="1204">
        <v>8.8559762958782359E-2</v>
      </c>
      <c r="S91" s="1164">
        <v>1.1158353013280659E-2</v>
      </c>
      <c r="W91" s="1336"/>
    </row>
    <row r="92" spans="1:23">
      <c r="A92" s="1200" t="s">
        <v>2028</v>
      </c>
      <c r="B92" s="1163" t="s">
        <v>726</v>
      </c>
      <c r="C92" s="1163" t="s">
        <v>733</v>
      </c>
      <c r="D92" s="1163" t="s">
        <v>734</v>
      </c>
      <c r="E92" s="1163">
        <v>506757.31987199001</v>
      </c>
      <c r="F92" s="1163">
        <v>5043970</v>
      </c>
      <c r="G92" s="1202">
        <v>62.7</v>
      </c>
      <c r="H92" s="1202">
        <v>23.29</v>
      </c>
      <c r="I92" s="1202">
        <v>0.50800000000000001</v>
      </c>
      <c r="J92" s="1202">
        <v>53.040294609498304</v>
      </c>
      <c r="K92" s="1202">
        <v>716.48333300000002</v>
      </c>
      <c r="L92" s="1206">
        <v>67.950084786479096</v>
      </c>
      <c r="M92" s="1164">
        <v>8.5615747829267939</v>
      </c>
      <c r="N92" s="1234">
        <v>5.8640923170731461E-2</v>
      </c>
      <c r="O92" s="1335"/>
      <c r="P92" s="1235"/>
      <c r="Q92" s="1236"/>
      <c r="R92" s="1204">
        <v>8.8559762958782359E-2</v>
      </c>
      <c r="S92" s="1164">
        <v>1.1158353013280659E-2</v>
      </c>
      <c r="W92" s="1336"/>
    </row>
    <row r="93" spans="1:23">
      <c r="A93" s="1200" t="s">
        <v>2028</v>
      </c>
      <c r="B93" s="1163" t="s">
        <v>726</v>
      </c>
      <c r="C93" s="1163" t="s">
        <v>735</v>
      </c>
      <c r="D93" s="1163" t="s">
        <v>736</v>
      </c>
      <c r="E93" s="1163">
        <v>506754.31987199001</v>
      </c>
      <c r="F93" s="1163">
        <v>5043963</v>
      </c>
      <c r="G93" s="1202">
        <v>62.7</v>
      </c>
      <c r="H93" s="1202">
        <v>23.29</v>
      </c>
      <c r="I93" s="1202">
        <v>0.50800000000000001</v>
      </c>
      <c r="J93" s="1202">
        <v>53.040294609498304</v>
      </c>
      <c r="K93" s="1202">
        <v>716.48333300000002</v>
      </c>
      <c r="L93" s="1206">
        <v>67.950084786479096</v>
      </c>
      <c r="M93" s="1164">
        <v>8.5615747829267939</v>
      </c>
      <c r="N93" s="1234">
        <v>5.8640923170731461E-2</v>
      </c>
      <c r="O93" s="1335"/>
      <c r="P93" s="1235"/>
      <c r="Q93" s="1236"/>
      <c r="R93" s="1204">
        <v>8.8559762958782359E-2</v>
      </c>
      <c r="S93" s="1164">
        <v>1.1158353013280659E-2</v>
      </c>
      <c r="W93" s="1336"/>
    </row>
    <row r="94" spans="1:23">
      <c r="A94" s="1200" t="s">
        <v>2028</v>
      </c>
      <c r="B94" s="1163" t="s">
        <v>726</v>
      </c>
      <c r="C94" s="1163" t="s">
        <v>737</v>
      </c>
      <c r="D94" s="1163" t="s">
        <v>738</v>
      </c>
      <c r="E94" s="1163">
        <v>506757.31987199001</v>
      </c>
      <c r="F94" s="1163">
        <v>5043963</v>
      </c>
      <c r="G94" s="1202">
        <v>62.7</v>
      </c>
      <c r="H94" s="1202">
        <v>23.29</v>
      </c>
      <c r="I94" s="1202">
        <v>0.50800000000000001</v>
      </c>
      <c r="J94" s="1202">
        <v>53.040294609498304</v>
      </c>
      <c r="K94" s="1202">
        <v>716.48333300000002</v>
      </c>
      <c r="L94" s="1206">
        <v>67.950084786479096</v>
      </c>
      <c r="M94" s="1164">
        <v>8.5615747829267939</v>
      </c>
      <c r="N94" s="1234">
        <v>5.8640923170731461E-2</v>
      </c>
      <c r="O94" s="1335"/>
      <c r="P94" s="1235"/>
      <c r="Q94" s="1236"/>
      <c r="R94" s="1204">
        <v>8.8559762958782359E-2</v>
      </c>
      <c r="S94" s="1164">
        <v>1.1158353013280659E-2</v>
      </c>
      <c r="W94" s="1336"/>
    </row>
    <row r="95" spans="1:23">
      <c r="A95" s="1200" t="s">
        <v>2028</v>
      </c>
      <c r="B95" s="1163" t="s">
        <v>726</v>
      </c>
      <c r="C95" s="1163" t="s">
        <v>739</v>
      </c>
      <c r="D95" s="1163" t="s">
        <v>740</v>
      </c>
      <c r="E95" s="1163">
        <v>506754.31987199001</v>
      </c>
      <c r="F95" s="1163">
        <v>5043956</v>
      </c>
      <c r="G95" s="1202">
        <v>62.7</v>
      </c>
      <c r="H95" s="1202">
        <v>23.29</v>
      </c>
      <c r="I95" s="1202">
        <v>0.50800000000000001</v>
      </c>
      <c r="J95" s="1202">
        <v>53.040294609498304</v>
      </c>
      <c r="K95" s="1202">
        <v>716.48333300000002</v>
      </c>
      <c r="L95" s="1206">
        <v>67.950084786479096</v>
      </c>
      <c r="M95" s="1164">
        <v>8.5615747829267939</v>
      </c>
      <c r="N95" s="1234">
        <v>5.8640923170731461E-2</v>
      </c>
      <c r="O95" s="1335"/>
      <c r="P95" s="1235"/>
      <c r="Q95" s="1236"/>
      <c r="R95" s="1204">
        <v>8.8559762958782359E-2</v>
      </c>
      <c r="S95" s="1164">
        <v>1.1158353013280659E-2</v>
      </c>
      <c r="W95" s="1336"/>
    </row>
    <row r="96" spans="1:23">
      <c r="A96" s="1200" t="s">
        <v>2028</v>
      </c>
      <c r="B96" s="1163" t="s">
        <v>726</v>
      </c>
      <c r="C96" s="1163" t="s">
        <v>741</v>
      </c>
      <c r="D96" s="1163" t="s">
        <v>742</v>
      </c>
      <c r="E96" s="1163">
        <v>506757.31987199001</v>
      </c>
      <c r="F96" s="1163">
        <v>5043956</v>
      </c>
      <c r="G96" s="1202">
        <v>62.7</v>
      </c>
      <c r="H96" s="1202">
        <v>23.29</v>
      </c>
      <c r="I96" s="1202">
        <v>0.50800000000000001</v>
      </c>
      <c r="J96" s="1202">
        <v>53.040294609498304</v>
      </c>
      <c r="K96" s="1202">
        <v>716.48333300000002</v>
      </c>
      <c r="L96" s="1206">
        <v>67.950084786479096</v>
      </c>
      <c r="M96" s="1164">
        <v>8.5615747829267939</v>
      </c>
      <c r="N96" s="1234">
        <v>5.8640923170731461E-2</v>
      </c>
      <c r="O96" s="1335"/>
      <c r="P96" s="1235"/>
      <c r="Q96" s="1236"/>
      <c r="R96" s="1204">
        <v>8.8559762958782359E-2</v>
      </c>
      <c r="S96" s="1164">
        <v>1.1158353013280659E-2</v>
      </c>
      <c r="W96" s="1336"/>
    </row>
    <row r="97" spans="1:23">
      <c r="A97" s="1209" t="s">
        <v>1392</v>
      </c>
      <c r="B97" s="1167" t="s">
        <v>1390</v>
      </c>
      <c r="C97" s="1167" t="s">
        <v>2138</v>
      </c>
      <c r="D97" s="1167" t="s">
        <v>1392</v>
      </c>
      <c r="E97" s="1167">
        <v>506321.12798054999</v>
      </c>
      <c r="F97" s="1167">
        <v>5043486.9926119</v>
      </c>
      <c r="G97" s="1211">
        <v>62.7</v>
      </c>
      <c r="H97" s="1211" t="s">
        <v>17</v>
      </c>
      <c r="I97" s="1211" t="s">
        <v>17</v>
      </c>
      <c r="J97" s="1211" t="s">
        <v>17</v>
      </c>
      <c r="K97" s="1211" t="s">
        <v>17</v>
      </c>
      <c r="L97" s="1212">
        <v>0</v>
      </c>
      <c r="M97" s="1213">
        <v>0</v>
      </c>
      <c r="N97" s="1239">
        <v>0</v>
      </c>
      <c r="O97" s="1240"/>
      <c r="P97" s="1241"/>
      <c r="Q97" s="1344"/>
      <c r="R97" s="1215">
        <v>0.10100000000000001</v>
      </c>
      <c r="S97" s="1213">
        <v>1.2725798E-2</v>
      </c>
      <c r="T97" s="1213"/>
      <c r="U97" s="1213"/>
      <c r="V97" s="1167"/>
      <c r="W97" s="1345"/>
    </row>
    <row r="98" spans="1:23">
      <c r="H98" s="1168"/>
      <c r="I98" s="1168"/>
      <c r="J98" s="1168"/>
      <c r="K98" s="1168"/>
      <c r="L98" s="1166"/>
      <c r="N98" s="1166"/>
      <c r="O98" s="1166"/>
      <c r="R98" s="1165"/>
    </row>
    <row r="99" spans="1:23">
      <c r="H99" s="1168"/>
      <c r="I99" s="1168"/>
      <c r="J99" s="1168"/>
      <c r="K99" s="1168"/>
      <c r="L99" s="1166"/>
      <c r="N99" s="1166"/>
      <c r="O99" s="1166"/>
      <c r="R99" s="1165"/>
    </row>
    <row r="100" spans="1:23">
      <c r="H100" s="1168"/>
      <c r="I100" s="1168"/>
      <c r="J100" s="1168"/>
      <c r="K100" s="1168"/>
      <c r="L100" s="1166"/>
      <c r="N100" s="1166"/>
      <c r="O100" s="1166"/>
      <c r="R100" s="1165"/>
    </row>
    <row r="101" spans="1:23">
      <c r="H101" s="1168"/>
      <c r="I101" s="1168"/>
      <c r="J101" s="1168"/>
      <c r="K101" s="1168"/>
      <c r="L101" s="1166"/>
      <c r="N101" s="1166"/>
      <c r="O101" s="1166"/>
      <c r="R101" s="1165"/>
    </row>
    <row r="102" spans="1:23">
      <c r="H102" s="1168"/>
      <c r="I102" s="1168"/>
      <c r="J102" s="1168"/>
      <c r="K102" s="1168"/>
      <c r="L102" s="1166"/>
      <c r="N102" s="1166"/>
      <c r="O102" s="1166"/>
      <c r="R102" s="1165"/>
    </row>
    <row r="103" spans="1:23">
      <c r="H103" s="1168"/>
      <c r="I103" s="1168"/>
      <c r="J103" s="1168"/>
      <c r="K103" s="1168"/>
      <c r="L103" s="1166"/>
      <c r="N103" s="1166"/>
      <c r="O103" s="1166"/>
      <c r="R103" s="1165"/>
    </row>
    <row r="104" spans="1:23">
      <c r="H104" s="1168"/>
      <c r="I104" s="1168"/>
      <c r="J104" s="1168"/>
      <c r="K104" s="1168"/>
      <c r="L104" s="1166"/>
      <c r="N104" s="1166"/>
      <c r="O104" s="1166"/>
      <c r="R104" s="1165"/>
    </row>
    <row r="105" spans="1:23">
      <c r="H105" s="1168"/>
      <c r="I105" s="1168"/>
      <c r="J105" s="1168"/>
      <c r="K105" s="1168"/>
      <c r="L105" s="1166"/>
      <c r="N105" s="1166"/>
      <c r="O105" s="1166"/>
      <c r="R105" s="1165"/>
    </row>
    <row r="106" spans="1:23">
      <c r="H106" s="1168"/>
      <c r="I106" s="1168"/>
      <c r="J106" s="1168"/>
      <c r="K106" s="1168"/>
      <c r="L106" s="1166"/>
      <c r="N106" s="1166"/>
      <c r="O106" s="1166"/>
      <c r="R106" s="1165"/>
    </row>
    <row r="107" spans="1:23">
      <c r="H107" s="1168"/>
      <c r="I107" s="1168"/>
      <c r="J107" s="1168"/>
      <c r="K107" s="1168"/>
      <c r="L107" s="1166"/>
      <c r="N107" s="1166"/>
      <c r="O107" s="1166"/>
      <c r="R107" s="1165"/>
    </row>
    <row r="108" spans="1:23">
      <c r="H108" s="1168"/>
      <c r="I108" s="1168"/>
      <c r="J108" s="1168"/>
      <c r="K108" s="1168"/>
      <c r="L108" s="1166"/>
      <c r="N108" s="1166"/>
      <c r="O108" s="1166"/>
      <c r="R108" s="1165"/>
    </row>
    <row r="109" spans="1:23">
      <c r="H109" s="1168"/>
      <c r="I109" s="1168"/>
      <c r="J109" s="1168"/>
      <c r="K109" s="1168"/>
      <c r="L109" s="1166"/>
      <c r="N109" s="1166"/>
      <c r="O109" s="1166"/>
      <c r="R109" s="1165"/>
    </row>
    <row r="110" spans="1:23">
      <c r="H110" s="1168"/>
      <c r="I110" s="1168"/>
      <c r="J110" s="1168"/>
      <c r="K110" s="1168"/>
      <c r="L110" s="1166"/>
      <c r="N110" s="1166"/>
      <c r="O110" s="1166"/>
      <c r="R110" s="1165"/>
    </row>
    <row r="111" spans="1:23">
      <c r="H111" s="1168"/>
      <c r="I111" s="1168"/>
      <c r="J111" s="1168"/>
      <c r="K111" s="1168"/>
      <c r="L111" s="1166"/>
      <c r="N111" s="1166"/>
      <c r="O111" s="1166"/>
      <c r="R111" s="1165"/>
    </row>
    <row r="112" spans="1:23">
      <c r="H112" s="1168"/>
      <c r="I112" s="1168"/>
      <c r="J112" s="1168"/>
      <c r="K112" s="1168"/>
      <c r="L112" s="1166"/>
      <c r="N112" s="1166"/>
      <c r="O112" s="1166"/>
      <c r="R112" s="1165"/>
    </row>
    <row r="113" spans="8:58">
      <c r="H113" s="1168"/>
      <c r="I113" s="1168"/>
      <c r="J113" s="1168"/>
      <c r="K113" s="1168"/>
      <c r="L113" s="1166"/>
      <c r="N113" s="1166"/>
      <c r="O113" s="1166"/>
      <c r="R113" s="1165"/>
    </row>
    <row r="114" spans="8:58">
      <c r="H114" s="1168"/>
      <c r="I114" s="1168"/>
      <c r="J114" s="1168"/>
      <c r="K114" s="1168"/>
      <c r="L114" s="1166"/>
      <c r="N114" s="1166"/>
      <c r="O114" s="1166"/>
      <c r="R114" s="1165"/>
    </row>
    <row r="115" spans="8:58">
      <c r="H115" s="1168"/>
      <c r="I115" s="1168"/>
      <c r="J115" s="1168"/>
      <c r="K115" s="1168"/>
      <c r="L115" s="1166"/>
      <c r="N115" s="1166"/>
      <c r="O115" s="1166"/>
      <c r="R115" s="1165"/>
    </row>
    <row r="116" spans="8:58">
      <c r="H116" s="1168"/>
      <c r="I116" s="1168"/>
      <c r="J116" s="1168"/>
      <c r="K116" s="1168"/>
      <c r="L116" s="1166"/>
      <c r="N116" s="1166"/>
      <c r="O116" s="1166"/>
      <c r="R116" s="1165"/>
    </row>
    <row r="117" spans="8:58">
      <c r="H117" s="1168"/>
      <c r="I117" s="1168"/>
      <c r="J117" s="1168"/>
      <c r="K117" s="1168"/>
      <c r="L117" s="1166"/>
      <c r="N117" s="1166"/>
      <c r="O117" s="1166"/>
      <c r="R117" s="1165"/>
    </row>
    <row r="118" spans="8:58">
      <c r="H118" s="1168"/>
      <c r="I118" s="1168"/>
      <c r="J118" s="1168"/>
      <c r="K118" s="1168"/>
      <c r="L118" s="1166"/>
      <c r="N118" s="1166"/>
      <c r="O118" s="1166"/>
      <c r="R118" s="1165"/>
      <c r="V118" s="1163" t="s">
        <v>17</v>
      </c>
      <c r="W118" s="1163" t="s">
        <v>17</v>
      </c>
      <c r="X118" s="1163" t="s">
        <v>17</v>
      </c>
      <c r="Y118" s="1163" t="s">
        <v>17</v>
      </c>
      <c r="Z118" s="1163" t="s">
        <v>17</v>
      </c>
      <c r="AA118" s="1163" t="s">
        <v>17</v>
      </c>
      <c r="AB118" s="1163" t="s">
        <v>17</v>
      </c>
      <c r="AC118" s="1163" t="s">
        <v>17</v>
      </c>
      <c r="AD118" s="1163" t="s">
        <v>17</v>
      </c>
      <c r="AE118" s="1163" t="s">
        <v>17</v>
      </c>
      <c r="AF118" s="1163" t="s">
        <v>17</v>
      </c>
      <c r="AG118" s="1163" t="s">
        <v>17</v>
      </c>
      <c r="AH118" s="1163" t="s">
        <v>17</v>
      </c>
      <c r="AI118" s="1163" t="s">
        <v>17</v>
      </c>
      <c r="AJ118" s="1163" t="s">
        <v>17</v>
      </c>
      <c r="AK118" s="1163" t="s">
        <v>17</v>
      </c>
      <c r="AL118" s="1163" t="s">
        <v>17</v>
      </c>
      <c r="AM118" s="1163" t="s">
        <v>17</v>
      </c>
      <c r="AN118" s="1163" t="s">
        <v>17</v>
      </c>
      <c r="AO118" s="1163" t="s">
        <v>17</v>
      </c>
      <c r="AP118" s="1163" t="s">
        <v>17</v>
      </c>
      <c r="AQ118" s="1163" t="s">
        <v>17</v>
      </c>
      <c r="AR118" s="1163" t="s">
        <v>17</v>
      </c>
      <c r="AS118" s="1163" t="s">
        <v>17</v>
      </c>
      <c r="AT118" s="1163" t="s">
        <v>17</v>
      </c>
      <c r="AU118" s="1163" t="s">
        <v>17</v>
      </c>
      <c r="AV118" s="1163" t="s">
        <v>17</v>
      </c>
      <c r="AW118" s="1163" t="s">
        <v>17</v>
      </c>
      <c r="AX118" s="1163" t="s">
        <v>17</v>
      </c>
      <c r="AY118" s="1163" t="s">
        <v>17</v>
      </c>
      <c r="AZ118" s="1163" t="s">
        <v>17</v>
      </c>
      <c r="BA118" s="1163" t="s">
        <v>17</v>
      </c>
      <c r="BB118" s="1163" t="s">
        <v>17</v>
      </c>
      <c r="BC118" s="1163" t="s">
        <v>17</v>
      </c>
      <c r="BD118" s="1163" t="s">
        <v>17</v>
      </c>
      <c r="BE118" s="1163" t="s">
        <v>17</v>
      </c>
      <c r="BF118" s="1163" t="s">
        <v>17</v>
      </c>
    </row>
    <row r="119" spans="8:58">
      <c r="H119" s="1168"/>
      <c r="I119" s="1168"/>
      <c r="J119" s="1168"/>
      <c r="K119" s="1168"/>
      <c r="L119" s="1166"/>
      <c r="N119" s="1166"/>
      <c r="O119" s="1166"/>
      <c r="R119" s="1165"/>
    </row>
    <row r="120" spans="8:58">
      <c r="H120" s="1168"/>
      <c r="I120" s="1168"/>
      <c r="J120" s="1168"/>
      <c r="K120" s="1168"/>
      <c r="L120" s="1166"/>
      <c r="N120" s="1166"/>
      <c r="O120" s="1166"/>
      <c r="R120" s="1165"/>
    </row>
    <row r="121" spans="8:58">
      <c r="H121" s="1168"/>
      <c r="I121" s="1168"/>
      <c r="J121" s="1168"/>
      <c r="K121" s="1168"/>
      <c r="L121" s="1166"/>
      <c r="N121" s="1166"/>
      <c r="O121" s="1166"/>
      <c r="R121" s="1165"/>
    </row>
    <row r="122" spans="8:58">
      <c r="H122" s="1168"/>
      <c r="I122" s="1168"/>
      <c r="J122" s="1168"/>
      <c r="K122" s="1168"/>
      <c r="L122" s="1166"/>
      <c r="N122" s="1166"/>
      <c r="O122" s="1166"/>
      <c r="R122" s="1165"/>
    </row>
    <row r="123" spans="8:58">
      <c r="H123" s="1168"/>
      <c r="I123" s="1168"/>
      <c r="J123" s="1168"/>
      <c r="K123" s="1168"/>
      <c r="L123" s="1166"/>
      <c r="N123" s="1166"/>
      <c r="O123" s="1166"/>
      <c r="R123" s="1165"/>
    </row>
    <row r="124" spans="8:58">
      <c r="H124" s="1168"/>
      <c r="I124" s="1168"/>
      <c r="J124" s="1168"/>
      <c r="K124" s="1168"/>
      <c r="L124" s="1166"/>
      <c r="N124" s="1166"/>
      <c r="O124" s="1166"/>
      <c r="R124" s="1165"/>
    </row>
    <row r="125" spans="8:58">
      <c r="H125" s="1168"/>
      <c r="I125" s="1168"/>
      <c r="J125" s="1168"/>
      <c r="K125" s="1168"/>
      <c r="L125" s="1166"/>
      <c r="N125" s="1166"/>
      <c r="O125" s="1166"/>
      <c r="R125" s="1165"/>
    </row>
    <row r="126" spans="8:58">
      <c r="H126" s="1168"/>
      <c r="I126" s="1168"/>
      <c r="J126" s="1168"/>
      <c r="K126" s="1168"/>
      <c r="L126" s="1166"/>
      <c r="N126" s="1166"/>
      <c r="O126" s="1166"/>
      <c r="R126" s="1165"/>
    </row>
    <row r="127" spans="8:58">
      <c r="H127" s="1168"/>
      <c r="I127" s="1168"/>
      <c r="J127" s="1168"/>
      <c r="K127" s="1168"/>
      <c r="L127" s="1166"/>
      <c r="N127" s="1166"/>
      <c r="O127" s="1166"/>
      <c r="R127" s="1165"/>
    </row>
    <row r="128" spans="8:58">
      <c r="H128" s="1168"/>
      <c r="I128" s="1168"/>
      <c r="J128" s="1168"/>
      <c r="K128" s="1168"/>
      <c r="L128" s="1166"/>
      <c r="N128" s="1166"/>
      <c r="O128" s="1166"/>
      <c r="R128" s="1165"/>
    </row>
    <row r="129" spans="8:18">
      <c r="H129" s="1168"/>
      <c r="I129" s="1168"/>
      <c r="J129" s="1168"/>
      <c r="K129" s="1168"/>
      <c r="L129" s="1166"/>
      <c r="N129" s="1166"/>
      <c r="O129" s="1166"/>
      <c r="R129" s="1165"/>
    </row>
    <row r="130" spans="8:18">
      <c r="H130" s="1168"/>
      <c r="I130" s="1168"/>
      <c r="J130" s="1168"/>
      <c r="K130" s="1168"/>
      <c r="L130" s="1166"/>
      <c r="N130" s="1166"/>
      <c r="O130" s="1166"/>
      <c r="R130" s="1165"/>
    </row>
    <row r="131" spans="8:18">
      <c r="H131" s="1168"/>
      <c r="I131" s="1168"/>
      <c r="J131" s="1168"/>
      <c r="K131" s="1168"/>
      <c r="L131" s="1166"/>
      <c r="N131" s="1166"/>
      <c r="O131" s="1166"/>
      <c r="R131" s="1165"/>
    </row>
    <row r="132" spans="8:18">
      <c r="H132" s="1168"/>
      <c r="I132" s="1168"/>
      <c r="J132" s="1168"/>
      <c r="K132" s="1168"/>
      <c r="L132" s="1166"/>
      <c r="N132" s="1166"/>
      <c r="O132" s="1166"/>
      <c r="R132" s="1165"/>
    </row>
    <row r="133" spans="8:18">
      <c r="H133" s="1168"/>
      <c r="I133" s="1168"/>
      <c r="J133" s="1168"/>
      <c r="K133" s="1168"/>
      <c r="L133" s="1166"/>
      <c r="N133" s="1166"/>
      <c r="O133" s="1166"/>
      <c r="R133" s="1165"/>
    </row>
    <row r="134" spans="8:18">
      <c r="H134" s="1168"/>
      <c r="I134" s="1168"/>
      <c r="J134" s="1168"/>
      <c r="K134" s="1168"/>
      <c r="L134" s="1166"/>
      <c r="N134" s="1166"/>
      <c r="O134" s="1166"/>
      <c r="R134" s="1165"/>
    </row>
    <row r="135" spans="8:18">
      <c r="H135" s="1168"/>
      <c r="I135" s="1168"/>
      <c r="J135" s="1168"/>
      <c r="K135" s="1168"/>
      <c r="L135" s="1166"/>
      <c r="N135" s="1166"/>
      <c r="O135" s="1166"/>
      <c r="R135" s="1165"/>
    </row>
    <row r="136" spans="8:18">
      <c r="H136" s="1168"/>
      <c r="I136" s="1168"/>
      <c r="J136" s="1168"/>
      <c r="K136" s="1168"/>
      <c r="L136" s="1166"/>
      <c r="N136" s="1166"/>
      <c r="O136" s="1166"/>
      <c r="R136" s="1165"/>
    </row>
    <row r="137" spans="8:18">
      <c r="H137" s="1168"/>
      <c r="I137" s="1168"/>
      <c r="J137" s="1168"/>
      <c r="K137" s="1168"/>
      <c r="L137" s="1166"/>
      <c r="N137" s="1166"/>
      <c r="O137" s="1166"/>
      <c r="R137" s="1165"/>
    </row>
    <row r="138" spans="8:18">
      <c r="H138" s="1168"/>
      <c r="I138" s="1168"/>
      <c r="J138" s="1168"/>
      <c r="K138" s="1168"/>
      <c r="L138" s="1166"/>
      <c r="N138" s="1166"/>
      <c r="O138" s="1166"/>
      <c r="R138" s="1165"/>
    </row>
    <row r="139" spans="8:18">
      <c r="H139" s="1168"/>
      <c r="I139" s="1168"/>
      <c r="J139" s="1168"/>
      <c r="K139" s="1168"/>
      <c r="L139" s="1166"/>
      <c r="N139" s="1166"/>
      <c r="O139" s="1166"/>
      <c r="R139" s="1165"/>
    </row>
    <row r="140" spans="8:18">
      <c r="H140" s="1168"/>
      <c r="I140" s="1168"/>
      <c r="J140" s="1168"/>
      <c r="K140" s="1168"/>
      <c r="L140" s="1166"/>
      <c r="N140" s="1166"/>
      <c r="O140" s="1166"/>
      <c r="R140" s="1165"/>
    </row>
    <row r="141" spans="8:18">
      <c r="H141" s="1168"/>
      <c r="I141" s="1168"/>
      <c r="J141" s="1168"/>
      <c r="K141" s="1168"/>
      <c r="L141" s="1166"/>
      <c r="N141" s="1166"/>
      <c r="O141" s="1166"/>
      <c r="R141" s="1165"/>
    </row>
    <row r="142" spans="8:18">
      <c r="H142" s="1168"/>
      <c r="I142" s="1168"/>
      <c r="J142" s="1168"/>
      <c r="K142" s="1168"/>
      <c r="L142" s="1166"/>
      <c r="N142" s="1166"/>
      <c r="O142" s="1166"/>
      <c r="R142" s="1165"/>
    </row>
    <row r="143" spans="8:18">
      <c r="H143" s="1168"/>
      <c r="I143" s="1168"/>
      <c r="J143" s="1168"/>
      <c r="K143" s="1168"/>
      <c r="L143" s="1166"/>
      <c r="N143" s="1166"/>
      <c r="O143" s="1166"/>
      <c r="R143" s="1165"/>
    </row>
    <row r="144" spans="8:18">
      <c r="H144" s="1168"/>
      <c r="I144" s="1168"/>
      <c r="J144" s="1168"/>
      <c r="K144" s="1168"/>
      <c r="L144" s="1166"/>
      <c r="N144" s="1166"/>
      <c r="O144" s="1166"/>
      <c r="R144" s="1165"/>
    </row>
    <row r="145" spans="8:18">
      <c r="H145" s="1168"/>
      <c r="I145" s="1168"/>
      <c r="J145" s="1168"/>
      <c r="K145" s="1168"/>
      <c r="L145" s="1166"/>
      <c r="N145" s="1166"/>
      <c r="O145" s="1166"/>
      <c r="R145" s="1165"/>
    </row>
    <row r="146" spans="8:18">
      <c r="H146" s="1168"/>
      <c r="I146" s="1168"/>
      <c r="J146" s="1168"/>
      <c r="K146" s="1168"/>
      <c r="L146" s="1166"/>
      <c r="N146" s="1166"/>
      <c r="O146" s="1166"/>
      <c r="R146" s="1165"/>
    </row>
    <row r="147" spans="8:18">
      <c r="H147" s="1168"/>
      <c r="I147" s="1168"/>
      <c r="J147" s="1168"/>
      <c r="K147" s="1168"/>
      <c r="L147" s="1166"/>
      <c r="N147" s="1166"/>
      <c r="O147" s="1166"/>
      <c r="R147" s="1165"/>
    </row>
    <row r="148" spans="8:18">
      <c r="H148" s="1168"/>
      <c r="I148" s="1168"/>
      <c r="J148" s="1168"/>
      <c r="K148" s="1168"/>
      <c r="L148" s="1166"/>
      <c r="N148" s="1166"/>
      <c r="O148" s="1166"/>
      <c r="R148" s="1165"/>
    </row>
    <row r="149" spans="8:18">
      <c r="H149" s="1168"/>
      <c r="I149" s="1168"/>
      <c r="J149" s="1168"/>
      <c r="K149" s="1168"/>
      <c r="L149" s="1166"/>
      <c r="N149" s="1166"/>
      <c r="O149" s="1166"/>
      <c r="R149" s="1165"/>
    </row>
    <row r="150" spans="8:18">
      <c r="H150" s="1168"/>
      <c r="I150" s="1168"/>
      <c r="J150" s="1168"/>
      <c r="K150" s="1168"/>
      <c r="L150" s="1166"/>
      <c r="N150" s="1166"/>
      <c r="O150" s="1166"/>
      <c r="R150" s="1165"/>
    </row>
    <row r="151" spans="8:18">
      <c r="H151" s="1168"/>
      <c r="I151" s="1168"/>
      <c r="J151" s="1168"/>
      <c r="K151" s="1168"/>
      <c r="L151" s="1166"/>
      <c r="N151" s="1166"/>
      <c r="O151" s="1166"/>
      <c r="R151" s="1165"/>
    </row>
    <row r="152" spans="8:18">
      <c r="H152" s="1168"/>
      <c r="I152" s="1168"/>
      <c r="J152" s="1168"/>
      <c r="K152" s="1168"/>
      <c r="L152" s="1166"/>
      <c r="N152" s="1166"/>
      <c r="O152" s="1166"/>
      <c r="R152" s="1165"/>
    </row>
    <row r="153" spans="8:18">
      <c r="H153" s="1168"/>
      <c r="I153" s="1168"/>
      <c r="J153" s="1168"/>
      <c r="K153" s="1168"/>
      <c r="L153" s="1166"/>
      <c r="N153" s="1166"/>
      <c r="O153" s="1166"/>
      <c r="R153" s="1165"/>
    </row>
    <row r="154" spans="8:18">
      <c r="H154" s="1168"/>
      <c r="I154" s="1168"/>
      <c r="J154" s="1168"/>
      <c r="K154" s="1168"/>
      <c r="L154" s="1166"/>
      <c r="N154" s="1166"/>
      <c r="O154" s="1166"/>
      <c r="R154" s="1165"/>
    </row>
    <row r="155" spans="8:18">
      <c r="H155" s="1168"/>
      <c r="I155" s="1168"/>
      <c r="J155" s="1168"/>
      <c r="K155" s="1168"/>
      <c r="L155" s="1166"/>
      <c r="N155" s="1166"/>
      <c r="O155" s="1166"/>
      <c r="R155" s="1165"/>
    </row>
    <row r="156" spans="8:18">
      <c r="H156" s="1168"/>
      <c r="I156" s="1168"/>
      <c r="J156" s="1168"/>
      <c r="K156" s="1168"/>
      <c r="L156" s="1166"/>
      <c r="N156" s="1166"/>
      <c r="O156" s="1166"/>
      <c r="R156" s="1165"/>
    </row>
    <row r="157" spans="8:18">
      <c r="H157" s="1168"/>
      <c r="I157" s="1168"/>
      <c r="J157" s="1168"/>
      <c r="K157" s="1168"/>
      <c r="L157" s="1166"/>
      <c r="N157" s="1166"/>
      <c r="O157" s="1166"/>
      <c r="R157" s="1165"/>
    </row>
    <row r="158" spans="8:18">
      <c r="H158" s="1168"/>
      <c r="I158" s="1168"/>
      <c r="J158" s="1168"/>
      <c r="K158" s="1168"/>
      <c r="L158" s="1166"/>
      <c r="N158" s="1166"/>
      <c r="O158" s="1166"/>
      <c r="R158" s="1165"/>
    </row>
    <row r="159" spans="8:18">
      <c r="H159" s="1168"/>
      <c r="I159" s="1168"/>
      <c r="J159" s="1168"/>
      <c r="K159" s="1168"/>
      <c r="L159" s="1166"/>
      <c r="N159" s="1166"/>
      <c r="O159" s="1166"/>
      <c r="R159" s="1165"/>
    </row>
    <row r="160" spans="8:18">
      <c r="H160" s="1168"/>
      <c r="I160" s="1168"/>
      <c r="J160" s="1168"/>
      <c r="K160" s="1168"/>
      <c r="L160" s="1166"/>
      <c r="N160" s="1166"/>
      <c r="O160" s="1166"/>
      <c r="R160" s="1165"/>
    </row>
    <row r="161" spans="8:18">
      <c r="H161" s="1168"/>
      <c r="I161" s="1168"/>
      <c r="J161" s="1168"/>
      <c r="K161" s="1168"/>
      <c r="L161" s="1166"/>
      <c r="N161" s="1166"/>
      <c r="O161" s="1166"/>
      <c r="R161" s="1165"/>
    </row>
    <row r="162" spans="8:18">
      <c r="H162" s="1168"/>
      <c r="I162" s="1168"/>
      <c r="J162" s="1168"/>
      <c r="K162" s="1168"/>
      <c r="L162" s="1166"/>
      <c r="N162" s="1166"/>
      <c r="O162" s="1166"/>
      <c r="R162" s="1165"/>
    </row>
    <row r="163" spans="8:18">
      <c r="H163" s="1168"/>
      <c r="I163" s="1168"/>
      <c r="J163" s="1168"/>
      <c r="K163" s="1168"/>
      <c r="L163" s="1166"/>
      <c r="N163" s="1166"/>
      <c r="O163" s="1166"/>
      <c r="R163" s="1165"/>
    </row>
    <row r="164" spans="8:18">
      <c r="H164" s="1168"/>
      <c r="I164" s="1168"/>
      <c r="J164" s="1168"/>
      <c r="K164" s="1168"/>
      <c r="L164" s="1166"/>
      <c r="N164" s="1166"/>
      <c r="O164" s="1166"/>
      <c r="R164" s="1165"/>
    </row>
    <row r="165" spans="8:18">
      <c r="H165" s="1168"/>
      <c r="I165" s="1168"/>
      <c r="J165" s="1168"/>
      <c r="K165" s="1168"/>
      <c r="L165" s="1166"/>
      <c r="N165" s="1166"/>
      <c r="O165" s="1166"/>
      <c r="R165" s="1165"/>
    </row>
    <row r="166" spans="8:18">
      <c r="H166" s="1168"/>
      <c r="I166" s="1168"/>
      <c r="J166" s="1168"/>
      <c r="K166" s="1168"/>
      <c r="L166" s="1166"/>
      <c r="N166" s="1166"/>
      <c r="O166" s="1166"/>
      <c r="R166" s="1165"/>
    </row>
    <row r="167" spans="8:18">
      <c r="H167" s="1168"/>
      <c r="I167" s="1168"/>
      <c r="J167" s="1168"/>
      <c r="K167" s="1168"/>
      <c r="L167" s="1166"/>
      <c r="N167" s="1166"/>
      <c r="O167" s="1166"/>
      <c r="R167" s="1165"/>
    </row>
    <row r="168" spans="8:18">
      <c r="H168" s="1168"/>
      <c r="I168" s="1168"/>
      <c r="J168" s="1168"/>
      <c r="K168" s="1168"/>
      <c r="L168" s="1166"/>
      <c r="N168" s="1166"/>
      <c r="O168" s="1166"/>
      <c r="R168" s="1165"/>
    </row>
    <row r="169" spans="8:18">
      <c r="H169" s="1168"/>
      <c r="I169" s="1168"/>
      <c r="J169" s="1168"/>
      <c r="K169" s="1168"/>
      <c r="L169" s="1166"/>
      <c r="N169" s="1166"/>
      <c r="O169" s="1166"/>
      <c r="R169" s="1165"/>
    </row>
    <row r="170" spans="8:18">
      <c r="H170" s="1168"/>
      <c r="I170" s="1168"/>
      <c r="J170" s="1168"/>
      <c r="K170" s="1168"/>
      <c r="L170" s="1166"/>
      <c r="N170" s="1166"/>
      <c r="O170" s="1166"/>
      <c r="R170" s="1165"/>
    </row>
    <row r="171" spans="8:18">
      <c r="H171" s="1168"/>
      <c r="I171" s="1168"/>
      <c r="J171" s="1168"/>
      <c r="K171" s="1168"/>
      <c r="L171" s="1166"/>
      <c r="N171" s="1166"/>
      <c r="O171" s="1166"/>
      <c r="R171" s="1165"/>
    </row>
    <row r="172" spans="8:18">
      <c r="H172" s="1168"/>
      <c r="I172" s="1168"/>
      <c r="J172" s="1168"/>
      <c r="K172" s="1168"/>
      <c r="L172" s="1166"/>
      <c r="N172" s="1166"/>
      <c r="O172" s="1166"/>
      <c r="R172" s="1165"/>
    </row>
    <row r="173" spans="8:18">
      <c r="H173" s="1168"/>
      <c r="I173" s="1168"/>
      <c r="J173" s="1168"/>
      <c r="K173" s="1168"/>
      <c r="L173" s="1166"/>
      <c r="N173" s="1166"/>
      <c r="O173" s="1166"/>
      <c r="R173" s="1165"/>
    </row>
    <row r="174" spans="8:18">
      <c r="H174" s="1168"/>
      <c r="I174" s="1168"/>
      <c r="J174" s="1168"/>
      <c r="K174" s="1168"/>
      <c r="L174" s="1166"/>
      <c r="N174" s="1166"/>
      <c r="O174" s="1166"/>
      <c r="R174" s="1165"/>
    </row>
    <row r="175" spans="8:18">
      <c r="H175" s="1168"/>
      <c r="I175" s="1168"/>
      <c r="J175" s="1168"/>
      <c r="K175" s="1168"/>
      <c r="L175" s="1166"/>
      <c r="N175" s="1166"/>
      <c r="O175" s="1166"/>
      <c r="R175" s="1165"/>
    </row>
    <row r="176" spans="8:18">
      <c r="H176" s="1168"/>
      <c r="I176" s="1168"/>
      <c r="J176" s="1168"/>
      <c r="K176" s="1168"/>
      <c r="L176" s="1166"/>
      <c r="N176" s="1166"/>
      <c r="O176" s="1166"/>
      <c r="R176" s="1165"/>
    </row>
    <row r="177" spans="8:18">
      <c r="H177" s="1168"/>
      <c r="I177" s="1168"/>
      <c r="J177" s="1168"/>
      <c r="K177" s="1168"/>
      <c r="L177" s="1166"/>
      <c r="N177" s="1166"/>
      <c r="O177" s="1166"/>
      <c r="R177" s="1165"/>
    </row>
    <row r="178" spans="8:18">
      <c r="H178" s="1168"/>
      <c r="I178" s="1168"/>
      <c r="J178" s="1168"/>
      <c r="K178" s="1168"/>
      <c r="L178" s="1166"/>
      <c r="N178" s="1166"/>
      <c r="O178" s="1166"/>
      <c r="R178" s="1165"/>
    </row>
    <row r="179" spans="8:18">
      <c r="H179" s="1168"/>
      <c r="I179" s="1168"/>
      <c r="J179" s="1168"/>
      <c r="K179" s="1168"/>
      <c r="L179" s="1166"/>
      <c r="N179" s="1166"/>
      <c r="O179" s="1166"/>
      <c r="R179" s="1165"/>
    </row>
    <row r="180" spans="8:18">
      <c r="H180" s="1168"/>
      <c r="I180" s="1168"/>
      <c r="J180" s="1168"/>
      <c r="K180" s="1168"/>
      <c r="L180" s="1166"/>
      <c r="N180" s="1166"/>
      <c r="O180" s="1166"/>
      <c r="R180" s="1165"/>
    </row>
    <row r="181" spans="8:18">
      <c r="H181" s="1168"/>
      <c r="I181" s="1168"/>
      <c r="J181" s="1168"/>
      <c r="K181" s="1168"/>
      <c r="L181" s="1166"/>
      <c r="N181" s="1166"/>
      <c r="O181" s="1166"/>
      <c r="R181" s="1165"/>
    </row>
    <row r="182" spans="8:18">
      <c r="H182" s="1168"/>
      <c r="I182" s="1168"/>
      <c r="J182" s="1168"/>
      <c r="K182" s="1168"/>
      <c r="L182" s="1166"/>
      <c r="N182" s="1166"/>
      <c r="O182" s="1166"/>
      <c r="R182" s="1165"/>
    </row>
    <row r="183" spans="8:18">
      <c r="H183" s="1168"/>
      <c r="I183" s="1168"/>
      <c r="J183" s="1168"/>
      <c r="K183" s="1168"/>
      <c r="L183" s="1166"/>
      <c r="N183" s="1166"/>
      <c r="O183" s="1166"/>
      <c r="R183" s="1165"/>
    </row>
    <row r="184" spans="8:18">
      <c r="H184" s="1168"/>
      <c r="I184" s="1168"/>
      <c r="J184" s="1168"/>
      <c r="K184" s="1168"/>
      <c r="L184" s="1166"/>
      <c r="N184" s="1166"/>
      <c r="O184" s="1166"/>
      <c r="R184" s="1165"/>
    </row>
    <row r="185" spans="8:18">
      <c r="H185" s="1168"/>
      <c r="I185" s="1168"/>
      <c r="J185" s="1168"/>
      <c r="K185" s="1168"/>
      <c r="L185" s="1166"/>
      <c r="N185" s="1166"/>
      <c r="O185" s="1166"/>
      <c r="R185" s="1165"/>
    </row>
    <row r="186" spans="8:18">
      <c r="H186" s="1168"/>
      <c r="I186" s="1168"/>
      <c r="J186" s="1168"/>
      <c r="K186" s="1168"/>
      <c r="L186" s="1166"/>
      <c r="N186" s="1166"/>
      <c r="O186" s="1166"/>
      <c r="R186" s="1165"/>
    </row>
    <row r="187" spans="8:18">
      <c r="H187" s="1168"/>
      <c r="I187" s="1168"/>
      <c r="J187" s="1168"/>
      <c r="K187" s="1168"/>
      <c r="L187" s="1166"/>
      <c r="N187" s="1166"/>
      <c r="O187" s="1166"/>
      <c r="R187" s="1165"/>
    </row>
    <row r="188" spans="8:18">
      <c r="H188" s="1168"/>
      <c r="I188" s="1168"/>
      <c r="J188" s="1168"/>
      <c r="K188" s="1168"/>
      <c r="L188" s="1166"/>
      <c r="N188" s="1166"/>
      <c r="O188" s="1166"/>
      <c r="R188" s="1165"/>
    </row>
    <row r="189" spans="8:18">
      <c r="H189" s="1168"/>
      <c r="I189" s="1168"/>
      <c r="J189" s="1168"/>
      <c r="K189" s="1168"/>
      <c r="L189" s="1166"/>
      <c r="N189" s="1166"/>
      <c r="O189" s="1166"/>
      <c r="R189" s="1165"/>
    </row>
    <row r="190" spans="8:18">
      <c r="H190" s="1168"/>
      <c r="I190" s="1168"/>
      <c r="J190" s="1168"/>
      <c r="K190" s="1168"/>
      <c r="L190" s="1166"/>
      <c r="N190" s="1166"/>
      <c r="O190" s="1166"/>
      <c r="R190" s="1165"/>
    </row>
    <row r="191" spans="8:18">
      <c r="H191" s="1168"/>
      <c r="I191" s="1168"/>
      <c r="J191" s="1168"/>
      <c r="K191" s="1168"/>
      <c r="L191" s="1166"/>
      <c r="N191" s="1166"/>
      <c r="O191" s="1166"/>
      <c r="R191" s="1165"/>
    </row>
    <row r="192" spans="8:18">
      <c r="H192" s="1168"/>
      <c r="I192" s="1168"/>
      <c r="J192" s="1168"/>
      <c r="K192" s="1168"/>
      <c r="L192" s="1166"/>
      <c r="N192" s="1166"/>
      <c r="O192" s="1166"/>
      <c r="R192" s="1165"/>
    </row>
    <row r="193" spans="8:18">
      <c r="H193" s="1168"/>
      <c r="I193" s="1168"/>
      <c r="J193" s="1168"/>
      <c r="K193" s="1168"/>
      <c r="L193" s="1166"/>
      <c r="N193" s="1166"/>
      <c r="O193" s="1166"/>
      <c r="R193" s="1165"/>
    </row>
    <row r="194" spans="8:18">
      <c r="H194" s="1168"/>
      <c r="I194" s="1168"/>
      <c r="J194" s="1168"/>
      <c r="K194" s="1168"/>
      <c r="L194" s="1166"/>
      <c r="N194" s="1166"/>
      <c r="O194" s="1166"/>
      <c r="R194" s="1165"/>
    </row>
    <row r="195" spans="8:18">
      <c r="H195" s="1168"/>
      <c r="I195" s="1168"/>
      <c r="J195" s="1168"/>
      <c r="K195" s="1168"/>
      <c r="L195" s="1166"/>
      <c r="N195" s="1166"/>
      <c r="O195" s="1166"/>
      <c r="R195" s="1165"/>
    </row>
    <row r="196" spans="8:18">
      <c r="H196" s="1168"/>
      <c r="I196" s="1168"/>
      <c r="J196" s="1168"/>
      <c r="K196" s="1168"/>
      <c r="L196" s="1166"/>
      <c r="N196" s="1166"/>
      <c r="O196" s="1166"/>
      <c r="R196" s="1165"/>
    </row>
    <row r="197" spans="8:18">
      <c r="H197" s="1168"/>
      <c r="I197" s="1168"/>
      <c r="J197" s="1168"/>
      <c r="K197" s="1168"/>
      <c r="L197" s="1166"/>
      <c r="N197" s="1166"/>
      <c r="O197" s="1166"/>
      <c r="R197" s="1165"/>
    </row>
    <row r="198" spans="8:18">
      <c r="H198" s="1168"/>
      <c r="I198" s="1168"/>
      <c r="J198" s="1168"/>
      <c r="K198" s="1168"/>
      <c r="L198" s="1166"/>
      <c r="N198" s="1166"/>
      <c r="O198" s="1166"/>
      <c r="R198" s="1165"/>
    </row>
    <row r="199" spans="8:18">
      <c r="H199" s="1168"/>
      <c r="I199" s="1168"/>
      <c r="J199" s="1168"/>
      <c r="K199" s="1168"/>
      <c r="L199" s="1166"/>
      <c r="N199" s="1166"/>
      <c r="O199" s="1166"/>
      <c r="R199" s="1165"/>
    </row>
    <row r="200" spans="8:18">
      <c r="H200" s="1168"/>
      <c r="I200" s="1168"/>
      <c r="J200" s="1168"/>
      <c r="K200" s="1168"/>
      <c r="L200" s="1166"/>
      <c r="N200" s="1166"/>
      <c r="O200" s="1166"/>
      <c r="R200" s="1165"/>
    </row>
    <row r="201" spans="8:18">
      <c r="H201" s="1168"/>
      <c r="I201" s="1168"/>
      <c r="J201" s="1168"/>
      <c r="K201" s="1168"/>
      <c r="L201" s="1166"/>
      <c r="N201" s="1166"/>
      <c r="O201" s="1166"/>
      <c r="R201" s="1165"/>
    </row>
    <row r="202" spans="8:18">
      <c r="H202" s="1168"/>
      <c r="I202" s="1168"/>
      <c r="J202" s="1168"/>
      <c r="K202" s="1168"/>
      <c r="L202" s="1166"/>
      <c r="N202" s="1166"/>
      <c r="O202" s="1166"/>
      <c r="R202" s="1165"/>
    </row>
    <row r="203" spans="8:18">
      <c r="H203" s="1168"/>
      <c r="I203" s="1168"/>
      <c r="J203" s="1168"/>
      <c r="K203" s="1168"/>
      <c r="L203" s="1166"/>
      <c r="N203" s="1166"/>
      <c r="O203" s="1166"/>
      <c r="R203" s="1165"/>
    </row>
    <row r="204" spans="8:18">
      <c r="H204" s="1168"/>
      <c r="I204" s="1168"/>
      <c r="J204" s="1168"/>
      <c r="K204" s="1168"/>
      <c r="L204" s="1166"/>
      <c r="N204" s="1166"/>
      <c r="O204" s="1166"/>
      <c r="R204" s="1165"/>
    </row>
    <row r="205" spans="8:18">
      <c r="H205" s="1168"/>
      <c r="I205" s="1168"/>
      <c r="J205" s="1168"/>
      <c r="K205" s="1168"/>
      <c r="L205" s="1166"/>
      <c r="N205" s="1166"/>
      <c r="O205" s="1166"/>
      <c r="R205" s="1165"/>
    </row>
    <row r="206" spans="8:18">
      <c r="H206" s="1168"/>
      <c r="I206" s="1168"/>
      <c r="J206" s="1168"/>
      <c r="K206" s="1168"/>
      <c r="L206" s="1166"/>
      <c r="N206" s="1166"/>
      <c r="O206" s="1166"/>
      <c r="R206" s="1165"/>
    </row>
    <row r="207" spans="8:18">
      <c r="H207" s="1168"/>
      <c r="I207" s="1168"/>
      <c r="J207" s="1168"/>
      <c r="K207" s="1168"/>
      <c r="L207" s="1166"/>
      <c r="N207" s="1166"/>
      <c r="O207" s="1166"/>
      <c r="R207" s="1165"/>
    </row>
    <row r="208" spans="8:18">
      <c r="H208" s="1168"/>
      <c r="I208" s="1168"/>
      <c r="J208" s="1168"/>
      <c r="K208" s="1168"/>
      <c r="L208" s="1166"/>
      <c r="N208" s="1166"/>
      <c r="O208" s="1166"/>
      <c r="R208" s="1165"/>
    </row>
    <row r="209" spans="8:18">
      <c r="H209" s="1168"/>
      <c r="I209" s="1168"/>
      <c r="J209" s="1168"/>
      <c r="K209" s="1168"/>
      <c r="L209" s="1166"/>
      <c r="N209" s="1166"/>
      <c r="O209" s="1166"/>
      <c r="R209" s="1165"/>
    </row>
    <row r="210" spans="8:18">
      <c r="H210" s="1168"/>
      <c r="I210" s="1168"/>
      <c r="J210" s="1168"/>
      <c r="K210" s="1168"/>
      <c r="L210" s="1166"/>
      <c r="N210" s="1166"/>
      <c r="O210" s="1166"/>
      <c r="R210" s="1165"/>
    </row>
    <row r="211" spans="8:18">
      <c r="H211" s="1168"/>
      <c r="I211" s="1168"/>
      <c r="J211" s="1168"/>
      <c r="K211" s="1168"/>
      <c r="L211" s="1166"/>
      <c r="N211" s="1166"/>
      <c r="O211" s="1166"/>
      <c r="R211" s="1165"/>
    </row>
    <row r="212" spans="8:18">
      <c r="H212" s="1168"/>
      <c r="I212" s="1168"/>
      <c r="J212" s="1168"/>
      <c r="K212" s="1168"/>
      <c r="L212" s="1166"/>
      <c r="N212" s="1166"/>
      <c r="O212" s="1166"/>
      <c r="R212" s="1165"/>
    </row>
    <row r="213" spans="8:18">
      <c r="H213" s="1168"/>
      <c r="I213" s="1168"/>
      <c r="J213" s="1168"/>
      <c r="K213" s="1168"/>
      <c r="L213" s="1166"/>
      <c r="N213" s="1166"/>
      <c r="O213" s="1166"/>
      <c r="R213" s="1165"/>
    </row>
    <row r="214" spans="8:18">
      <c r="H214" s="1168"/>
      <c r="I214" s="1168"/>
      <c r="J214" s="1168"/>
      <c r="K214" s="1168"/>
      <c r="L214" s="1166"/>
      <c r="N214" s="1166"/>
      <c r="O214" s="1166"/>
      <c r="R214" s="1165"/>
    </row>
    <row r="215" spans="8:18">
      <c r="H215" s="1168"/>
      <c r="I215" s="1168"/>
      <c r="J215" s="1168"/>
      <c r="K215" s="1168"/>
      <c r="L215" s="1166"/>
      <c r="N215" s="1166"/>
      <c r="O215" s="1166"/>
      <c r="R215" s="1165"/>
    </row>
    <row r="216" spans="8:18">
      <c r="H216" s="1168"/>
      <c r="I216" s="1168"/>
      <c r="J216" s="1168"/>
      <c r="K216" s="1168"/>
      <c r="L216" s="1166"/>
      <c r="N216" s="1166"/>
      <c r="O216" s="1166"/>
      <c r="R216" s="1165"/>
    </row>
    <row r="217" spans="8:18">
      <c r="H217" s="1168"/>
      <c r="I217" s="1168"/>
      <c r="J217" s="1168"/>
      <c r="K217" s="1168"/>
      <c r="L217" s="1166"/>
      <c r="N217" s="1166"/>
      <c r="O217" s="1166"/>
      <c r="R217" s="1165"/>
    </row>
    <row r="218" spans="8:18">
      <c r="H218" s="1168"/>
      <c r="I218" s="1168"/>
      <c r="J218" s="1168"/>
      <c r="K218" s="1168"/>
      <c r="L218" s="1166"/>
      <c r="N218" s="1166"/>
      <c r="O218" s="1166"/>
      <c r="R218" s="1165"/>
    </row>
    <row r="219" spans="8:18">
      <c r="H219" s="1168"/>
      <c r="I219" s="1168"/>
      <c r="J219" s="1168"/>
      <c r="K219" s="1168"/>
      <c r="L219" s="1166"/>
      <c r="N219" s="1166"/>
      <c r="O219" s="1166"/>
      <c r="R219" s="1165"/>
    </row>
    <row r="220" spans="8:18">
      <c r="H220" s="1168"/>
      <c r="I220" s="1168"/>
      <c r="J220" s="1168"/>
      <c r="K220" s="1168"/>
      <c r="L220" s="1166"/>
      <c r="N220" s="1166"/>
      <c r="O220" s="1166"/>
      <c r="R220" s="1165"/>
    </row>
    <row r="221" spans="8:18">
      <c r="H221" s="1168"/>
      <c r="I221" s="1168"/>
      <c r="J221" s="1168"/>
      <c r="K221" s="1168"/>
      <c r="L221" s="1166"/>
      <c r="N221" s="1166"/>
      <c r="O221" s="1166"/>
      <c r="R221" s="1165"/>
    </row>
    <row r="222" spans="8:18">
      <c r="H222" s="1168"/>
      <c r="I222" s="1168"/>
      <c r="J222" s="1168"/>
      <c r="K222" s="1168"/>
      <c r="L222" s="1166"/>
      <c r="N222" s="1166"/>
      <c r="O222" s="1166"/>
      <c r="R222" s="1165"/>
    </row>
    <row r="223" spans="8:18">
      <c r="H223" s="1168"/>
      <c r="I223" s="1168"/>
      <c r="J223" s="1168"/>
      <c r="K223" s="1168"/>
      <c r="L223" s="1166"/>
      <c r="N223" s="1166"/>
      <c r="O223" s="1166"/>
      <c r="R223" s="1165"/>
    </row>
    <row r="224" spans="8:18">
      <c r="H224" s="1168"/>
      <c r="I224" s="1168"/>
      <c r="J224" s="1168"/>
      <c r="K224" s="1168"/>
      <c r="L224" s="1166"/>
      <c r="N224" s="1166"/>
      <c r="O224" s="1166"/>
      <c r="R224" s="1165"/>
    </row>
    <row r="225" spans="8:18">
      <c r="H225" s="1168"/>
      <c r="I225" s="1168"/>
      <c r="J225" s="1168"/>
      <c r="K225" s="1168"/>
      <c r="L225" s="1166"/>
      <c r="N225" s="1166"/>
      <c r="O225" s="1166"/>
      <c r="R225" s="1165"/>
    </row>
    <row r="226" spans="8:18">
      <c r="H226" s="1168"/>
      <c r="I226" s="1168"/>
      <c r="J226" s="1168"/>
      <c r="K226" s="1168"/>
      <c r="L226" s="1166"/>
      <c r="N226" s="1166"/>
      <c r="O226" s="1166"/>
      <c r="R226" s="1165"/>
    </row>
    <row r="227" spans="8:18">
      <c r="H227" s="1168"/>
      <c r="I227" s="1168"/>
      <c r="J227" s="1168"/>
      <c r="K227" s="1168"/>
      <c r="L227" s="1166"/>
      <c r="N227" s="1166"/>
      <c r="O227" s="1166"/>
      <c r="R227" s="1165"/>
    </row>
    <row r="228" spans="8:18">
      <c r="H228" s="1168"/>
      <c r="I228" s="1168"/>
      <c r="J228" s="1168"/>
      <c r="K228" s="1168"/>
      <c r="L228" s="1166"/>
      <c r="N228" s="1166"/>
      <c r="O228" s="1166"/>
      <c r="R228" s="1165"/>
    </row>
    <row r="229" spans="8:18">
      <c r="H229" s="1168"/>
      <c r="I229" s="1168"/>
      <c r="J229" s="1168"/>
      <c r="K229" s="1168"/>
      <c r="L229" s="1166"/>
      <c r="N229" s="1166"/>
      <c r="O229" s="1166"/>
      <c r="R229" s="1165"/>
    </row>
    <row r="230" spans="8:18">
      <c r="H230" s="1168"/>
      <c r="I230" s="1168"/>
      <c r="J230" s="1168"/>
      <c r="K230" s="1168"/>
      <c r="L230" s="1166"/>
      <c r="N230" s="1166"/>
      <c r="O230" s="1166"/>
      <c r="R230" s="1165"/>
    </row>
    <row r="231" spans="8:18">
      <c r="H231" s="1168"/>
      <c r="I231" s="1168"/>
      <c r="J231" s="1168"/>
      <c r="K231" s="1168"/>
      <c r="L231" s="1166"/>
      <c r="N231" s="1166"/>
      <c r="O231" s="1166"/>
      <c r="R231" s="1165"/>
    </row>
    <row r="232" spans="8:18">
      <c r="H232" s="1168"/>
      <c r="I232" s="1168"/>
      <c r="J232" s="1168"/>
      <c r="K232" s="1168"/>
      <c r="L232" s="1166"/>
      <c r="N232" s="1166"/>
      <c r="O232" s="1166"/>
      <c r="R232" s="1165"/>
    </row>
    <row r="233" spans="8:18">
      <c r="H233" s="1168"/>
      <c r="I233" s="1168"/>
      <c r="J233" s="1168"/>
      <c r="K233" s="1168"/>
      <c r="L233" s="1166"/>
      <c r="N233" s="1166"/>
      <c r="O233" s="1166"/>
      <c r="R233" s="1165"/>
    </row>
    <row r="234" spans="8:18">
      <c r="H234" s="1168"/>
      <c r="I234" s="1168"/>
      <c r="J234" s="1168"/>
      <c r="K234" s="1168"/>
      <c r="L234" s="1166"/>
      <c r="N234" s="1166"/>
      <c r="O234" s="1166"/>
      <c r="R234" s="1165"/>
    </row>
    <row r="235" spans="8:18">
      <c r="H235" s="1168"/>
      <c r="I235" s="1168"/>
      <c r="J235" s="1168"/>
      <c r="K235" s="1168"/>
      <c r="L235" s="1166"/>
      <c r="N235" s="1166"/>
      <c r="O235" s="1166"/>
      <c r="R235" s="1165"/>
    </row>
    <row r="236" spans="8:18">
      <c r="H236" s="1168"/>
      <c r="I236" s="1168"/>
      <c r="J236" s="1168"/>
      <c r="K236" s="1168"/>
      <c r="L236" s="1166"/>
      <c r="N236" s="1166"/>
      <c r="O236" s="1166"/>
      <c r="R236" s="1165"/>
    </row>
    <row r="237" spans="8:18">
      <c r="H237" s="1168"/>
      <c r="I237" s="1168"/>
      <c r="J237" s="1168"/>
      <c r="K237" s="1168"/>
      <c r="L237" s="1166"/>
      <c r="N237" s="1166"/>
      <c r="O237" s="1166"/>
      <c r="R237" s="1165"/>
    </row>
    <row r="238" spans="8:18">
      <c r="H238" s="1168"/>
      <c r="I238" s="1168"/>
      <c r="J238" s="1168"/>
      <c r="K238" s="1168"/>
      <c r="L238" s="1166"/>
      <c r="N238" s="1166"/>
      <c r="O238" s="1166"/>
      <c r="R238" s="1165"/>
    </row>
    <row r="239" spans="8:18">
      <c r="H239" s="1168"/>
      <c r="I239" s="1168"/>
      <c r="J239" s="1168"/>
      <c r="K239" s="1168"/>
      <c r="L239" s="1166"/>
      <c r="N239" s="1166"/>
      <c r="O239" s="1166"/>
      <c r="R239" s="1165"/>
    </row>
    <row r="240" spans="8:18">
      <c r="H240" s="1168"/>
      <c r="I240" s="1168"/>
      <c r="J240" s="1168"/>
      <c r="K240" s="1168"/>
      <c r="L240" s="1166"/>
      <c r="N240" s="1166"/>
      <c r="O240" s="1166"/>
      <c r="R240" s="1165"/>
    </row>
    <row r="241" spans="8:18">
      <c r="H241" s="1168"/>
      <c r="I241" s="1168"/>
      <c r="J241" s="1168"/>
      <c r="K241" s="1168"/>
      <c r="L241" s="1166"/>
      <c r="N241" s="1166"/>
      <c r="O241" s="1166"/>
      <c r="R241" s="1165"/>
    </row>
    <row r="242" spans="8:18">
      <c r="H242" s="1168"/>
      <c r="I242" s="1168"/>
      <c r="J242" s="1168"/>
      <c r="K242" s="1168"/>
      <c r="L242" s="1166"/>
      <c r="N242" s="1166"/>
      <c r="O242" s="1166"/>
      <c r="R242" s="1165"/>
    </row>
    <row r="243" spans="8:18">
      <c r="H243" s="1168"/>
      <c r="I243" s="1168"/>
      <c r="J243" s="1168"/>
      <c r="K243" s="1168"/>
      <c r="L243" s="1166"/>
      <c r="N243" s="1166"/>
      <c r="O243" s="1166"/>
      <c r="R243" s="1165"/>
    </row>
    <row r="244" spans="8:18">
      <c r="H244" s="1168"/>
      <c r="I244" s="1168"/>
      <c r="J244" s="1168"/>
      <c r="K244" s="1168"/>
      <c r="L244" s="1166"/>
      <c r="N244" s="1166"/>
      <c r="O244" s="1166"/>
      <c r="R244" s="1165"/>
    </row>
    <row r="245" spans="8:18">
      <c r="H245" s="1168"/>
      <c r="I245" s="1168"/>
      <c r="J245" s="1168"/>
      <c r="K245" s="1168"/>
      <c r="L245" s="1166"/>
      <c r="N245" s="1166"/>
      <c r="O245" s="1166"/>
      <c r="R245" s="1165"/>
    </row>
    <row r="246" spans="8:18">
      <c r="H246" s="1168"/>
      <c r="I246" s="1168"/>
      <c r="J246" s="1168"/>
      <c r="K246" s="1168"/>
      <c r="L246" s="1166"/>
      <c r="N246" s="1166"/>
      <c r="O246" s="1166"/>
      <c r="R246" s="1165"/>
    </row>
    <row r="247" spans="8:18">
      <c r="H247" s="1168"/>
      <c r="I247" s="1168"/>
      <c r="J247" s="1168"/>
      <c r="K247" s="1168"/>
      <c r="L247" s="1166"/>
      <c r="N247" s="1166"/>
      <c r="O247" s="1166"/>
      <c r="R247" s="1165"/>
    </row>
    <row r="248" spans="8:18">
      <c r="H248" s="1168"/>
      <c r="I248" s="1168"/>
      <c r="J248" s="1168"/>
      <c r="K248" s="1168"/>
      <c r="L248" s="1166"/>
      <c r="N248" s="1166"/>
      <c r="O248" s="1166"/>
      <c r="R248" s="1165"/>
    </row>
    <row r="249" spans="8:18">
      <c r="R249" s="1165"/>
    </row>
    <row r="250" spans="8:18">
      <c r="R250" s="1165"/>
    </row>
    <row r="251" spans="8:18">
      <c r="R251" s="1165"/>
    </row>
    <row r="252" spans="8:18">
      <c r="R252" s="1165"/>
    </row>
    <row r="253" spans="8:18">
      <c r="R253" s="1165"/>
    </row>
    <row r="254" spans="8:18">
      <c r="R254" s="1165"/>
    </row>
    <row r="255" spans="8:18">
      <c r="R255" s="1165"/>
    </row>
    <row r="256" spans="8:18">
      <c r="R256" s="1165"/>
    </row>
    <row r="257" spans="18:18">
      <c r="R257" s="1165"/>
    </row>
    <row r="258" spans="18:18">
      <c r="R258" s="1165"/>
    </row>
    <row r="259" spans="18:18">
      <c r="R259" s="1165"/>
    </row>
    <row r="260" spans="18:18">
      <c r="R260" s="1165"/>
    </row>
    <row r="261" spans="18:18">
      <c r="R261" s="1165"/>
    </row>
    <row r="262" spans="18:18">
      <c r="R262" s="1165"/>
    </row>
    <row r="263" spans="18:18">
      <c r="R263" s="1165"/>
    </row>
    <row r="264" spans="18:18">
      <c r="R264" s="1165"/>
    </row>
    <row r="265" spans="18:18">
      <c r="R265" s="1165"/>
    </row>
    <row r="266" spans="18:18">
      <c r="R266" s="1165"/>
    </row>
    <row r="267" spans="18:18">
      <c r="R267" s="1165"/>
    </row>
    <row r="268" spans="18:18">
      <c r="R268" s="1165"/>
    </row>
    <row r="269" spans="18:18">
      <c r="R269" s="1165"/>
    </row>
    <row r="270" spans="18:18">
      <c r="R270" s="1165"/>
    </row>
    <row r="271" spans="18:18">
      <c r="R271" s="1165"/>
    </row>
    <row r="272" spans="18:18">
      <c r="R272" s="1165"/>
    </row>
    <row r="273" spans="18:18">
      <c r="R273" s="1165"/>
    </row>
    <row r="274" spans="18:18">
      <c r="R274" s="1165"/>
    </row>
    <row r="275" spans="18:18">
      <c r="R275" s="1165"/>
    </row>
    <row r="276" spans="18:18">
      <c r="R276" s="1165"/>
    </row>
    <row r="277" spans="18:18">
      <c r="R277" s="1165"/>
    </row>
    <row r="278" spans="18:18">
      <c r="R278" s="1165"/>
    </row>
    <row r="279" spans="18:18">
      <c r="R279" s="1165"/>
    </row>
    <row r="280" spans="18:18">
      <c r="R280" s="1165"/>
    </row>
    <row r="281" spans="18:18">
      <c r="R281" s="1165"/>
    </row>
    <row r="282" spans="18:18">
      <c r="R282" s="1165"/>
    </row>
    <row r="283" spans="18:18">
      <c r="R283" s="1165"/>
    </row>
    <row r="284" spans="18:18">
      <c r="R284" s="1165"/>
    </row>
    <row r="285" spans="18:18">
      <c r="R285" s="1165"/>
    </row>
    <row r="286" spans="18:18">
      <c r="R286" s="1165"/>
    </row>
    <row r="287" spans="18:18">
      <c r="R287" s="1165"/>
    </row>
    <row r="288" spans="18:18">
      <c r="R288" s="1165"/>
    </row>
    <row r="289" spans="18:18">
      <c r="R289" s="1165"/>
    </row>
    <row r="290" spans="18:18">
      <c r="R290" s="1165"/>
    </row>
    <row r="291" spans="18:18">
      <c r="R291" s="1165"/>
    </row>
    <row r="292" spans="18:18">
      <c r="R292" s="1165"/>
    </row>
    <row r="293" spans="18:18">
      <c r="R293" s="1165"/>
    </row>
    <row r="294" spans="18:18">
      <c r="R294" s="1165"/>
    </row>
    <row r="295" spans="18:18">
      <c r="R295" s="1165"/>
    </row>
    <row r="296" spans="18:18">
      <c r="R296" s="1165"/>
    </row>
    <row r="297" spans="18:18">
      <c r="R297" s="1165"/>
    </row>
    <row r="298" spans="18:18">
      <c r="R298" s="1165"/>
    </row>
    <row r="299" spans="18:18">
      <c r="R299" s="1165"/>
    </row>
    <row r="300" spans="18:18">
      <c r="R300" s="1165"/>
    </row>
    <row r="301" spans="18:18">
      <c r="R301" s="1165"/>
    </row>
    <row r="302" spans="18:18">
      <c r="R302" s="1165"/>
    </row>
    <row r="303" spans="18:18">
      <c r="R303" s="1165"/>
    </row>
    <row r="304" spans="18:18">
      <c r="R304" s="1165"/>
    </row>
    <row r="305" spans="18:18">
      <c r="R305" s="1165"/>
    </row>
    <row r="306" spans="18:18">
      <c r="R306" s="1165"/>
    </row>
    <row r="307" spans="18:18">
      <c r="R307" s="1165"/>
    </row>
    <row r="308" spans="18:18">
      <c r="R308" s="1165"/>
    </row>
    <row r="309" spans="18:18">
      <c r="R309" s="1165"/>
    </row>
    <row r="310" spans="18:18">
      <c r="R310" s="1165"/>
    </row>
    <row r="311" spans="18:18">
      <c r="R311" s="1165"/>
    </row>
    <row r="312" spans="18:18">
      <c r="R312" s="1165"/>
    </row>
    <row r="313" spans="18:18">
      <c r="R313" s="1165"/>
    </row>
    <row r="314" spans="18:18">
      <c r="R314" s="1165"/>
    </row>
    <row r="315" spans="18:18">
      <c r="R315" s="1165"/>
    </row>
    <row r="316" spans="18:18">
      <c r="R316" s="1165"/>
    </row>
    <row r="317" spans="18:18">
      <c r="R317" s="1165"/>
    </row>
    <row r="318" spans="18:18">
      <c r="R318" s="1165"/>
    </row>
    <row r="319" spans="18:18">
      <c r="R319" s="1165"/>
    </row>
    <row r="320" spans="18:18">
      <c r="R320" s="1165"/>
    </row>
    <row r="321" spans="18:21">
      <c r="R321" s="1165"/>
    </row>
    <row r="322" spans="18:21">
      <c r="R322" s="1165"/>
    </row>
    <row r="323" spans="18:21">
      <c r="R323" s="1165"/>
    </row>
    <row r="324" spans="18:21">
      <c r="R324" s="1165"/>
    </row>
    <row r="325" spans="18:21">
      <c r="R325" s="1165"/>
    </row>
    <row r="326" spans="18:21">
      <c r="R326" s="1165"/>
    </row>
    <row r="327" spans="18:21">
      <c r="R327" s="1165"/>
    </row>
    <row r="328" spans="18:21">
      <c r="R328" s="1165"/>
    </row>
    <row r="329" spans="18:21">
      <c r="R329" s="1165"/>
    </row>
    <row r="330" spans="18:21">
      <c r="R330" s="1165"/>
    </row>
    <row r="331" spans="18:21">
      <c r="R331" s="1165"/>
    </row>
    <row r="332" spans="18:21">
      <c r="R332" s="1165"/>
    </row>
    <row r="333" spans="18:21">
      <c r="R333" s="1165"/>
    </row>
    <row r="334" spans="18:21">
      <c r="R334" s="1165"/>
    </row>
    <row r="335" spans="18:21" ht="13.15">
      <c r="R335" s="1242"/>
      <c r="S335" s="1243"/>
      <c r="T335" s="1243"/>
      <c r="U335" s="1243"/>
    </row>
    <row r="336" spans="18:21">
      <c r="R336" s="1165"/>
    </row>
    <row r="337" spans="18:18">
      <c r="R337" s="1165"/>
    </row>
    <row r="338" spans="18:18">
      <c r="R338" s="1165"/>
    </row>
    <row r="339" spans="18:18">
      <c r="R339" s="1165"/>
    </row>
    <row r="340" spans="18:18">
      <c r="R340" s="1165"/>
    </row>
    <row r="341" spans="18:18">
      <c r="R341" s="1165"/>
    </row>
    <row r="342" spans="18:18">
      <c r="R342" s="1165"/>
    </row>
    <row r="343" spans="18:18">
      <c r="R343" s="1165"/>
    </row>
    <row r="344" spans="18:18">
      <c r="R344" s="1165"/>
    </row>
    <row r="345" spans="18:18">
      <c r="R345" s="1165"/>
    </row>
    <row r="346" spans="18:18">
      <c r="R346" s="1165"/>
    </row>
    <row r="347" spans="18:18">
      <c r="R347" s="1165"/>
    </row>
    <row r="348" spans="18:18">
      <c r="R348" s="1165"/>
    </row>
    <row r="349" spans="18:18">
      <c r="R349" s="1165"/>
    </row>
    <row r="350" spans="18:18">
      <c r="R350" s="1165"/>
    </row>
    <row r="351" spans="18:18">
      <c r="R351" s="1165"/>
    </row>
    <row r="352" spans="18:18">
      <c r="R352" s="1165"/>
    </row>
    <row r="353" spans="18:18">
      <c r="R353" s="1165"/>
    </row>
    <row r="354" spans="18:18">
      <c r="R354" s="1165"/>
    </row>
    <row r="355" spans="18:18">
      <c r="R355" s="1165"/>
    </row>
    <row r="356" spans="18:18">
      <c r="R356" s="1165"/>
    </row>
    <row r="357" spans="18:18">
      <c r="R357" s="1165"/>
    </row>
    <row r="358" spans="18:18">
      <c r="R358" s="1165"/>
    </row>
    <row r="359" spans="18:18">
      <c r="R359" s="1165"/>
    </row>
    <row r="360" spans="18:18">
      <c r="R360" s="1165"/>
    </row>
    <row r="361" spans="18:18">
      <c r="R361" s="1165"/>
    </row>
    <row r="362" spans="18:18">
      <c r="R362" s="1165"/>
    </row>
    <row r="363" spans="18:18">
      <c r="R363" s="1165"/>
    </row>
    <row r="364" spans="18:18">
      <c r="R364" s="1165"/>
    </row>
    <row r="365" spans="18:18">
      <c r="R365" s="1165"/>
    </row>
    <row r="366" spans="18:18">
      <c r="R366" s="1165"/>
    </row>
    <row r="367" spans="18:18">
      <c r="R367" s="1165"/>
    </row>
    <row r="368" spans="18:18">
      <c r="R368" s="1165"/>
    </row>
    <row r="369" spans="18:18">
      <c r="R369" s="1165"/>
    </row>
    <row r="370" spans="18:18">
      <c r="R370" s="1165"/>
    </row>
    <row r="371" spans="18:18">
      <c r="R371" s="1165"/>
    </row>
    <row r="372" spans="18:18">
      <c r="R372" s="1165"/>
    </row>
    <row r="373" spans="18:18">
      <c r="R373" s="1165"/>
    </row>
    <row r="374" spans="18:18">
      <c r="R374" s="1165"/>
    </row>
    <row r="375" spans="18:18">
      <c r="R375" s="1165"/>
    </row>
    <row r="376" spans="18:18">
      <c r="R376" s="1165"/>
    </row>
    <row r="377" spans="18:18">
      <c r="R377" s="1165"/>
    </row>
    <row r="378" spans="18:18">
      <c r="R378" s="1165"/>
    </row>
    <row r="379" spans="18:18">
      <c r="R379" s="1165"/>
    </row>
    <row r="380" spans="18:18">
      <c r="R380" s="1165"/>
    </row>
    <row r="381" spans="18:18">
      <c r="R381" s="1165"/>
    </row>
    <row r="382" spans="18:18">
      <c r="R382" s="1165"/>
    </row>
    <row r="383" spans="18:18">
      <c r="R383" s="1165"/>
    </row>
    <row r="384" spans="18:18">
      <c r="R384" s="1165"/>
    </row>
    <row r="385" spans="18:18">
      <c r="R385" s="1165"/>
    </row>
    <row r="386" spans="18:18">
      <c r="R386" s="1165"/>
    </row>
    <row r="387" spans="18:18">
      <c r="R387" s="1165"/>
    </row>
    <row r="388" spans="18:18">
      <c r="R388" s="1165"/>
    </row>
    <row r="389" spans="18:18">
      <c r="R389" s="1165"/>
    </row>
    <row r="390" spans="18:18">
      <c r="R390" s="1165"/>
    </row>
    <row r="391" spans="18:18">
      <c r="R391" s="1165"/>
    </row>
    <row r="392" spans="18:18">
      <c r="R392" s="1165"/>
    </row>
    <row r="393" spans="18:18">
      <c r="R393" s="1165"/>
    </row>
    <row r="394" spans="18:18">
      <c r="R394" s="1165"/>
    </row>
    <row r="395" spans="18:18">
      <c r="R395" s="1165"/>
    </row>
    <row r="396" spans="18:18">
      <c r="R396" s="1165"/>
    </row>
    <row r="397" spans="18:18">
      <c r="R397" s="1165"/>
    </row>
    <row r="398" spans="18:18">
      <c r="R398" s="1165"/>
    </row>
    <row r="399" spans="18:18">
      <c r="R399" s="1165"/>
    </row>
    <row r="400" spans="18:18">
      <c r="R400" s="1165"/>
    </row>
    <row r="401" spans="18:18">
      <c r="R401" s="1165"/>
    </row>
    <row r="402" spans="18:18">
      <c r="R402" s="1165"/>
    </row>
    <row r="403" spans="18:18">
      <c r="R403" s="1165"/>
    </row>
    <row r="404" spans="18:18">
      <c r="R404" s="1165"/>
    </row>
    <row r="405" spans="18:18">
      <c r="R405" s="1165"/>
    </row>
    <row r="406" spans="18:18">
      <c r="R406" s="1165"/>
    </row>
    <row r="407" spans="18:18">
      <c r="R407" s="1165"/>
    </row>
    <row r="408" spans="18:18">
      <c r="R408" s="1165"/>
    </row>
    <row r="409" spans="18:18">
      <c r="R409" s="1165"/>
    </row>
    <row r="410" spans="18:18">
      <c r="R410" s="1165"/>
    </row>
    <row r="411" spans="18:18">
      <c r="R411" s="1165"/>
    </row>
    <row r="412" spans="18:18">
      <c r="R412" s="1165"/>
    </row>
    <row r="413" spans="18:18">
      <c r="R413" s="1165"/>
    </row>
    <row r="414" spans="18:18">
      <c r="R414" s="1165"/>
    </row>
    <row r="415" spans="18:18">
      <c r="R415" s="1165"/>
    </row>
    <row r="416" spans="18:18">
      <c r="R416" s="1165"/>
    </row>
    <row r="417" spans="18:18">
      <c r="R417" s="1165"/>
    </row>
  </sheetData>
  <mergeCells count="14">
    <mergeCell ref="T4:U4"/>
    <mergeCell ref="V4:W4"/>
    <mergeCell ref="L5:M5"/>
    <mergeCell ref="R5:S5"/>
    <mergeCell ref="C1:P1"/>
    <mergeCell ref="L2:Q2"/>
    <mergeCell ref="R2:W2"/>
    <mergeCell ref="N3:P3"/>
    <mergeCell ref="T3:W3"/>
    <mergeCell ref="H4:K4"/>
    <mergeCell ref="L4:M4"/>
    <mergeCell ref="N4:O4"/>
    <mergeCell ref="P4:Q4"/>
    <mergeCell ref="R4:S4"/>
  </mergeCells>
  <pageMargins left="0.7" right="0.7" top="0.75" bottom="0.75" header="0.3" footer="0.3"/>
  <pageSetup scale="41"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22E8C-B399-4646-BC83-419CDD146D68}">
  <sheetPr>
    <pageSetUpPr fitToPage="1"/>
  </sheetPr>
  <dimension ref="B2:X39"/>
  <sheetViews>
    <sheetView workbookViewId="0">
      <selection activeCell="AC31" sqref="AC31"/>
    </sheetView>
  </sheetViews>
  <sheetFormatPr defaultColWidth="8.86328125" defaultRowHeight="12.75"/>
  <cols>
    <col min="1" max="1" width="2.86328125" style="1247" customWidth="1"/>
    <col min="2" max="2" width="38.1328125" style="1247" customWidth="1"/>
    <col min="3" max="3" width="3.73046875" style="1163" customWidth="1"/>
    <col min="4" max="4" width="7.86328125" style="1163" bestFit="1" customWidth="1"/>
    <col min="5" max="5" width="8.86328125" style="1247"/>
    <col min="6" max="12" width="8.86328125" style="1163"/>
    <col min="13" max="13" width="7" style="1247" bestFit="1" customWidth="1"/>
    <col min="14" max="14" width="8" style="1247" bestFit="1" customWidth="1"/>
    <col min="15" max="15" width="6" style="1247" bestFit="1" customWidth="1"/>
    <col min="16" max="16" width="6.1328125" style="1247" bestFit="1" customWidth="1"/>
    <col min="17" max="17" width="7" style="1247" bestFit="1" customWidth="1"/>
    <col min="18" max="19" width="6" style="1247" bestFit="1" customWidth="1"/>
    <col min="20" max="20" width="7.73046875" style="1247" customWidth="1"/>
    <col min="21" max="21" width="11.73046875" style="1247" customWidth="1"/>
    <col min="22" max="22" width="6" style="1247" bestFit="1" customWidth="1"/>
    <col min="23" max="23" width="5.73046875" style="1247" bestFit="1" customWidth="1"/>
    <col min="24" max="24" width="6.265625" style="1247" bestFit="1" customWidth="1"/>
    <col min="25" max="25" width="2.265625" style="1247" customWidth="1"/>
    <col min="26" max="16384" width="8.86328125" style="1247"/>
  </cols>
  <sheetData>
    <row r="2" spans="2:24">
      <c r="U2" s="1248"/>
    </row>
    <row r="3" spans="2:24" ht="15">
      <c r="B3" s="1249" t="s">
        <v>2194</v>
      </c>
      <c r="C3" s="1250"/>
      <c r="D3" s="1250"/>
      <c r="E3" s="1251"/>
      <c r="F3" s="1250"/>
      <c r="G3" s="1250"/>
      <c r="H3" s="1250"/>
      <c r="I3" s="1250"/>
      <c r="J3" s="1250"/>
      <c r="K3" s="1250"/>
      <c r="L3" s="1250"/>
      <c r="M3" s="1251"/>
      <c r="N3" s="1251"/>
      <c r="O3" s="1251"/>
      <c r="P3" s="1251"/>
      <c r="Q3" s="1251"/>
      <c r="R3" s="1251"/>
      <c r="S3" s="1251"/>
      <c r="T3" s="1251"/>
      <c r="U3" s="1252"/>
      <c r="V3" s="1251"/>
      <c r="W3" s="1251"/>
      <c r="X3" s="1253"/>
    </row>
    <row r="4" spans="2:24" s="1163" customFormat="1" ht="15">
      <c r="B4" s="1225"/>
      <c r="C4" s="1254"/>
      <c r="D4" s="1220"/>
      <c r="E4" s="1220"/>
      <c r="F4" s="1220"/>
      <c r="G4" s="1220"/>
      <c r="H4" s="1220"/>
      <c r="I4" s="1220"/>
      <c r="J4" s="1220"/>
      <c r="K4" s="1220"/>
      <c r="L4" s="1220"/>
      <c r="M4" s="1220"/>
      <c r="N4" s="1220"/>
      <c r="O4" s="1220"/>
      <c r="P4" s="1220"/>
      <c r="Q4" s="1220"/>
      <c r="R4" s="1220"/>
      <c r="S4" s="1220"/>
      <c r="T4" s="1220"/>
      <c r="U4" s="1255"/>
      <c r="V4" s="1220"/>
      <c r="W4" s="1220"/>
      <c r="X4" s="1256"/>
    </row>
    <row r="5" spans="2:24" s="1163" customFormat="1">
      <c r="B5" s="1225"/>
      <c r="C5" s="1220"/>
      <c r="D5" s="1220" t="s">
        <v>2195</v>
      </c>
      <c r="E5" s="1220"/>
      <c r="F5" s="1220" t="s">
        <v>2196</v>
      </c>
      <c r="G5" s="1220" t="s">
        <v>2197</v>
      </c>
      <c r="H5" s="1220" t="s">
        <v>2198</v>
      </c>
      <c r="I5" s="1220" t="s">
        <v>1009</v>
      </c>
      <c r="J5" s="1220" t="s">
        <v>3</v>
      </c>
      <c r="K5" s="1220" t="s">
        <v>2199</v>
      </c>
      <c r="L5" s="1220" t="s">
        <v>2164</v>
      </c>
      <c r="M5" s="1220" t="s">
        <v>2196</v>
      </c>
      <c r="N5" s="1220" t="s">
        <v>2197</v>
      </c>
      <c r="O5" s="1220" t="s">
        <v>2200</v>
      </c>
      <c r="P5" s="1220" t="s">
        <v>2159</v>
      </c>
      <c r="Q5" s="1220" t="s">
        <v>2201</v>
      </c>
      <c r="R5" s="1220" t="s">
        <v>2202</v>
      </c>
      <c r="S5" s="1220" t="s">
        <v>2203</v>
      </c>
      <c r="T5" s="1220" t="s">
        <v>1009</v>
      </c>
      <c r="U5" s="1220" t="s">
        <v>1009</v>
      </c>
      <c r="V5" s="1220" t="s">
        <v>3</v>
      </c>
      <c r="W5" s="1220" t="s">
        <v>2164</v>
      </c>
      <c r="X5" s="1256" t="s">
        <v>1016</v>
      </c>
    </row>
    <row r="6" spans="2:24" s="1163" customFormat="1">
      <c r="B6" s="1257" t="s">
        <v>2204</v>
      </c>
      <c r="C6" s="1258" t="s">
        <v>2205</v>
      </c>
      <c r="D6" s="1258" t="s">
        <v>2206</v>
      </c>
      <c r="E6" s="1220" t="s">
        <v>2207</v>
      </c>
      <c r="F6" s="1258" t="s">
        <v>2166</v>
      </c>
      <c r="G6" s="1258" t="s">
        <v>2166</v>
      </c>
      <c r="H6" s="1258" t="s">
        <v>2208</v>
      </c>
      <c r="I6" s="1258" t="s">
        <v>2169</v>
      </c>
      <c r="J6" s="1258" t="s">
        <v>2169</v>
      </c>
      <c r="K6" s="1258" t="s">
        <v>2169</v>
      </c>
      <c r="L6" s="1258" t="s">
        <v>2169</v>
      </c>
      <c r="M6" s="1258" t="s">
        <v>2166</v>
      </c>
      <c r="N6" s="1258" t="s">
        <v>2166</v>
      </c>
      <c r="O6" s="1258" t="s">
        <v>2166</v>
      </c>
      <c r="P6" s="1258" t="s">
        <v>2166</v>
      </c>
      <c r="Q6" s="1220" t="s">
        <v>2167</v>
      </c>
      <c r="R6" s="1220" t="s">
        <v>2209</v>
      </c>
      <c r="S6" s="1220" t="s">
        <v>2166</v>
      </c>
      <c r="T6" s="1220" t="s">
        <v>2169</v>
      </c>
      <c r="U6" s="1220" t="s">
        <v>2168</v>
      </c>
      <c r="V6" s="1220" t="s">
        <v>2169</v>
      </c>
      <c r="W6" s="1220" t="s">
        <v>2169</v>
      </c>
      <c r="X6" s="1256" t="s">
        <v>2169</v>
      </c>
    </row>
    <row r="7" spans="2:24">
      <c r="B7" s="1259" t="s">
        <v>2210</v>
      </c>
      <c r="C7" s="1163">
        <v>1</v>
      </c>
      <c r="D7" s="1163" t="s">
        <v>2211</v>
      </c>
      <c r="E7" s="1247" t="s">
        <v>2212</v>
      </c>
      <c r="F7" s="1163">
        <v>505425.8</v>
      </c>
      <c r="G7" s="1163">
        <v>5043934</v>
      </c>
      <c r="H7" s="1163">
        <v>1</v>
      </c>
      <c r="I7" s="1163">
        <v>1.1499999999999999</v>
      </c>
      <c r="J7" s="1163">
        <v>2.5299999999999998</v>
      </c>
      <c r="K7" s="1163">
        <v>0</v>
      </c>
      <c r="L7" s="1163">
        <v>0</v>
      </c>
      <c r="M7" s="1247">
        <v>505426</v>
      </c>
      <c r="N7" s="1247">
        <v>5043934</v>
      </c>
      <c r="O7" s="1247">
        <v>65.209999999999994</v>
      </c>
      <c r="P7" s="1247">
        <v>18.29</v>
      </c>
      <c r="Q7" s="1247">
        <v>422.04</v>
      </c>
      <c r="R7" s="1247">
        <v>11.28</v>
      </c>
      <c r="S7" s="1247">
        <v>2.44</v>
      </c>
      <c r="T7" s="1247">
        <v>1.1499999999999999</v>
      </c>
      <c r="U7" s="1260">
        <f>T7*0.2877</f>
        <v>0.33085500000000001</v>
      </c>
      <c r="V7" s="1247">
        <v>2.5299999999999998</v>
      </c>
      <c r="W7" s="1247">
        <v>0</v>
      </c>
      <c r="X7" s="1261">
        <v>0</v>
      </c>
    </row>
    <row r="8" spans="2:24">
      <c r="B8" s="1259" t="s">
        <v>2213</v>
      </c>
      <c r="C8" s="1163">
        <v>2</v>
      </c>
      <c r="D8" s="1163" t="s">
        <v>2214</v>
      </c>
      <c r="E8" s="1247" t="s">
        <v>2215</v>
      </c>
      <c r="F8" s="1163">
        <v>506473.2</v>
      </c>
      <c r="G8" s="1163">
        <v>5044990</v>
      </c>
      <c r="H8" s="1163">
        <v>1.38</v>
      </c>
      <c r="I8" s="1163">
        <v>1.97</v>
      </c>
      <c r="J8" s="1163">
        <v>0.06</v>
      </c>
      <c r="K8" s="1163">
        <v>0.03</v>
      </c>
      <c r="L8" s="1163">
        <v>0.03</v>
      </c>
      <c r="M8" s="1247">
        <v>506473</v>
      </c>
      <c r="N8" s="1247">
        <v>5044990</v>
      </c>
      <c r="O8" s="1247">
        <v>63.83</v>
      </c>
      <c r="P8" s="1247">
        <v>18.29</v>
      </c>
      <c r="Q8" s="1247">
        <v>422.04</v>
      </c>
      <c r="R8" s="1247">
        <v>11.28</v>
      </c>
      <c r="S8" s="1247">
        <v>2.44</v>
      </c>
      <c r="T8" s="1247">
        <v>1.97</v>
      </c>
      <c r="U8" s="1262">
        <f t="shared" ref="U8:U39" si="0">T8*0.2877</f>
        <v>0.56676899999999997</v>
      </c>
      <c r="V8" s="1247">
        <v>0.06</v>
      </c>
      <c r="W8" s="1247">
        <v>0.03</v>
      </c>
      <c r="X8" s="1261">
        <v>0.03</v>
      </c>
    </row>
    <row r="9" spans="2:24">
      <c r="B9" s="1259" t="s">
        <v>2216</v>
      </c>
      <c r="C9" s="1163">
        <v>3</v>
      </c>
      <c r="D9" s="1163" t="s">
        <v>2217</v>
      </c>
      <c r="E9" s="1247" t="s">
        <v>2218</v>
      </c>
      <c r="F9" s="1163">
        <v>508014</v>
      </c>
      <c r="G9" s="1163">
        <v>5043820</v>
      </c>
      <c r="H9" s="1163">
        <v>1.45</v>
      </c>
      <c r="I9" s="1163">
        <v>20.9</v>
      </c>
      <c r="J9" s="1163">
        <v>12.1</v>
      </c>
      <c r="K9" s="1163">
        <v>0.7</v>
      </c>
      <c r="L9" s="1163">
        <v>0.7</v>
      </c>
      <c r="M9" s="1247">
        <v>508014</v>
      </c>
      <c r="N9" s="1247">
        <v>5043820</v>
      </c>
      <c r="O9" s="1247">
        <v>67.58</v>
      </c>
      <c r="P9" s="1247">
        <v>18.29</v>
      </c>
      <c r="Q9" s="1247">
        <v>422.04</v>
      </c>
      <c r="R9" s="1247">
        <v>11.28</v>
      </c>
      <c r="S9" s="1247">
        <v>2.44</v>
      </c>
      <c r="T9" s="1247">
        <v>20.9</v>
      </c>
      <c r="U9" s="1262">
        <f t="shared" si="0"/>
        <v>6.0129299999999999</v>
      </c>
      <c r="V9" s="1247">
        <v>12.1</v>
      </c>
      <c r="W9" s="1247">
        <v>0.7</v>
      </c>
      <c r="X9" s="1261">
        <v>0.7</v>
      </c>
    </row>
    <row r="10" spans="2:24">
      <c r="B10" s="1259" t="s">
        <v>2219</v>
      </c>
      <c r="C10" s="1163">
        <v>4</v>
      </c>
      <c r="D10" s="1163" t="s">
        <v>2220</v>
      </c>
      <c r="E10" s="1247" t="s">
        <v>2221</v>
      </c>
      <c r="F10" s="1163">
        <v>505870.9</v>
      </c>
      <c r="G10" s="1163">
        <v>5044457</v>
      </c>
      <c r="H10" s="1163">
        <v>1.5</v>
      </c>
      <c r="I10" s="1163">
        <v>1.99</v>
      </c>
      <c r="J10" s="1163">
        <v>0</v>
      </c>
      <c r="K10" s="1163">
        <v>0</v>
      </c>
      <c r="L10" s="1163">
        <v>0</v>
      </c>
      <c r="M10" s="1247">
        <v>505871</v>
      </c>
      <c r="N10" s="1247">
        <v>5044457</v>
      </c>
      <c r="O10" s="1247">
        <v>65.680000000000007</v>
      </c>
      <c r="P10" s="1247">
        <v>18.29</v>
      </c>
      <c r="Q10" s="1247">
        <v>422.04</v>
      </c>
      <c r="R10" s="1247">
        <v>11.28</v>
      </c>
      <c r="S10" s="1247">
        <v>2.44</v>
      </c>
      <c r="T10" s="1247">
        <v>1.99</v>
      </c>
      <c r="U10" s="1262">
        <f t="shared" si="0"/>
        <v>0.572523</v>
      </c>
      <c r="V10" s="1247">
        <v>0</v>
      </c>
      <c r="W10" s="1247">
        <v>0</v>
      </c>
      <c r="X10" s="1261">
        <v>0</v>
      </c>
    </row>
    <row r="11" spans="2:24">
      <c r="B11" s="1259" t="s">
        <v>2222</v>
      </c>
      <c r="C11" s="1163">
        <v>5</v>
      </c>
      <c r="D11" s="1163" t="s">
        <v>2223</v>
      </c>
      <c r="E11" s="1247" t="s">
        <v>2224</v>
      </c>
      <c r="F11" s="1163">
        <v>505596.5</v>
      </c>
      <c r="G11" s="1163">
        <v>5045037</v>
      </c>
      <c r="H11" s="1163">
        <v>1.52</v>
      </c>
      <c r="I11" s="1163">
        <v>2.0499999999999998</v>
      </c>
      <c r="J11" s="1163">
        <v>0.01</v>
      </c>
      <c r="K11" s="1163">
        <v>0</v>
      </c>
      <c r="L11" s="1163">
        <v>0</v>
      </c>
      <c r="M11" s="1247">
        <v>505596</v>
      </c>
      <c r="N11" s="1247">
        <v>5045037</v>
      </c>
      <c r="O11" s="1247">
        <v>60</v>
      </c>
      <c r="P11" s="1247">
        <v>18.29</v>
      </c>
      <c r="Q11" s="1247">
        <v>422.04</v>
      </c>
      <c r="R11" s="1247">
        <v>11.28</v>
      </c>
      <c r="S11" s="1247">
        <v>2.44</v>
      </c>
      <c r="T11" s="1247">
        <v>2.0499999999999998</v>
      </c>
      <c r="U11" s="1262">
        <f t="shared" si="0"/>
        <v>0.589785</v>
      </c>
      <c r="V11" s="1247">
        <v>0.01</v>
      </c>
      <c r="W11" s="1247">
        <v>0</v>
      </c>
      <c r="X11" s="1261">
        <v>0</v>
      </c>
    </row>
    <row r="12" spans="2:24">
      <c r="B12" s="1259" t="s">
        <v>2225</v>
      </c>
      <c r="C12" s="1163">
        <v>6</v>
      </c>
      <c r="D12" s="1163" t="s">
        <v>2226</v>
      </c>
      <c r="E12" s="1247" t="s">
        <v>2227</v>
      </c>
      <c r="F12" s="1163">
        <v>504994.8</v>
      </c>
      <c r="G12" s="1163">
        <v>5042902</v>
      </c>
      <c r="H12" s="1163">
        <v>1.57</v>
      </c>
      <c r="I12" s="1163">
        <v>2.5</v>
      </c>
      <c r="J12" s="1163">
        <v>2.1</v>
      </c>
      <c r="K12" s="1163">
        <v>0.06</v>
      </c>
      <c r="L12" s="1163">
        <v>0.06</v>
      </c>
      <c r="M12" s="1247">
        <v>504995</v>
      </c>
      <c r="N12" s="1247">
        <v>5042902</v>
      </c>
      <c r="O12" s="1247">
        <v>56.95</v>
      </c>
      <c r="P12" s="1247">
        <v>18.29</v>
      </c>
      <c r="Q12" s="1247">
        <v>422.04</v>
      </c>
      <c r="R12" s="1247">
        <v>11.28</v>
      </c>
      <c r="S12" s="1247">
        <v>2.44</v>
      </c>
      <c r="T12" s="1247">
        <v>2.5</v>
      </c>
      <c r="U12" s="1262">
        <f t="shared" si="0"/>
        <v>0.71925000000000006</v>
      </c>
      <c r="V12" s="1247">
        <v>2.1</v>
      </c>
      <c r="W12" s="1247">
        <v>0.06</v>
      </c>
      <c r="X12" s="1261">
        <v>0.06</v>
      </c>
    </row>
    <row r="13" spans="2:24">
      <c r="B13" s="1259" t="s">
        <v>2228</v>
      </c>
      <c r="C13" s="1163">
        <v>7</v>
      </c>
      <c r="D13" s="1163" t="s">
        <v>2229</v>
      </c>
      <c r="E13" s="1247" t="s">
        <v>2230</v>
      </c>
      <c r="F13" s="1163">
        <v>505463.5</v>
      </c>
      <c r="G13" s="1163">
        <v>5044497</v>
      </c>
      <c r="H13" s="1163">
        <v>1.91</v>
      </c>
      <c r="I13" s="1163">
        <v>2.62</v>
      </c>
      <c r="J13" s="1163">
        <v>1.52</v>
      </c>
      <c r="K13" s="1163">
        <v>0.35</v>
      </c>
      <c r="L13" s="1163">
        <v>0.35</v>
      </c>
      <c r="M13" s="1247">
        <v>505463</v>
      </c>
      <c r="N13" s="1247">
        <v>5044497</v>
      </c>
      <c r="O13" s="1247">
        <v>64.3</v>
      </c>
      <c r="P13" s="1247">
        <v>18.29</v>
      </c>
      <c r="Q13" s="1247">
        <v>422.04</v>
      </c>
      <c r="R13" s="1247">
        <v>11.28</v>
      </c>
      <c r="S13" s="1247">
        <v>2.44</v>
      </c>
      <c r="T13" s="1247">
        <v>2.62</v>
      </c>
      <c r="U13" s="1262">
        <f t="shared" si="0"/>
        <v>0.75377400000000006</v>
      </c>
      <c r="V13" s="1247">
        <v>1.52</v>
      </c>
      <c r="W13" s="1247">
        <v>0.35</v>
      </c>
      <c r="X13" s="1261">
        <v>0.35</v>
      </c>
    </row>
    <row r="14" spans="2:24">
      <c r="B14" s="1259" t="s">
        <v>2231</v>
      </c>
      <c r="C14" s="1163">
        <v>8</v>
      </c>
      <c r="D14" s="1163" t="s">
        <v>2232</v>
      </c>
      <c r="E14" s="1247" t="s">
        <v>2233</v>
      </c>
      <c r="F14" s="1163">
        <v>506407</v>
      </c>
      <c r="G14" s="1163">
        <v>5046058</v>
      </c>
      <c r="H14" s="1163">
        <v>2.34</v>
      </c>
      <c r="I14" s="1163">
        <v>21.63</v>
      </c>
      <c r="J14" s="1163">
        <v>4.6500000000000004</v>
      </c>
      <c r="K14" s="1163">
        <v>1.5</v>
      </c>
      <c r="L14" s="1163">
        <v>1.5</v>
      </c>
      <c r="M14" s="1247">
        <v>506407</v>
      </c>
      <c r="N14" s="1247">
        <v>5046058</v>
      </c>
      <c r="O14" s="1247">
        <v>66.989999999999995</v>
      </c>
      <c r="P14" s="1247">
        <v>18.29</v>
      </c>
      <c r="Q14" s="1247">
        <v>422.04</v>
      </c>
      <c r="R14" s="1247">
        <v>11.28</v>
      </c>
      <c r="S14" s="1247">
        <v>2.44</v>
      </c>
      <c r="T14" s="1247">
        <v>21.63</v>
      </c>
      <c r="U14" s="1262">
        <f t="shared" si="0"/>
        <v>6.2229510000000001</v>
      </c>
      <c r="V14" s="1247">
        <v>4.6500000000000004</v>
      </c>
      <c r="W14" s="1247">
        <v>1.5</v>
      </c>
      <c r="X14" s="1261">
        <v>1.5</v>
      </c>
    </row>
    <row r="15" spans="2:24">
      <c r="B15" s="1259" t="s">
        <v>2234</v>
      </c>
      <c r="C15" s="1163">
        <v>9</v>
      </c>
      <c r="D15" s="1163" t="s">
        <v>2235</v>
      </c>
      <c r="E15" s="1247" t="s">
        <v>2236</v>
      </c>
      <c r="F15" s="1163">
        <v>504885</v>
      </c>
      <c r="G15" s="1163">
        <v>5043965</v>
      </c>
      <c r="H15" s="1163">
        <v>4.3</v>
      </c>
      <c r="I15" s="1163">
        <v>1.07</v>
      </c>
      <c r="J15" s="1163">
        <v>0.13</v>
      </c>
      <c r="K15" s="1163">
        <v>0</v>
      </c>
      <c r="L15" s="1163">
        <v>0</v>
      </c>
      <c r="M15" s="1247">
        <v>504885</v>
      </c>
      <c r="N15" s="1247">
        <v>5043965</v>
      </c>
      <c r="O15" s="1247">
        <v>65.08</v>
      </c>
      <c r="P15" s="1247">
        <v>18.29</v>
      </c>
      <c r="Q15" s="1247">
        <v>422.04</v>
      </c>
      <c r="R15" s="1247">
        <v>11.28</v>
      </c>
      <c r="S15" s="1247">
        <v>2.44</v>
      </c>
      <c r="T15" s="1247">
        <v>1.07</v>
      </c>
      <c r="U15" s="1262">
        <f t="shared" si="0"/>
        <v>0.30783900000000003</v>
      </c>
      <c r="V15" s="1247">
        <v>0.13</v>
      </c>
      <c r="W15" s="1247">
        <v>0</v>
      </c>
      <c r="X15" s="1261">
        <v>0</v>
      </c>
    </row>
    <row r="16" spans="2:24">
      <c r="B16" s="1259" t="s">
        <v>2237</v>
      </c>
      <c r="C16" s="1163">
        <v>10</v>
      </c>
      <c r="D16" s="1163" t="s">
        <v>2238</v>
      </c>
      <c r="E16" s="1247" t="s">
        <v>2239</v>
      </c>
      <c r="F16" s="1163">
        <v>510829</v>
      </c>
      <c r="G16" s="1163">
        <v>5045802</v>
      </c>
      <c r="H16" s="1163">
        <v>5.31</v>
      </c>
      <c r="I16" s="1163">
        <v>1.1100000000000001</v>
      </c>
      <c r="J16" s="1163">
        <v>0.93</v>
      </c>
      <c r="K16" s="1163">
        <v>0.03</v>
      </c>
      <c r="L16" s="1163">
        <v>0.03</v>
      </c>
      <c r="M16" s="1247">
        <v>510829</v>
      </c>
      <c r="N16" s="1247">
        <v>5045802</v>
      </c>
      <c r="O16" s="1247">
        <v>79.95</v>
      </c>
      <c r="P16" s="1247">
        <v>18.29</v>
      </c>
      <c r="Q16" s="1247">
        <v>422.04</v>
      </c>
      <c r="R16" s="1247">
        <v>11.28</v>
      </c>
      <c r="S16" s="1247">
        <v>2.44</v>
      </c>
      <c r="T16" s="1247">
        <v>1.1100000000000001</v>
      </c>
      <c r="U16" s="1262">
        <f t="shared" si="0"/>
        <v>0.31934700000000005</v>
      </c>
      <c r="V16" s="1247">
        <v>0.93</v>
      </c>
      <c r="W16" s="1247">
        <v>0.03</v>
      </c>
      <c r="X16" s="1261">
        <v>0.03</v>
      </c>
    </row>
    <row r="17" spans="2:24">
      <c r="B17" s="1259" t="s">
        <v>2240</v>
      </c>
      <c r="C17" s="1163">
        <v>11</v>
      </c>
      <c r="D17" s="1163" t="s">
        <v>2241</v>
      </c>
      <c r="E17" s="1247" t="s">
        <v>2242</v>
      </c>
      <c r="F17" s="1163">
        <v>504242.9</v>
      </c>
      <c r="G17" s="1163">
        <v>5037930</v>
      </c>
      <c r="H17" s="1163">
        <v>5.59</v>
      </c>
      <c r="I17" s="1163">
        <v>42.8</v>
      </c>
      <c r="J17" s="1163">
        <v>23.76</v>
      </c>
      <c r="K17" s="1163">
        <v>0.87</v>
      </c>
      <c r="L17" s="1163">
        <v>0.87</v>
      </c>
      <c r="M17" s="1247">
        <v>504243</v>
      </c>
      <c r="N17" s="1247">
        <v>5037930</v>
      </c>
      <c r="O17" s="1247">
        <v>48.41</v>
      </c>
      <c r="P17" s="1247">
        <v>18.29</v>
      </c>
      <c r="Q17" s="1247">
        <v>422.04</v>
      </c>
      <c r="R17" s="1247">
        <v>11.28</v>
      </c>
      <c r="S17" s="1247">
        <v>2.44</v>
      </c>
      <c r="T17" s="1247">
        <v>42.8</v>
      </c>
      <c r="U17" s="1262">
        <f t="shared" si="0"/>
        <v>12.313559999999999</v>
      </c>
      <c r="V17" s="1247">
        <v>23.76</v>
      </c>
      <c r="W17" s="1247">
        <v>0.87</v>
      </c>
      <c r="X17" s="1261">
        <v>0.87</v>
      </c>
    </row>
    <row r="18" spans="2:24">
      <c r="B18" s="1259" t="s">
        <v>2243</v>
      </c>
      <c r="C18" s="1163">
        <v>12</v>
      </c>
      <c r="D18" s="1163" t="s">
        <v>2244</v>
      </c>
      <c r="E18" s="1247" t="s">
        <v>2245</v>
      </c>
      <c r="F18" s="1163">
        <v>502344</v>
      </c>
      <c r="G18" s="1163">
        <v>5037386</v>
      </c>
      <c r="H18" s="1163">
        <v>7.34</v>
      </c>
      <c r="I18" s="1163">
        <v>19.12</v>
      </c>
      <c r="J18" s="1163">
        <v>42.06</v>
      </c>
      <c r="K18" s="1163">
        <v>2.78</v>
      </c>
      <c r="L18" s="1163">
        <v>5.95</v>
      </c>
      <c r="M18" s="1247">
        <v>502344</v>
      </c>
      <c r="N18" s="1247">
        <v>5037386</v>
      </c>
      <c r="O18" s="1247">
        <v>56.28</v>
      </c>
      <c r="P18" s="1247">
        <v>6.1</v>
      </c>
      <c r="Q18" s="1247">
        <v>295.37</v>
      </c>
      <c r="R18" s="1247">
        <v>2.13</v>
      </c>
      <c r="S18" s="1247">
        <v>15.24</v>
      </c>
      <c r="T18" s="1247">
        <v>0</v>
      </c>
      <c r="U18" s="1262">
        <f t="shared" si="0"/>
        <v>0</v>
      </c>
      <c r="V18" s="1247">
        <v>0</v>
      </c>
      <c r="W18" s="1247">
        <v>3.62</v>
      </c>
      <c r="X18" s="1261">
        <v>0.46</v>
      </c>
    </row>
    <row r="19" spans="2:24">
      <c r="B19" s="1259"/>
      <c r="D19" s="1163" t="s">
        <v>2244</v>
      </c>
      <c r="E19" s="1247" t="s">
        <v>2246</v>
      </c>
      <c r="M19" s="1247">
        <v>502344</v>
      </c>
      <c r="N19" s="1247">
        <v>5037386</v>
      </c>
      <c r="O19" s="1247">
        <v>56.28</v>
      </c>
      <c r="P19" s="1247">
        <v>18.29</v>
      </c>
      <c r="Q19" s="1247">
        <v>422.04</v>
      </c>
      <c r="R19" s="1247">
        <v>11.28</v>
      </c>
      <c r="S19" s="1247">
        <v>2.44</v>
      </c>
      <c r="T19" s="1247">
        <v>19.12</v>
      </c>
      <c r="U19" s="1262">
        <f t="shared" si="0"/>
        <v>5.5008240000000006</v>
      </c>
      <c r="V19" s="1247">
        <v>42.06</v>
      </c>
      <c r="W19" s="1247">
        <v>2.3199999999999998</v>
      </c>
      <c r="X19" s="1261">
        <v>2.3199999999999998</v>
      </c>
    </row>
    <row r="20" spans="2:24">
      <c r="B20" s="1259" t="s">
        <v>2247</v>
      </c>
      <c r="C20" s="1163">
        <v>13</v>
      </c>
      <c r="D20" s="1163" t="s">
        <v>2248</v>
      </c>
      <c r="E20" s="1247" t="s">
        <v>2249</v>
      </c>
      <c r="F20" s="1163">
        <v>513703</v>
      </c>
      <c r="G20" s="1163">
        <v>5038745</v>
      </c>
      <c r="H20" s="1163">
        <v>8.7100000000000009</v>
      </c>
      <c r="I20" s="1163">
        <v>1.69</v>
      </c>
      <c r="J20" s="1163">
        <v>4.03</v>
      </c>
      <c r="K20" s="1163">
        <v>0.17</v>
      </c>
      <c r="L20" s="1163">
        <v>0.17</v>
      </c>
      <c r="M20" s="1247">
        <v>513703</v>
      </c>
      <c r="N20" s="1247">
        <v>5038745</v>
      </c>
      <c r="O20" s="1247">
        <v>62.28</v>
      </c>
      <c r="P20" s="1247">
        <v>18.29</v>
      </c>
      <c r="Q20" s="1247">
        <v>422.04</v>
      </c>
      <c r="R20" s="1247">
        <v>11.28</v>
      </c>
      <c r="S20" s="1247">
        <v>2.44</v>
      </c>
      <c r="T20" s="1247">
        <v>1.69</v>
      </c>
      <c r="U20" s="1262">
        <f t="shared" si="0"/>
        <v>0.48621300000000001</v>
      </c>
      <c r="V20" s="1247">
        <v>4.03</v>
      </c>
      <c r="W20" s="1247">
        <v>0.17</v>
      </c>
      <c r="X20" s="1261">
        <v>0.17</v>
      </c>
    </row>
    <row r="21" spans="2:24">
      <c r="B21" s="1259" t="s">
        <v>2250</v>
      </c>
      <c r="C21" s="1163">
        <v>14</v>
      </c>
      <c r="D21" s="1163" t="s">
        <v>2251</v>
      </c>
      <c r="E21" s="1247" t="s">
        <v>2252</v>
      </c>
      <c r="F21" s="1163">
        <v>514063</v>
      </c>
      <c r="G21" s="1163">
        <v>5038512</v>
      </c>
      <c r="H21" s="1163">
        <v>9.14</v>
      </c>
      <c r="I21" s="1163">
        <v>2.54</v>
      </c>
      <c r="J21" s="1163">
        <v>2.14</v>
      </c>
      <c r="K21" s="1163">
        <v>0.06</v>
      </c>
      <c r="L21" s="1163">
        <v>0.06</v>
      </c>
      <c r="M21" s="1247">
        <v>514063</v>
      </c>
      <c r="N21" s="1247">
        <v>5038512</v>
      </c>
      <c r="O21" s="1247">
        <v>59.64</v>
      </c>
      <c r="P21" s="1247">
        <v>18.29</v>
      </c>
      <c r="Q21" s="1247">
        <v>422.04</v>
      </c>
      <c r="R21" s="1247">
        <v>11.28</v>
      </c>
      <c r="S21" s="1247">
        <v>2.44</v>
      </c>
      <c r="T21" s="1247">
        <v>2.54</v>
      </c>
      <c r="U21" s="1262">
        <f t="shared" si="0"/>
        <v>0.73075800000000002</v>
      </c>
      <c r="V21" s="1247">
        <v>2.14</v>
      </c>
      <c r="W21" s="1247">
        <v>0.06</v>
      </c>
      <c r="X21" s="1261">
        <v>0.06</v>
      </c>
    </row>
    <row r="22" spans="2:24">
      <c r="B22" s="1259" t="s">
        <v>2253</v>
      </c>
      <c r="C22" s="1163">
        <v>15</v>
      </c>
      <c r="D22" s="1163" t="s">
        <v>2254</v>
      </c>
      <c r="E22" s="1247" t="s">
        <v>2255</v>
      </c>
      <c r="F22" s="1163">
        <v>516615</v>
      </c>
      <c r="G22" s="1163">
        <v>5036641</v>
      </c>
      <c r="H22" s="1163">
        <v>12.3</v>
      </c>
      <c r="I22" s="1163">
        <v>3.4</v>
      </c>
      <c r="J22" s="1163">
        <v>2.85</v>
      </c>
      <c r="K22" s="1163">
        <v>0.57999999999999996</v>
      </c>
      <c r="L22" s="1163">
        <v>0.57999999999999996</v>
      </c>
      <c r="M22" s="1247">
        <v>516615</v>
      </c>
      <c r="N22" s="1247">
        <v>5036641</v>
      </c>
      <c r="O22" s="1247">
        <v>60.64</v>
      </c>
      <c r="P22" s="1247">
        <v>18.29</v>
      </c>
      <c r="Q22" s="1247">
        <v>422.04</v>
      </c>
      <c r="R22" s="1247">
        <v>11.28</v>
      </c>
      <c r="S22" s="1247">
        <v>2.44</v>
      </c>
      <c r="T22" s="1247">
        <v>3.4</v>
      </c>
      <c r="U22" s="1262">
        <f t="shared" si="0"/>
        <v>0.97818000000000005</v>
      </c>
      <c r="V22" s="1247">
        <v>2.85</v>
      </c>
      <c r="W22" s="1247">
        <v>0.57999999999999996</v>
      </c>
      <c r="X22" s="1261">
        <v>0.57999999999999996</v>
      </c>
    </row>
    <row r="23" spans="2:24">
      <c r="B23" s="1259" t="s">
        <v>2256</v>
      </c>
      <c r="C23" s="1163">
        <v>16</v>
      </c>
      <c r="D23" s="1163" t="s">
        <v>2257</v>
      </c>
      <c r="E23" s="1247" t="s">
        <v>2258</v>
      </c>
      <c r="F23" s="1163">
        <v>493752</v>
      </c>
      <c r="G23" s="1163">
        <v>5040722</v>
      </c>
      <c r="H23" s="1163">
        <v>12.95</v>
      </c>
      <c r="I23" s="1163">
        <v>0</v>
      </c>
      <c r="J23" s="1163">
        <v>0</v>
      </c>
      <c r="K23" s="1163">
        <v>1.87</v>
      </c>
      <c r="L23" s="1163">
        <v>1.87</v>
      </c>
      <c r="M23" s="1247">
        <v>493752</v>
      </c>
      <c r="N23" s="1247">
        <v>5040722</v>
      </c>
      <c r="O23" s="1247">
        <v>55.09</v>
      </c>
      <c r="P23" s="1247">
        <v>18.29</v>
      </c>
      <c r="Q23" s="1247">
        <v>422.04</v>
      </c>
      <c r="R23" s="1247">
        <v>11.28</v>
      </c>
      <c r="S23" s="1247">
        <v>2.44</v>
      </c>
      <c r="T23" s="1247">
        <v>0</v>
      </c>
      <c r="U23" s="1262">
        <f t="shared" si="0"/>
        <v>0</v>
      </c>
      <c r="V23" s="1247">
        <v>0</v>
      </c>
      <c r="W23" s="1247">
        <v>1.87</v>
      </c>
      <c r="X23" s="1261">
        <v>1.87</v>
      </c>
    </row>
    <row r="24" spans="2:24">
      <c r="B24" s="1259" t="s">
        <v>2259</v>
      </c>
      <c r="C24" s="1163">
        <v>17</v>
      </c>
      <c r="D24" s="1163" t="s">
        <v>2260</v>
      </c>
      <c r="E24" s="1247" t="s">
        <v>2261</v>
      </c>
      <c r="F24" s="1163">
        <v>517194</v>
      </c>
      <c r="G24" s="1163">
        <v>5036298</v>
      </c>
      <c r="H24" s="1163">
        <v>12.98</v>
      </c>
      <c r="I24" s="1163">
        <v>2.08</v>
      </c>
      <c r="J24" s="1163">
        <v>0</v>
      </c>
      <c r="K24" s="1163">
        <v>0</v>
      </c>
      <c r="L24" s="1163">
        <v>0</v>
      </c>
      <c r="M24" s="1247">
        <v>517194</v>
      </c>
      <c r="N24" s="1247">
        <v>5036298</v>
      </c>
      <c r="O24" s="1247">
        <v>67.27</v>
      </c>
      <c r="P24" s="1247">
        <v>18.29</v>
      </c>
      <c r="Q24" s="1247">
        <v>422.04</v>
      </c>
      <c r="R24" s="1247">
        <v>11.28</v>
      </c>
      <c r="S24" s="1247">
        <v>2.44</v>
      </c>
      <c r="T24" s="1247">
        <v>2.08</v>
      </c>
      <c r="U24" s="1262">
        <f t="shared" si="0"/>
        <v>0.59841600000000006</v>
      </c>
      <c r="V24" s="1247">
        <v>0</v>
      </c>
      <c r="W24" s="1247">
        <v>0</v>
      </c>
      <c r="X24" s="1261">
        <v>0</v>
      </c>
    </row>
    <row r="25" spans="2:24">
      <c r="B25" s="1259" t="s">
        <v>2262</v>
      </c>
      <c r="C25" s="1163">
        <v>18</v>
      </c>
      <c r="D25" s="1163" t="s">
        <v>2263</v>
      </c>
      <c r="E25" s="1247" t="s">
        <v>2264</v>
      </c>
      <c r="F25" s="1163">
        <v>493642</v>
      </c>
      <c r="G25" s="1163">
        <v>5039988</v>
      </c>
      <c r="H25" s="1163">
        <v>13.23</v>
      </c>
      <c r="I25" s="1163">
        <v>1.7</v>
      </c>
      <c r="J25" s="1163">
        <v>1.47</v>
      </c>
      <c r="K25" s="1163">
        <v>0</v>
      </c>
      <c r="L25" s="1163">
        <v>0</v>
      </c>
      <c r="M25" s="1247">
        <v>493642</v>
      </c>
      <c r="N25" s="1247">
        <v>5039988</v>
      </c>
      <c r="O25" s="1247">
        <v>52.86</v>
      </c>
      <c r="P25" s="1247">
        <v>18.29</v>
      </c>
      <c r="Q25" s="1247">
        <v>422.04</v>
      </c>
      <c r="R25" s="1247">
        <v>11.28</v>
      </c>
      <c r="S25" s="1247">
        <v>2.44</v>
      </c>
      <c r="T25" s="1247">
        <v>1.7</v>
      </c>
      <c r="U25" s="1262">
        <f t="shared" si="0"/>
        <v>0.48909000000000002</v>
      </c>
      <c r="V25" s="1247">
        <v>1.47</v>
      </c>
      <c r="W25" s="1247">
        <v>0</v>
      </c>
      <c r="X25" s="1261">
        <v>0</v>
      </c>
    </row>
    <row r="26" spans="2:24">
      <c r="B26" s="1259" t="s">
        <v>2265</v>
      </c>
      <c r="C26" s="1163">
        <v>19</v>
      </c>
      <c r="D26" s="1163" t="s">
        <v>2266</v>
      </c>
      <c r="E26" s="1247" t="s">
        <v>2267</v>
      </c>
      <c r="F26" s="1163">
        <v>518751</v>
      </c>
      <c r="G26" s="1163">
        <v>5030570</v>
      </c>
      <c r="H26" s="1163">
        <v>17.88</v>
      </c>
      <c r="I26" s="1163">
        <v>1.33</v>
      </c>
      <c r="J26" s="1163">
        <v>0.49</v>
      </c>
      <c r="K26" s="1163">
        <v>0</v>
      </c>
      <c r="L26" s="1163">
        <v>0</v>
      </c>
      <c r="M26" s="1247">
        <v>518751</v>
      </c>
      <c r="N26" s="1247">
        <v>5030570</v>
      </c>
      <c r="O26" s="1247">
        <v>48.41</v>
      </c>
      <c r="P26" s="1247">
        <v>12.19</v>
      </c>
      <c r="Q26" s="1247">
        <v>295.37</v>
      </c>
      <c r="R26" s="1247">
        <v>12.19</v>
      </c>
      <c r="S26" s="1247">
        <v>1.52</v>
      </c>
      <c r="T26" s="1247">
        <v>1.33</v>
      </c>
      <c r="U26" s="1262">
        <f t="shared" si="0"/>
        <v>0.38264100000000001</v>
      </c>
      <c r="V26" s="1247">
        <v>0.49</v>
      </c>
      <c r="W26" s="1247">
        <v>0</v>
      </c>
      <c r="X26" s="1261">
        <v>0</v>
      </c>
    </row>
    <row r="27" spans="2:24">
      <c r="B27" s="1259" t="s">
        <v>2268</v>
      </c>
      <c r="C27" s="1163">
        <v>20</v>
      </c>
      <c r="D27" s="1163" t="s">
        <v>2269</v>
      </c>
      <c r="E27" s="1247" t="s">
        <v>2270</v>
      </c>
      <c r="F27" s="1163">
        <v>519559</v>
      </c>
      <c r="G27" s="1163">
        <v>5029639</v>
      </c>
      <c r="H27" s="1163">
        <v>19.11</v>
      </c>
      <c r="I27" s="1163">
        <v>0</v>
      </c>
      <c r="J27" s="1163">
        <v>0</v>
      </c>
      <c r="K27" s="1163">
        <v>4.4800000000000004</v>
      </c>
      <c r="L27" s="1163">
        <v>4.4800000000000004</v>
      </c>
      <c r="M27" s="1247">
        <v>519559</v>
      </c>
      <c r="N27" s="1247">
        <v>5029639</v>
      </c>
      <c r="O27" s="1247">
        <v>70.81</v>
      </c>
      <c r="P27" s="1247">
        <v>12.19</v>
      </c>
      <c r="Q27" s="1247">
        <v>295.37</v>
      </c>
      <c r="R27" s="1247">
        <v>12.19</v>
      </c>
      <c r="S27" s="1247">
        <v>1.52</v>
      </c>
      <c r="T27" s="1247">
        <v>0</v>
      </c>
      <c r="U27" s="1262">
        <f t="shared" si="0"/>
        <v>0</v>
      </c>
      <c r="V27" s="1247">
        <v>0</v>
      </c>
      <c r="W27" s="1247">
        <v>4.4800000000000004</v>
      </c>
      <c r="X27" s="1261">
        <v>4.4800000000000004</v>
      </c>
    </row>
    <row r="28" spans="2:24">
      <c r="B28" s="1259" t="s">
        <v>2271</v>
      </c>
      <c r="C28" s="1163">
        <v>21</v>
      </c>
      <c r="D28" s="1163" t="s">
        <v>2272</v>
      </c>
      <c r="E28" s="1247" t="s">
        <v>2273</v>
      </c>
      <c r="F28" s="1163">
        <v>516283</v>
      </c>
      <c r="G28" s="1163">
        <v>5025853</v>
      </c>
      <c r="H28" s="1163">
        <v>20.23</v>
      </c>
      <c r="I28" s="1163">
        <v>2.97</v>
      </c>
      <c r="J28" s="1163">
        <v>0</v>
      </c>
      <c r="K28" s="1163">
        <v>0</v>
      </c>
      <c r="L28" s="1163">
        <v>0</v>
      </c>
      <c r="M28" s="1247">
        <v>516283</v>
      </c>
      <c r="N28" s="1247">
        <v>5025853</v>
      </c>
      <c r="O28" s="1247">
        <v>44.25</v>
      </c>
      <c r="P28" s="1247">
        <v>18.29</v>
      </c>
      <c r="Q28" s="1247">
        <v>422.04</v>
      </c>
      <c r="R28" s="1247">
        <v>11.28</v>
      </c>
      <c r="S28" s="1247">
        <v>2.44</v>
      </c>
      <c r="T28" s="1247">
        <v>2.97</v>
      </c>
      <c r="U28" s="1262">
        <f t="shared" si="0"/>
        <v>0.85446900000000015</v>
      </c>
      <c r="V28" s="1247">
        <v>0</v>
      </c>
      <c r="W28" s="1247">
        <v>0</v>
      </c>
      <c r="X28" s="1261">
        <v>0</v>
      </c>
    </row>
    <row r="29" spans="2:24">
      <c r="B29" s="1259" t="s">
        <v>2240</v>
      </c>
      <c r="C29" s="1163">
        <v>22</v>
      </c>
      <c r="D29" s="1163" t="s">
        <v>2274</v>
      </c>
      <c r="E29" s="1247" t="s">
        <v>2275</v>
      </c>
      <c r="F29" s="1163">
        <v>518784</v>
      </c>
      <c r="G29" s="1163">
        <v>5027415</v>
      </c>
      <c r="H29" s="1163">
        <v>20.3</v>
      </c>
      <c r="I29" s="1163">
        <v>29.51</v>
      </c>
      <c r="J29" s="1163">
        <v>0</v>
      </c>
      <c r="K29" s="1163">
        <v>0</v>
      </c>
      <c r="L29" s="1163">
        <v>0</v>
      </c>
      <c r="M29" s="1247">
        <v>518784</v>
      </c>
      <c r="N29" s="1247">
        <v>5027415</v>
      </c>
      <c r="O29" s="1247">
        <v>41.71</v>
      </c>
      <c r="P29" s="1247">
        <v>18.29</v>
      </c>
      <c r="Q29" s="1247">
        <v>422.04</v>
      </c>
      <c r="R29" s="1247">
        <v>11.28</v>
      </c>
      <c r="S29" s="1247">
        <v>2.44</v>
      </c>
      <c r="T29" s="1247">
        <v>29.51</v>
      </c>
      <c r="U29" s="1262">
        <f t="shared" si="0"/>
        <v>8.4900270000000013</v>
      </c>
      <c r="V29" s="1247">
        <v>0</v>
      </c>
      <c r="W29" s="1247">
        <v>0</v>
      </c>
      <c r="X29" s="1261">
        <v>0</v>
      </c>
    </row>
    <row r="30" spans="2:24">
      <c r="B30" s="1259" t="s">
        <v>2276</v>
      </c>
      <c r="C30" s="1163">
        <v>23</v>
      </c>
      <c r="D30" s="1163" t="s">
        <v>2277</v>
      </c>
      <c r="E30" s="1247" t="s">
        <v>2278</v>
      </c>
      <c r="F30" s="1163">
        <v>485113.2</v>
      </c>
      <c r="G30" s="1163">
        <v>5034818</v>
      </c>
      <c r="H30" s="1163">
        <v>22.82</v>
      </c>
      <c r="I30" s="1163">
        <v>36.700000000000003</v>
      </c>
      <c r="J30" s="1163">
        <v>0</v>
      </c>
      <c r="K30" s="1163">
        <v>0</v>
      </c>
      <c r="L30" s="1163">
        <v>0</v>
      </c>
      <c r="M30" s="1247">
        <v>485113</v>
      </c>
      <c r="N30" s="1247">
        <v>5034818</v>
      </c>
      <c r="O30" s="1247">
        <v>65.06</v>
      </c>
      <c r="P30" s="1247">
        <v>34.99</v>
      </c>
      <c r="Q30" s="1247">
        <v>453.71</v>
      </c>
      <c r="R30" s="1247">
        <v>11.8</v>
      </c>
      <c r="S30" s="1247">
        <v>1.71</v>
      </c>
      <c r="T30" s="1247">
        <v>36.700000000000003</v>
      </c>
      <c r="U30" s="1262">
        <f t="shared" si="0"/>
        <v>10.558590000000001</v>
      </c>
      <c r="V30" s="1247">
        <v>0</v>
      </c>
      <c r="W30" s="1247">
        <v>0</v>
      </c>
      <c r="X30" s="1261">
        <v>0</v>
      </c>
    </row>
    <row r="31" spans="2:24">
      <c r="B31" s="1259" t="s">
        <v>2279</v>
      </c>
      <c r="C31" s="1163">
        <v>24</v>
      </c>
      <c r="D31" s="1163" t="s">
        <v>2280</v>
      </c>
      <c r="E31" s="1247" t="s">
        <v>2281</v>
      </c>
      <c r="F31" s="1163">
        <v>503921</v>
      </c>
      <c r="G31" s="1163">
        <v>5015168</v>
      </c>
      <c r="H31" s="1163">
        <v>28.44</v>
      </c>
      <c r="I31" s="1163">
        <v>1.32</v>
      </c>
      <c r="J31" s="1163">
        <v>0</v>
      </c>
      <c r="K31" s="1163">
        <v>0</v>
      </c>
      <c r="L31" s="1163">
        <v>0</v>
      </c>
      <c r="M31" s="1247">
        <v>503921</v>
      </c>
      <c r="N31" s="1247">
        <v>5015168</v>
      </c>
      <c r="O31" s="1247">
        <v>51.15</v>
      </c>
      <c r="P31" s="1247">
        <v>18.29</v>
      </c>
      <c r="Q31" s="1247">
        <v>422.04</v>
      </c>
      <c r="R31" s="1247">
        <v>11.28</v>
      </c>
      <c r="S31" s="1247">
        <v>2.44</v>
      </c>
      <c r="T31" s="1247">
        <v>1.1599999999999999</v>
      </c>
      <c r="U31" s="1262">
        <f t="shared" si="0"/>
        <v>0.33373199999999997</v>
      </c>
      <c r="V31" s="1247">
        <v>0</v>
      </c>
      <c r="W31" s="1247">
        <v>0</v>
      </c>
      <c r="X31" s="1261">
        <v>0</v>
      </c>
    </row>
    <row r="32" spans="2:24">
      <c r="B32" s="1259"/>
      <c r="C32" s="1163">
        <v>24</v>
      </c>
      <c r="D32" s="1163" t="s">
        <v>2280</v>
      </c>
      <c r="E32" s="1247" t="s">
        <v>2282</v>
      </c>
      <c r="M32" s="1247">
        <v>503921</v>
      </c>
      <c r="N32" s="1247">
        <v>5015168</v>
      </c>
      <c r="O32" s="1247">
        <v>51.15</v>
      </c>
      <c r="P32" s="1247">
        <v>12.19</v>
      </c>
      <c r="Q32" s="1247">
        <v>295.37</v>
      </c>
      <c r="R32" s="1247">
        <v>12.19</v>
      </c>
      <c r="S32" s="1247">
        <v>1.52</v>
      </c>
      <c r="T32" s="1247">
        <v>0.16</v>
      </c>
      <c r="U32" s="1262">
        <f t="shared" si="0"/>
        <v>4.6032000000000003E-2</v>
      </c>
      <c r="V32" s="1247">
        <v>0</v>
      </c>
      <c r="W32" s="1247">
        <v>0</v>
      </c>
      <c r="X32" s="1261">
        <v>0</v>
      </c>
    </row>
    <row r="33" spans="2:24">
      <c r="B33" s="1259" t="s">
        <v>2283</v>
      </c>
      <c r="C33" s="1163">
        <v>25</v>
      </c>
      <c r="D33" s="1163" t="s">
        <v>2284</v>
      </c>
      <c r="E33" s="1247" t="s">
        <v>2285</v>
      </c>
      <c r="F33" s="1163">
        <v>487440</v>
      </c>
      <c r="G33" s="1163">
        <v>5008513</v>
      </c>
      <c r="H33" s="1163">
        <v>39.79</v>
      </c>
      <c r="I33" s="1163">
        <v>170.67</v>
      </c>
      <c r="J33" s="1163">
        <v>0</v>
      </c>
      <c r="K33" s="1163">
        <v>0</v>
      </c>
      <c r="L33" s="1163">
        <v>0</v>
      </c>
      <c r="M33" s="1247">
        <v>487440</v>
      </c>
      <c r="N33" s="1247">
        <v>5008513</v>
      </c>
      <c r="O33" s="1247">
        <v>45.63</v>
      </c>
      <c r="P33" s="1247">
        <v>18.29</v>
      </c>
      <c r="Q33" s="1247">
        <v>422.04</v>
      </c>
      <c r="R33" s="1247">
        <v>11.28</v>
      </c>
      <c r="S33" s="1247">
        <v>2.44</v>
      </c>
      <c r="T33" s="1247">
        <v>7.51</v>
      </c>
      <c r="U33" s="1262">
        <f t="shared" si="0"/>
        <v>2.1606269999999999</v>
      </c>
      <c r="V33" s="1247">
        <v>0</v>
      </c>
      <c r="W33" s="1247">
        <v>0</v>
      </c>
      <c r="X33" s="1261">
        <v>0</v>
      </c>
    </row>
    <row r="34" spans="2:24">
      <c r="B34" s="1259"/>
      <c r="C34" s="1163">
        <v>25</v>
      </c>
      <c r="D34" s="1163" t="s">
        <v>2284</v>
      </c>
      <c r="E34" s="1247" t="s">
        <v>2286</v>
      </c>
      <c r="M34" s="1247">
        <v>487440</v>
      </c>
      <c r="N34" s="1247">
        <v>5008513</v>
      </c>
      <c r="O34" s="1247">
        <v>45.63</v>
      </c>
      <c r="P34" s="1247">
        <v>12.19</v>
      </c>
      <c r="Q34" s="1247">
        <v>295.37</v>
      </c>
      <c r="R34" s="1247">
        <v>12.19</v>
      </c>
      <c r="S34" s="1247">
        <v>1.52</v>
      </c>
      <c r="T34" s="1247">
        <v>0.76</v>
      </c>
      <c r="U34" s="1262">
        <f t="shared" si="0"/>
        <v>0.21865200000000001</v>
      </c>
      <c r="V34" s="1247">
        <v>0</v>
      </c>
      <c r="W34" s="1247">
        <v>0</v>
      </c>
      <c r="X34" s="1261">
        <v>0</v>
      </c>
    </row>
    <row r="35" spans="2:24">
      <c r="B35" s="1259"/>
      <c r="C35" s="1163">
        <v>25</v>
      </c>
      <c r="D35" s="1163" t="s">
        <v>2284</v>
      </c>
      <c r="E35" s="1247" t="s">
        <v>2287</v>
      </c>
      <c r="M35" s="1247">
        <v>487440</v>
      </c>
      <c r="N35" s="1247">
        <v>5008513</v>
      </c>
      <c r="O35" s="1247">
        <v>45.63</v>
      </c>
      <c r="P35" s="1247">
        <v>15.24</v>
      </c>
      <c r="Q35" s="1247">
        <v>322.58999999999997</v>
      </c>
      <c r="R35" s="1247">
        <v>31.7</v>
      </c>
      <c r="S35" s="1247">
        <v>3.75</v>
      </c>
      <c r="T35" s="1247">
        <v>115</v>
      </c>
      <c r="U35" s="1262">
        <f t="shared" si="0"/>
        <v>33.085500000000003</v>
      </c>
      <c r="V35" s="1247">
        <v>0</v>
      </c>
      <c r="W35" s="1247">
        <v>0</v>
      </c>
      <c r="X35" s="1261">
        <v>0</v>
      </c>
    </row>
    <row r="36" spans="2:24">
      <c r="B36" s="1259"/>
      <c r="C36" s="1163">
        <v>25</v>
      </c>
      <c r="D36" s="1163" t="s">
        <v>2284</v>
      </c>
      <c r="E36" s="1247" t="s">
        <v>2288</v>
      </c>
      <c r="M36" s="1247">
        <v>487440</v>
      </c>
      <c r="N36" s="1247">
        <v>5008513</v>
      </c>
      <c r="O36" s="1247">
        <v>45.63</v>
      </c>
      <c r="P36" s="1247">
        <v>22.86</v>
      </c>
      <c r="Q36" s="1247">
        <v>307.04000000000002</v>
      </c>
      <c r="R36" s="1247">
        <v>3.05</v>
      </c>
      <c r="S36" s="1247">
        <v>3.75</v>
      </c>
      <c r="T36" s="1247">
        <v>16.5</v>
      </c>
      <c r="U36" s="1262">
        <f t="shared" si="0"/>
        <v>4.7470499999999998</v>
      </c>
      <c r="V36" s="1247">
        <v>0</v>
      </c>
      <c r="W36" s="1247">
        <v>0</v>
      </c>
      <c r="X36" s="1261">
        <v>0</v>
      </c>
    </row>
    <row r="37" spans="2:24">
      <c r="B37" s="1259"/>
      <c r="C37" s="1163">
        <v>25</v>
      </c>
      <c r="D37" s="1163" t="s">
        <v>2284</v>
      </c>
      <c r="E37" s="1247" t="s">
        <v>2289</v>
      </c>
      <c r="M37" s="1247">
        <v>487440</v>
      </c>
      <c r="N37" s="1247">
        <v>5008513</v>
      </c>
      <c r="O37" s="1247">
        <v>45.63</v>
      </c>
      <c r="P37" s="1247">
        <v>22.86</v>
      </c>
      <c r="Q37" s="1247">
        <v>645.54</v>
      </c>
      <c r="R37" s="1247">
        <v>7.53</v>
      </c>
      <c r="S37" s="1247">
        <v>1.74</v>
      </c>
      <c r="T37" s="1247">
        <v>30.9</v>
      </c>
      <c r="U37" s="1262">
        <f t="shared" si="0"/>
        <v>8.8899299999999997</v>
      </c>
      <c r="V37" s="1247">
        <v>0</v>
      </c>
      <c r="W37" s="1247">
        <v>0</v>
      </c>
      <c r="X37" s="1261">
        <v>0</v>
      </c>
    </row>
    <row r="38" spans="2:24">
      <c r="B38" s="1259" t="s">
        <v>2290</v>
      </c>
      <c r="C38" s="1163">
        <v>26</v>
      </c>
      <c r="D38" s="1163" t="s">
        <v>2291</v>
      </c>
      <c r="E38" s="1247" t="s">
        <v>2292</v>
      </c>
      <c r="F38" s="1163">
        <v>481137</v>
      </c>
      <c r="G38" s="1163">
        <v>5000753</v>
      </c>
      <c r="H38" s="1163">
        <v>49.65</v>
      </c>
      <c r="I38" s="1163">
        <v>51.7</v>
      </c>
      <c r="J38" s="1163">
        <v>0</v>
      </c>
      <c r="K38" s="1163">
        <v>0</v>
      </c>
      <c r="L38" s="1163">
        <v>0</v>
      </c>
      <c r="M38" s="1247">
        <v>481137</v>
      </c>
      <c r="N38" s="1247">
        <v>5000753</v>
      </c>
      <c r="O38" s="1247">
        <v>37.270000000000003</v>
      </c>
      <c r="P38" s="1247">
        <v>9.14</v>
      </c>
      <c r="Q38" s="1247">
        <v>611.26</v>
      </c>
      <c r="R38" s="1247">
        <v>8.3800000000000008</v>
      </c>
      <c r="S38" s="1247">
        <v>1.92</v>
      </c>
      <c r="T38" s="1247">
        <v>11.3</v>
      </c>
      <c r="U38" s="1262">
        <f t="shared" si="0"/>
        <v>3.2510100000000004</v>
      </c>
      <c r="V38" s="1247">
        <v>0</v>
      </c>
      <c r="W38" s="1247">
        <v>0</v>
      </c>
      <c r="X38" s="1261">
        <v>0</v>
      </c>
    </row>
    <row r="39" spans="2:24">
      <c r="B39" s="1263"/>
      <c r="C39" s="1167">
        <v>26</v>
      </c>
      <c r="D39" s="1167" t="s">
        <v>2291</v>
      </c>
      <c r="E39" s="1264" t="s">
        <v>2293</v>
      </c>
      <c r="F39" s="1167"/>
      <c r="G39" s="1167"/>
      <c r="H39" s="1167"/>
      <c r="I39" s="1167"/>
      <c r="J39" s="1167"/>
      <c r="K39" s="1167"/>
      <c r="L39" s="1167"/>
      <c r="M39" s="1264">
        <v>481137</v>
      </c>
      <c r="N39" s="1264">
        <v>5000753</v>
      </c>
      <c r="O39" s="1264">
        <v>37.270000000000003</v>
      </c>
      <c r="P39" s="1264">
        <v>9.75</v>
      </c>
      <c r="Q39" s="1264">
        <v>922.04</v>
      </c>
      <c r="R39" s="1264">
        <v>7.55</v>
      </c>
      <c r="S39" s="1264">
        <v>1.52</v>
      </c>
      <c r="T39" s="1264">
        <v>40.4</v>
      </c>
      <c r="U39" s="1265">
        <f t="shared" si="0"/>
        <v>11.62308</v>
      </c>
      <c r="V39" s="1264">
        <v>0</v>
      </c>
      <c r="W39" s="1264">
        <v>0</v>
      </c>
      <c r="X39" s="1266">
        <v>0</v>
      </c>
    </row>
  </sheetData>
  <pageMargins left="0.7" right="0.7" top="0.75" bottom="0.75" header="0.3" footer="0.3"/>
  <pageSetup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295DA-0FAA-478B-9389-AE076F132E5F}">
  <sheetPr codeName="Sheet12">
    <tabColor theme="8" tint="0.39997558519241921"/>
    <pageSetUpPr fitToPage="1"/>
  </sheetPr>
  <dimension ref="A1:S53"/>
  <sheetViews>
    <sheetView showOutlineSymbols="0" view="pageBreakPreview" zoomScale="60" zoomScaleNormal="65" workbookViewId="0">
      <selection activeCell="M18" sqref="M18"/>
    </sheetView>
  </sheetViews>
  <sheetFormatPr defaultColWidth="9.1328125" defaultRowHeight="13.5"/>
  <cols>
    <col min="1" max="1" width="3.3984375" style="91" customWidth="1"/>
    <col min="2" max="2" width="22.73046875" style="91" customWidth="1"/>
    <col min="3" max="3" width="21.1328125" style="222" bestFit="1" customWidth="1"/>
    <col min="4" max="4" width="22.1328125" style="222" customWidth="1"/>
    <col min="5" max="5" width="21.265625" style="222" customWidth="1"/>
    <col min="6" max="7" width="21.265625" style="91" customWidth="1"/>
    <col min="8" max="8" width="29.265625" style="91" customWidth="1"/>
    <col min="9" max="9" width="22.59765625" style="91" customWidth="1"/>
    <col min="10" max="10" width="23.73046875" style="91" customWidth="1"/>
    <col min="11" max="11" width="26.1328125" style="91" customWidth="1"/>
    <col min="12" max="12" width="24.86328125" style="91" customWidth="1"/>
    <col min="13" max="13" width="13.1328125" style="91" customWidth="1"/>
    <col min="14" max="15" width="21.1328125" style="91" customWidth="1"/>
    <col min="16" max="16" width="23.3984375" style="91" customWidth="1"/>
    <col min="17" max="17" width="24.1328125" style="91" customWidth="1"/>
    <col min="18" max="16384" width="9.1328125" style="91"/>
  </cols>
  <sheetData>
    <row r="1" spans="1:19" ht="25.15">
      <c r="B1" s="1162" t="str">
        <f>'OR PTE Summary'!B1</f>
        <v>Emissions Detail Sheets for:</v>
      </c>
      <c r="C1" s="1020"/>
      <c r="D1" s="1020"/>
      <c r="E1" s="1162" t="str">
        <f>'OR PTE Summary'!F1</f>
        <v>Intel Corp., source no. 34-2681, application 034907 received 7/7/2023</v>
      </c>
      <c r="F1" s="124"/>
      <c r="G1" s="88"/>
      <c r="L1" s="834"/>
      <c r="P1" s="88"/>
      <c r="Q1" s="88"/>
      <c r="R1" s="88"/>
    </row>
    <row r="2" spans="1:19" ht="17.649999999999999">
      <c r="B2" s="92" t="s">
        <v>102</v>
      </c>
      <c r="C2" s="1020"/>
      <c r="D2" s="1020"/>
      <c r="E2" s="1020"/>
      <c r="F2" s="97" t="s">
        <v>103</v>
      </c>
      <c r="G2" s="88"/>
      <c r="H2" s="88"/>
      <c r="P2" s="88"/>
      <c r="Q2" s="88"/>
      <c r="R2" s="88"/>
    </row>
    <row r="3" spans="1:19" ht="30.75" customHeight="1">
      <c r="A3" s="88"/>
      <c r="B3" s="1366"/>
      <c r="C3" s="1366"/>
      <c r="D3" s="1366"/>
      <c r="E3" s="1020"/>
      <c r="F3" s="1024" t="s">
        <v>104</v>
      </c>
      <c r="G3" s="1116" t="s">
        <v>105</v>
      </c>
      <c r="H3" s="1025" t="s">
        <v>106</v>
      </c>
      <c r="P3" s="88"/>
      <c r="Q3" s="88"/>
      <c r="R3" s="88"/>
    </row>
    <row r="4" spans="1:19">
      <c r="A4" s="88"/>
      <c r="B4" s="88"/>
      <c r="C4" s="1020"/>
      <c r="D4" s="1020"/>
      <c r="E4" s="1020"/>
      <c r="F4" s="1019" t="s">
        <v>107</v>
      </c>
      <c r="G4" s="1020">
        <v>53.06</v>
      </c>
      <c r="H4" s="1021">
        <v>1</v>
      </c>
      <c r="L4" s="74"/>
      <c r="M4" s="74"/>
      <c r="N4" s="74"/>
      <c r="O4" s="74"/>
      <c r="P4" s="93"/>
      <c r="Q4" s="93"/>
      <c r="R4" s="93"/>
    </row>
    <row r="5" spans="1:19">
      <c r="A5" s="88"/>
      <c r="B5" s="125"/>
      <c r="C5" s="375"/>
      <c r="D5" s="1099"/>
      <c r="E5" s="88"/>
      <c r="F5" s="1090" t="s">
        <v>108</v>
      </c>
      <c r="G5" s="1033">
        <v>1E-3</v>
      </c>
      <c r="H5" s="1091">
        <v>25</v>
      </c>
      <c r="K5" s="835"/>
      <c r="L5" s="835"/>
      <c r="M5" s="835"/>
      <c r="N5" s="835"/>
      <c r="O5" s="835"/>
      <c r="P5" s="499"/>
      <c r="Q5" s="499"/>
      <c r="R5" s="500"/>
      <c r="S5" s="500"/>
    </row>
    <row r="6" spans="1:19">
      <c r="A6" s="88"/>
      <c r="B6" s="125"/>
      <c r="C6" s="375"/>
      <c r="D6" s="1099"/>
      <c r="E6" s="88"/>
      <c r="F6" s="239" t="s">
        <v>109</v>
      </c>
      <c r="G6" s="1022">
        <v>1E-4</v>
      </c>
      <c r="H6" s="1023">
        <v>298</v>
      </c>
      <c r="I6" s="835"/>
      <c r="J6" s="835"/>
      <c r="K6" s="835"/>
      <c r="L6" s="835"/>
      <c r="M6" s="835"/>
      <c r="N6" s="500"/>
      <c r="O6" s="500"/>
      <c r="P6" s="500"/>
      <c r="Q6" s="500"/>
    </row>
    <row r="7" spans="1:19" ht="14.65">
      <c r="A7" s="88"/>
      <c r="B7" s="186"/>
      <c r="C7" s="193"/>
      <c r="D7" s="1020"/>
      <c r="E7" s="88"/>
      <c r="F7" s="1028" t="s">
        <v>2190</v>
      </c>
      <c r="G7" s="88"/>
      <c r="H7" s="88"/>
    </row>
    <row r="8" spans="1:19" ht="14.65">
      <c r="A8" s="88"/>
      <c r="B8" s="186"/>
      <c r="C8" s="193"/>
      <c r="D8" s="1020"/>
      <c r="E8" s="88"/>
      <c r="F8" s="1028" t="s">
        <v>2191</v>
      </c>
      <c r="G8" s="88"/>
      <c r="H8" s="88"/>
    </row>
    <row r="9" spans="1:19">
      <c r="A9" s="88"/>
      <c r="B9" s="186"/>
      <c r="C9" s="193"/>
      <c r="D9" s="1020"/>
      <c r="E9" s="88"/>
      <c r="F9" s="1034"/>
      <c r="G9" s="88"/>
      <c r="H9" s="88"/>
    </row>
    <row r="10" spans="1:19" ht="13.9">
      <c r="A10" s="88"/>
      <c r="B10" s="1127" t="s">
        <v>110</v>
      </c>
      <c r="C10" s="193"/>
      <c r="D10" s="1020"/>
      <c r="E10" s="88"/>
      <c r="F10" s="88"/>
      <c r="G10" s="88"/>
      <c r="H10" s="88"/>
    </row>
    <row r="11" spans="1:19">
      <c r="A11" s="88"/>
      <c r="B11" s="1014"/>
      <c r="C11" s="1015"/>
      <c r="D11" s="170"/>
      <c r="E11" s="169"/>
      <c r="F11" s="169"/>
      <c r="G11" s="169"/>
      <c r="H11" s="171"/>
    </row>
    <row r="12" spans="1:19" ht="27.75" customHeight="1">
      <c r="A12" s="88"/>
      <c r="B12" s="1016" t="s">
        <v>111</v>
      </c>
      <c r="C12" s="583" t="s">
        <v>112</v>
      </c>
      <c r="D12" s="583" t="s">
        <v>113</v>
      </c>
      <c r="E12" s="1017" t="s">
        <v>114</v>
      </c>
      <c r="F12" s="1017" t="s">
        <v>115</v>
      </c>
      <c r="G12" s="1017" t="s">
        <v>116</v>
      </c>
      <c r="H12" s="1018" t="s">
        <v>117</v>
      </c>
    </row>
    <row r="13" spans="1:19">
      <c r="A13" s="88"/>
      <c r="B13" s="982">
        <v>446400000</v>
      </c>
      <c r="C13" s="1011">
        <v>1.026E-3</v>
      </c>
      <c r="D13" s="1012">
        <v>24301.819584000004</v>
      </c>
      <c r="E13" s="246">
        <v>11.45016</v>
      </c>
      <c r="F13" s="246">
        <v>13.648590720000001</v>
      </c>
      <c r="G13" s="974">
        <v>24326.918334720005</v>
      </c>
      <c r="H13" s="1013">
        <v>26815.837217808225</v>
      </c>
    </row>
    <row r="14" spans="1:19" ht="14.65">
      <c r="A14" s="88"/>
      <c r="B14" s="1245" t="s">
        <v>2192</v>
      </c>
      <c r="C14" s="193"/>
      <c r="D14" s="1020"/>
      <c r="E14" s="88"/>
      <c r="F14" s="88"/>
      <c r="G14" s="88"/>
      <c r="H14" s="88"/>
    </row>
    <row r="15" spans="1:19">
      <c r="A15" s="88"/>
      <c r="B15" s="88"/>
      <c r="C15" s="1020"/>
      <c r="D15" s="1020"/>
      <c r="E15" s="88"/>
      <c r="F15" s="88"/>
      <c r="G15" s="88"/>
      <c r="H15" s="88"/>
    </row>
    <row r="16" spans="1:19" ht="13.9">
      <c r="A16" s="88"/>
      <c r="B16" s="403"/>
      <c r="C16" s="1072"/>
      <c r="D16" s="1050" t="s">
        <v>118</v>
      </c>
      <c r="E16" s="1050" t="s">
        <v>118</v>
      </c>
      <c r="F16" s="88"/>
      <c r="G16" s="88"/>
      <c r="H16" s="88"/>
    </row>
    <row r="17" spans="1:8" ht="56.45" customHeight="1">
      <c r="A17" s="88"/>
      <c r="B17" s="506" t="s">
        <v>119</v>
      </c>
      <c r="C17" s="1088" t="s">
        <v>120</v>
      </c>
      <c r="D17" s="1089" t="s">
        <v>121</v>
      </c>
      <c r="E17" s="1089" t="s">
        <v>122</v>
      </c>
      <c r="F17" s="88"/>
      <c r="G17" s="88"/>
      <c r="H17" s="88"/>
    </row>
    <row r="18" spans="1:8" ht="15.95" customHeight="1">
      <c r="A18" s="88"/>
      <c r="B18" s="1110" t="s">
        <v>123</v>
      </c>
      <c r="C18" s="708">
        <v>12200</v>
      </c>
      <c r="D18" s="135">
        <v>14846.649897500614</v>
      </c>
      <c r="E18" s="135">
        <v>16365.630097625268</v>
      </c>
      <c r="F18" s="88"/>
      <c r="G18" s="153"/>
      <c r="H18" s="153"/>
    </row>
    <row r="19" spans="1:8" ht="15.95" customHeight="1">
      <c r="A19" s="88"/>
      <c r="B19" s="1110" t="s">
        <v>124</v>
      </c>
      <c r="C19" s="708">
        <v>10300</v>
      </c>
      <c r="D19" s="135">
        <v>2627.9148514612662</v>
      </c>
      <c r="E19" s="135">
        <v>2896.7802624827236</v>
      </c>
      <c r="F19" s="88"/>
      <c r="G19" s="153"/>
      <c r="H19" s="153"/>
    </row>
    <row r="20" spans="1:8" ht="15.95" customHeight="1">
      <c r="A20" s="88"/>
      <c r="B20" s="1110" t="s">
        <v>125</v>
      </c>
      <c r="C20" s="708">
        <v>7390</v>
      </c>
      <c r="D20" s="135">
        <v>541814.4126841987</v>
      </c>
      <c r="E20" s="135">
        <v>597248.15502279962</v>
      </c>
      <c r="F20" s="88"/>
      <c r="G20" s="153"/>
      <c r="H20" s="153"/>
    </row>
    <row r="21" spans="1:8" ht="15.95" customHeight="1">
      <c r="A21" s="88"/>
      <c r="B21" s="1110" t="s">
        <v>126</v>
      </c>
      <c r="C21" s="708">
        <v>14800</v>
      </c>
      <c r="D21" s="135">
        <v>15827.911786956645</v>
      </c>
      <c r="E21" s="135">
        <v>17447.286176444621</v>
      </c>
      <c r="F21" s="88"/>
      <c r="G21" s="153"/>
      <c r="H21" s="153"/>
    </row>
    <row r="22" spans="1:8" ht="15.95" customHeight="1">
      <c r="A22" s="88"/>
      <c r="B22" s="1110" t="s">
        <v>127</v>
      </c>
      <c r="C22" s="708">
        <v>675</v>
      </c>
      <c r="D22" s="135">
        <v>28.048260011551555</v>
      </c>
      <c r="E22" s="135">
        <v>30.917914236554008</v>
      </c>
      <c r="F22" s="88"/>
      <c r="G22" s="153"/>
      <c r="H22" s="153"/>
    </row>
    <row r="23" spans="1:8" ht="15.95" customHeight="1">
      <c r="A23" s="88"/>
      <c r="B23" s="1110" t="s">
        <v>128</v>
      </c>
      <c r="C23" s="708">
        <v>298</v>
      </c>
      <c r="D23" s="135">
        <v>371819.08168595744</v>
      </c>
      <c r="E23" s="135">
        <v>409860.37901624473</v>
      </c>
      <c r="F23" s="88"/>
      <c r="G23" s="153"/>
      <c r="H23" s="153"/>
    </row>
    <row r="24" spans="1:8" ht="15.95" customHeight="1">
      <c r="A24" s="88"/>
      <c r="B24" s="1110" t="s">
        <v>129</v>
      </c>
      <c r="C24" s="708">
        <v>17200</v>
      </c>
      <c r="D24" s="135">
        <v>173417.17228086747</v>
      </c>
      <c r="E24" s="135">
        <v>191159.71035341869</v>
      </c>
      <c r="F24" s="88"/>
      <c r="G24" s="153"/>
      <c r="H24" s="153"/>
    </row>
    <row r="25" spans="1:8" ht="15.95" customHeight="1">
      <c r="A25" s="89"/>
      <c r="B25" s="1110" t="s">
        <v>130</v>
      </c>
      <c r="C25" s="708">
        <v>22800</v>
      </c>
      <c r="D25" s="135">
        <v>16358.778294840848</v>
      </c>
      <c r="E25" s="135">
        <v>18032.466332185581</v>
      </c>
      <c r="F25" s="88"/>
      <c r="G25" s="153"/>
      <c r="H25" s="153"/>
    </row>
    <row r="26" spans="1:8" ht="15.95" customHeight="1">
      <c r="A26" s="88"/>
      <c r="B26" s="1110" t="s">
        <v>131</v>
      </c>
      <c r="C26" s="708">
        <v>92</v>
      </c>
      <c r="D26" s="135">
        <v>27.419796388049207</v>
      </c>
      <c r="E26" s="135">
        <v>30.225151676443787</v>
      </c>
      <c r="F26" s="88"/>
      <c r="G26" s="153"/>
      <c r="H26" s="153"/>
    </row>
    <row r="27" spans="1:8" s="222" customFormat="1" ht="15.95" customHeight="1">
      <c r="A27" s="1020"/>
      <c r="B27" s="1367" t="s">
        <v>132</v>
      </c>
      <c r="C27" s="1368"/>
      <c r="D27" s="1030">
        <v>1136767.3895381824</v>
      </c>
      <c r="E27" s="1030">
        <v>1253071.5503271143</v>
      </c>
      <c r="F27" s="1020"/>
      <c r="G27" s="298"/>
      <c r="H27" s="298"/>
    </row>
    <row r="28" spans="1:8" s="222" customFormat="1" ht="15.95" customHeight="1">
      <c r="A28" s="1020"/>
      <c r="B28" s="1369" t="s">
        <v>133</v>
      </c>
      <c r="C28" s="1370"/>
      <c r="D28" s="1031">
        <v>113676.73895381825</v>
      </c>
      <c r="E28" s="1031">
        <v>125307.15503271144</v>
      </c>
      <c r="F28" s="1020"/>
      <c r="G28" s="298"/>
      <c r="H28" s="298"/>
    </row>
    <row r="29" spans="1:8" s="222" customFormat="1" ht="15.95" customHeight="1">
      <c r="A29" s="1020"/>
      <c r="B29" s="1369" t="s">
        <v>134</v>
      </c>
      <c r="C29" s="1370"/>
      <c r="D29" s="1031">
        <v>24326.918334720005</v>
      </c>
      <c r="E29" s="1031">
        <v>26815.837217808225</v>
      </c>
      <c r="F29" s="1020"/>
      <c r="G29" s="298"/>
      <c r="H29" s="298"/>
    </row>
    <row r="30" spans="1:8" s="222" customFormat="1" ht="15.95" customHeight="1">
      <c r="A30" s="1020"/>
      <c r="B30" s="1364" t="s">
        <v>135</v>
      </c>
      <c r="C30" s="1365"/>
      <c r="D30" s="1032">
        <v>88474.567623020368</v>
      </c>
      <c r="E30" s="1032">
        <v>97526.516538215161</v>
      </c>
      <c r="F30" s="1020"/>
      <c r="G30" s="298"/>
      <c r="H30" s="298"/>
    </row>
    <row r="31" spans="1:8" ht="13.9">
      <c r="A31" s="88"/>
      <c r="B31" s="1026"/>
      <c r="C31" s="1027" t="s">
        <v>136</v>
      </c>
      <c r="D31" s="1029">
        <v>1274771.0468267207</v>
      </c>
      <c r="E31" s="946">
        <v>1405194.5425776339</v>
      </c>
      <c r="F31" s="88"/>
      <c r="G31" s="994"/>
      <c r="H31" s="994"/>
    </row>
    <row r="32" spans="1:8" ht="15" customHeight="1">
      <c r="A32" s="88"/>
      <c r="B32" s="1362" t="s">
        <v>137</v>
      </c>
      <c r="C32" s="1363"/>
      <c r="D32" s="358">
        <v>1186296.4792037003</v>
      </c>
      <c r="E32" s="358">
        <v>1307668.0260394188</v>
      </c>
      <c r="F32" s="88"/>
      <c r="G32" s="994"/>
      <c r="H32" s="994"/>
    </row>
    <row r="33" spans="1:17" ht="14.65">
      <c r="A33" s="88"/>
      <c r="B33" s="1028" t="s">
        <v>138</v>
      </c>
      <c r="C33" s="99"/>
      <c r="D33" s="88"/>
      <c r="E33" s="153"/>
      <c r="F33" s="88"/>
      <c r="G33" s="88"/>
      <c r="H33" s="88"/>
    </row>
    <row r="34" spans="1:17" ht="27.75">
      <c r="A34" s="503"/>
      <c r="B34" s="607"/>
      <c r="C34" s="1020"/>
      <c r="D34" s="1020"/>
      <c r="E34" s="1020"/>
      <c r="F34" s="88"/>
      <c r="G34" s="88"/>
      <c r="H34" s="88"/>
      <c r="P34" s="88"/>
      <c r="Q34" s="88"/>
    </row>
    <row r="35" spans="1:17" ht="14.25">
      <c r="A35" s="88"/>
      <c r="H35"/>
    </row>
    <row r="36" spans="1:17" ht="35.25">
      <c r="A36" s="88"/>
      <c r="B36" s="833"/>
      <c r="H36"/>
    </row>
    <row r="37" spans="1:17">
      <c r="A37" s="88"/>
      <c r="B37" s="271"/>
    </row>
    <row r="38" spans="1:17">
      <c r="A38" s="88"/>
    </row>
    <row r="45" spans="1:17">
      <c r="A45" s="222"/>
    </row>
    <row r="51" spans="1:9">
      <c r="A51" s="160"/>
      <c r="B51" s="160"/>
      <c r="F51" s="160"/>
      <c r="G51" s="160"/>
      <c r="H51" s="160"/>
      <c r="I51" s="160"/>
    </row>
    <row r="53" spans="1:9">
      <c r="A53" s="504"/>
    </row>
  </sheetData>
  <mergeCells count="6">
    <mergeCell ref="B32:C32"/>
    <mergeCell ref="B30:C30"/>
    <mergeCell ref="B3:D3"/>
    <mergeCell ref="B27:C27"/>
    <mergeCell ref="B28:C28"/>
    <mergeCell ref="B29:C29"/>
  </mergeCells>
  <conditionalFormatting sqref="C18:D26 E18:E31 D27:D31 D30:E30 D32:E32">
    <cfRule type="cellIs" dxfId="1" priority="13" operator="equal">
      <formula>0</formula>
    </cfRule>
  </conditionalFormatting>
  <conditionalFormatting sqref="G30:H32">
    <cfRule type="cellIs" dxfId="0" priority="1" operator="equal">
      <formula>0</formula>
    </cfRule>
  </conditionalFormatting>
  <pageMargins left="0.25" right="0.25" top="0.75" bottom="0.75" header="0.3" footer="0.3"/>
  <pageSetup paperSize="3"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D92A5-9738-4EED-8E03-6F6031EC59B7}">
  <dimension ref="A1:C12"/>
  <sheetViews>
    <sheetView showOutlineSymbols="0" workbookViewId="0"/>
  </sheetViews>
  <sheetFormatPr defaultRowHeight="14.25"/>
  <cols>
    <col min="1" max="1" width="14.86328125" bestFit="1" customWidth="1"/>
  </cols>
  <sheetData>
    <row r="1" spans="1:3">
      <c r="A1" t="s">
        <v>139</v>
      </c>
    </row>
    <row r="2" spans="1:3">
      <c r="A2" t="s">
        <v>140</v>
      </c>
      <c r="B2" t="s">
        <v>141</v>
      </c>
    </row>
    <row r="3" spans="1:3">
      <c r="A3" t="s">
        <v>142</v>
      </c>
      <c r="B3" t="s">
        <v>143</v>
      </c>
      <c r="C3" t="s">
        <v>144</v>
      </c>
    </row>
    <row r="4" spans="1:3">
      <c r="A4" t="s">
        <v>145</v>
      </c>
      <c r="B4" t="s">
        <v>143</v>
      </c>
      <c r="C4" t="s">
        <v>146</v>
      </c>
    </row>
    <row r="5" spans="1:3">
      <c r="A5" t="s">
        <v>147</v>
      </c>
      <c r="B5" t="s">
        <v>145</v>
      </c>
      <c r="C5" t="s">
        <v>148</v>
      </c>
    </row>
    <row r="8" spans="1:3">
      <c r="A8" t="s">
        <v>149</v>
      </c>
    </row>
    <row r="9" spans="1:3">
      <c r="A9" t="s">
        <v>150</v>
      </c>
      <c r="B9" t="s">
        <v>151</v>
      </c>
    </row>
    <row r="10" spans="1:3">
      <c r="A10" t="s">
        <v>59</v>
      </c>
      <c r="B10" t="s">
        <v>152</v>
      </c>
    </row>
    <row r="11" spans="1:3">
      <c r="A11" t="s">
        <v>153</v>
      </c>
      <c r="B11" t="s">
        <v>154</v>
      </c>
    </row>
    <row r="12" spans="1:3">
      <c r="A12" t="s">
        <v>28</v>
      </c>
      <c r="B12" t="s">
        <v>154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D8CAB-6AC1-4E1C-8D7B-D7083A270BE7}">
  <sheetPr codeName="Sheet23">
    <tabColor rgb="FF92D050"/>
  </sheetPr>
  <dimension ref="A1:AW88"/>
  <sheetViews>
    <sheetView showOutlineSymbols="0" view="pageBreakPreview" zoomScale="75" zoomScaleNormal="48" zoomScaleSheetLayoutView="75" workbookViewId="0">
      <selection activeCell="L30" sqref="L30"/>
    </sheetView>
  </sheetViews>
  <sheetFormatPr defaultColWidth="9.1328125" defaultRowHeight="13.5"/>
  <cols>
    <col min="1" max="1" width="4" style="91" customWidth="1"/>
    <col min="2" max="2" width="25" style="91" customWidth="1"/>
    <col min="3" max="3" width="12.1328125" style="91" bestFit="1" customWidth="1"/>
    <col min="4" max="4" width="12.86328125" style="91" bestFit="1" customWidth="1"/>
    <col min="5" max="5" width="17.3984375" style="91" customWidth="1"/>
    <col min="6" max="6" width="14.1328125" style="91" customWidth="1"/>
    <col min="7" max="7" width="21.59765625" style="91" customWidth="1"/>
    <col min="8" max="8" width="17" style="91" bestFit="1" customWidth="1"/>
    <col min="9" max="9" width="15.1328125" style="91" customWidth="1"/>
    <col min="10" max="10" width="13.265625" style="91" customWidth="1"/>
    <col min="11" max="12" width="17.265625" style="91" customWidth="1"/>
    <col min="13" max="13" width="13.1328125" style="91" customWidth="1"/>
    <col min="14" max="14" width="14.59765625" style="91" customWidth="1"/>
    <col min="15" max="15" width="22.1328125" style="91" customWidth="1"/>
    <col min="16" max="16" width="13.59765625" style="91" customWidth="1"/>
    <col min="17" max="17" width="14" style="91" customWidth="1"/>
    <col min="18" max="18" width="14.86328125" style="91" customWidth="1"/>
    <col min="19" max="19" width="14.59765625" style="91" customWidth="1"/>
    <col min="20" max="28" width="13.59765625" style="91" customWidth="1"/>
    <col min="29" max="29" width="15.59765625" style="91" customWidth="1"/>
    <col min="30" max="30" width="16.86328125" style="91" customWidth="1"/>
    <col min="31" max="31" width="13.59765625" style="91" customWidth="1"/>
    <col min="32" max="32" width="21.1328125" style="91" customWidth="1"/>
    <col min="33" max="33" width="16.265625" style="91" customWidth="1"/>
    <col min="34" max="34" width="13.59765625" style="91" customWidth="1"/>
    <col min="35" max="35" width="20.265625" style="91" customWidth="1"/>
    <col min="36" max="39" width="13.59765625" style="91" customWidth="1"/>
    <col min="40" max="40" width="18.1328125" style="91" bestFit="1" customWidth="1"/>
    <col min="41" max="41" width="12.73046875" style="91" customWidth="1"/>
    <col min="42" max="42" width="14.86328125" style="91" customWidth="1"/>
    <col min="43" max="43" width="17.1328125" style="91" customWidth="1"/>
    <col min="44" max="48" width="11.59765625" style="91" customWidth="1"/>
    <col min="49" max="49" width="11.3984375" style="91" customWidth="1"/>
    <col min="50" max="16384" width="9.1328125" style="91"/>
  </cols>
  <sheetData>
    <row r="1" spans="1:49" s="208" customFormat="1" ht="30.75" customHeight="1">
      <c r="A1" s="203"/>
      <c r="B1" s="1162" t="str">
        <f>'OR PTE Summary'!B1</f>
        <v>Emissions Detail Sheets for:</v>
      </c>
      <c r="C1" s="203"/>
      <c r="D1" s="203"/>
      <c r="E1" s="203"/>
      <c r="F1" s="1162" t="str">
        <f>'OR PTE Summary'!F1</f>
        <v>Intel Corp., source no. 34-2681, application 034907 received 7/7/2023</v>
      </c>
      <c r="G1" s="203"/>
      <c r="H1" s="420"/>
      <c r="I1" s="417"/>
      <c r="J1" s="417"/>
      <c r="K1" s="417"/>
      <c r="L1" s="417"/>
      <c r="M1" s="203"/>
      <c r="N1" s="203"/>
      <c r="O1" s="203"/>
      <c r="P1" s="203"/>
      <c r="Q1" s="203"/>
      <c r="R1" s="203"/>
      <c r="S1" s="203"/>
      <c r="T1" s="203"/>
      <c r="U1" s="203"/>
      <c r="V1" s="203"/>
      <c r="W1" s="203"/>
      <c r="X1" s="203"/>
      <c r="Y1" s="203"/>
      <c r="Z1" s="203"/>
      <c r="AA1" s="203"/>
      <c r="AB1" s="203"/>
      <c r="AC1" s="203"/>
      <c r="AD1" s="203"/>
      <c r="AE1" s="418"/>
      <c r="AF1" s="418"/>
      <c r="AG1" s="203"/>
      <c r="AH1" s="203"/>
      <c r="AI1" s="418"/>
      <c r="AJ1" s="418"/>
      <c r="AK1" s="418"/>
      <c r="AL1" s="418"/>
      <c r="AM1" s="418"/>
      <c r="AN1" s="922"/>
      <c r="AO1" s="922"/>
      <c r="AP1" s="922"/>
      <c r="AQ1" s="922"/>
      <c r="AR1" s="494"/>
      <c r="AS1" s="494"/>
      <c r="AT1" s="494"/>
      <c r="AU1" s="494"/>
      <c r="AV1" s="494"/>
      <c r="AW1" s="494"/>
    </row>
    <row r="2" spans="1:49" s="208" customFormat="1" ht="17.649999999999999">
      <c r="A2" s="203"/>
      <c r="B2" s="421" t="s">
        <v>1063</v>
      </c>
      <c r="C2" s="203"/>
      <c r="D2" s="203"/>
      <c r="E2" s="203"/>
      <c r="F2" s="203"/>
      <c r="G2" s="203"/>
      <c r="H2" s="203"/>
      <c r="I2" s="422"/>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R2" s="494"/>
      <c r="AS2" s="494"/>
      <c r="AT2" s="494"/>
      <c r="AU2" s="494"/>
      <c r="AV2" s="494"/>
      <c r="AW2" s="494"/>
    </row>
    <row r="3" spans="1:49" s="208" customFormat="1" ht="15" customHeight="1">
      <c r="A3" s="203"/>
      <c r="B3" s="1400" t="s">
        <v>1064</v>
      </c>
      <c r="C3" s="1400"/>
      <c r="D3" s="1400"/>
      <c r="E3" s="1400"/>
      <c r="F3" s="1400"/>
      <c r="G3" s="1400"/>
      <c r="H3" s="1400"/>
      <c r="I3" s="1400"/>
      <c r="J3" s="1400"/>
      <c r="K3" s="1400"/>
      <c r="L3" s="1400"/>
      <c r="M3" s="1400"/>
      <c r="N3" s="1400"/>
      <c r="O3" s="1400"/>
      <c r="P3" s="1400"/>
      <c r="Q3" s="1400"/>
      <c r="R3" s="1400"/>
      <c r="S3" s="1400"/>
      <c r="T3" s="1400"/>
      <c r="U3" s="1400"/>
      <c r="V3" s="1400"/>
      <c r="W3" s="1400"/>
      <c r="X3" s="1400"/>
      <c r="Y3" s="203"/>
      <c r="Z3" s="203"/>
      <c r="AA3" s="203"/>
      <c r="AB3" s="203"/>
      <c r="AC3" s="203"/>
      <c r="AD3" s="203"/>
      <c r="AE3" s="203"/>
      <c r="AF3" s="203"/>
      <c r="AG3" s="203"/>
      <c r="AH3" s="203"/>
      <c r="AI3" s="203"/>
      <c r="AJ3" s="203"/>
      <c r="AK3" s="203"/>
      <c r="AL3" s="203"/>
      <c r="AM3" s="203"/>
      <c r="AR3" s="494"/>
      <c r="AS3" s="494"/>
      <c r="AT3" s="494"/>
      <c r="AU3" s="494"/>
      <c r="AV3" s="494"/>
      <c r="AW3" s="494"/>
    </row>
    <row r="4" spans="1:49" s="208" customFormat="1" ht="18" customHeight="1">
      <c r="A4" s="203"/>
      <c r="B4" s="1400"/>
      <c r="C4" s="1400"/>
      <c r="D4" s="1400"/>
      <c r="E4" s="1400"/>
      <c r="F4" s="1400"/>
      <c r="G4" s="1400"/>
      <c r="H4" s="1400"/>
      <c r="I4" s="1400"/>
      <c r="J4" s="1400"/>
      <c r="K4" s="1400"/>
      <c r="L4" s="1400"/>
      <c r="M4" s="1400"/>
      <c r="N4" s="1400"/>
      <c r="O4" s="1400"/>
      <c r="P4" s="1400"/>
      <c r="Q4" s="1400"/>
      <c r="R4" s="1400"/>
      <c r="S4" s="1400"/>
      <c r="T4" s="1400"/>
      <c r="U4" s="1400"/>
      <c r="V4" s="1400"/>
      <c r="W4" s="1400"/>
      <c r="X4" s="1400"/>
      <c r="Y4" s="203"/>
      <c r="Z4" s="203"/>
      <c r="AA4" s="203"/>
      <c r="AB4" s="203"/>
      <c r="AC4" s="203"/>
      <c r="AD4" s="203"/>
      <c r="AE4" s="203"/>
      <c r="AF4" s="203"/>
      <c r="AG4" s="203"/>
      <c r="AH4" s="203"/>
      <c r="AI4" s="203"/>
      <c r="AJ4" s="203"/>
      <c r="AK4" s="203"/>
      <c r="AL4" s="203"/>
      <c r="AM4" s="203"/>
      <c r="AR4" s="494"/>
      <c r="AS4" s="494"/>
      <c r="AT4" s="494"/>
      <c r="AU4" s="494"/>
      <c r="AV4" s="494"/>
      <c r="AW4" s="494"/>
    </row>
    <row r="5" spans="1:49" s="208" customFormat="1" ht="18" customHeight="1">
      <c r="A5" s="203"/>
      <c r="B5" s="1400"/>
      <c r="C5" s="1400"/>
      <c r="D5" s="1400"/>
      <c r="E5" s="1400"/>
      <c r="F5" s="1400"/>
      <c r="G5" s="1400"/>
      <c r="H5" s="1400"/>
      <c r="I5" s="1400"/>
      <c r="J5" s="1400"/>
      <c r="K5" s="1400"/>
      <c r="L5" s="1400"/>
      <c r="M5" s="1400"/>
      <c r="N5" s="1400"/>
      <c r="O5" s="1400"/>
      <c r="P5" s="1400"/>
      <c r="Q5" s="1400"/>
      <c r="R5" s="1400"/>
      <c r="S5" s="1400"/>
      <c r="T5" s="1400"/>
      <c r="U5" s="1400"/>
      <c r="V5" s="1400"/>
      <c r="W5" s="1400"/>
      <c r="X5" s="1400"/>
      <c r="Y5" s="203"/>
      <c r="Z5" s="203"/>
      <c r="AA5" s="203"/>
      <c r="AB5" s="203"/>
      <c r="AC5" s="203"/>
      <c r="AD5" s="203"/>
      <c r="AE5" s="203"/>
      <c r="AF5" s="203"/>
      <c r="AG5" s="203"/>
      <c r="AH5" s="203"/>
      <c r="AI5" s="203"/>
      <c r="AJ5" s="203"/>
      <c r="AK5" s="203"/>
      <c r="AL5" s="203"/>
      <c r="AM5" s="203"/>
      <c r="AR5" s="494"/>
      <c r="AS5" s="494"/>
      <c r="AT5" s="494"/>
      <c r="AU5" s="494"/>
      <c r="AV5" s="494"/>
      <c r="AW5" s="494"/>
    </row>
    <row r="6" spans="1:49" s="208" customFormat="1" ht="18" customHeight="1">
      <c r="A6" s="203"/>
      <c r="B6" s="1400"/>
      <c r="C6" s="1400"/>
      <c r="D6" s="1400"/>
      <c r="E6" s="1400"/>
      <c r="F6" s="1400"/>
      <c r="G6" s="1400"/>
      <c r="H6" s="1400"/>
      <c r="I6" s="1400"/>
      <c r="J6" s="1400"/>
      <c r="K6" s="1400"/>
      <c r="L6" s="1400"/>
      <c r="M6" s="1400"/>
      <c r="N6" s="1400"/>
      <c r="O6" s="1400"/>
      <c r="P6" s="1400"/>
      <c r="Q6" s="1400"/>
      <c r="R6" s="1400"/>
      <c r="S6" s="1400"/>
      <c r="T6" s="1400"/>
      <c r="U6" s="1400"/>
      <c r="V6" s="1400"/>
      <c r="W6" s="1400"/>
      <c r="X6" s="1400"/>
      <c r="Y6" s="203"/>
      <c r="Z6" s="203"/>
      <c r="AA6" s="203"/>
      <c r="AB6" s="203"/>
      <c r="AC6" s="203"/>
      <c r="AD6" s="203"/>
      <c r="AE6" s="203"/>
      <c r="AF6" s="203"/>
      <c r="AG6" s="203"/>
      <c r="AH6" s="203"/>
      <c r="AI6" s="203"/>
      <c r="AJ6" s="203"/>
      <c r="AK6" s="203"/>
      <c r="AL6" s="203"/>
      <c r="AM6" s="203"/>
      <c r="AR6" s="494"/>
      <c r="AS6" s="494"/>
      <c r="AT6" s="494"/>
      <c r="AU6" s="494"/>
      <c r="AV6" s="494"/>
      <c r="AW6" s="494"/>
    </row>
    <row r="7" spans="1:49" ht="13.9">
      <c r="A7" s="88"/>
      <c r="C7" s="1114"/>
      <c r="D7" s="88"/>
      <c r="E7" s="88"/>
      <c r="F7" s="88"/>
      <c r="G7" s="88"/>
      <c r="H7" s="88"/>
      <c r="I7" s="88"/>
      <c r="J7" s="88"/>
      <c r="K7" s="88"/>
      <c r="L7" s="88"/>
      <c r="M7" s="88"/>
      <c r="N7" s="88"/>
      <c r="O7" s="88"/>
      <c r="P7" s="88"/>
      <c r="Q7" s="88"/>
      <c r="R7" s="88"/>
      <c r="S7" s="88"/>
      <c r="T7" s="125"/>
      <c r="U7" s="88"/>
      <c r="V7" s="88"/>
      <c r="W7" s="88"/>
      <c r="X7" s="88"/>
      <c r="Y7" s="88"/>
      <c r="Z7" s="88"/>
      <c r="AA7" s="88"/>
      <c r="AB7" s="88"/>
      <c r="AC7" s="88"/>
      <c r="AD7" s="88"/>
      <c r="AE7" s="88"/>
      <c r="AF7" s="88"/>
      <c r="AG7" s="88"/>
      <c r="AH7" s="88"/>
      <c r="AI7" s="88"/>
      <c r="AJ7" s="88"/>
      <c r="AK7" s="88"/>
      <c r="AL7" s="423"/>
      <c r="AM7" s="424"/>
      <c r="AR7" s="316"/>
      <c r="AS7" s="923"/>
      <c r="AT7" s="316"/>
      <c r="AU7" s="923"/>
      <c r="AV7" s="923"/>
      <c r="AW7" s="316"/>
    </row>
    <row r="8" spans="1:49" ht="15" customHeight="1">
      <c r="A8" s="88"/>
      <c r="B8" s="1141" t="s">
        <v>1065</v>
      </c>
      <c r="C8" s="1141"/>
      <c r="D8" s="1141"/>
      <c r="E8" s="1141"/>
      <c r="F8" s="1114"/>
      <c r="G8" s="88"/>
      <c r="H8" s="88"/>
      <c r="I8" s="88"/>
      <c r="J8" s="88"/>
      <c r="K8" s="88"/>
      <c r="L8" s="88"/>
      <c r="M8" s="88"/>
      <c r="N8" s="88"/>
      <c r="O8" s="88"/>
      <c r="P8" s="88"/>
      <c r="Q8" s="88"/>
      <c r="R8" s="88"/>
      <c r="S8" s="90"/>
      <c r="T8" s="384"/>
      <c r="U8" s="88"/>
      <c r="V8" s="88"/>
      <c r="W8" s="88"/>
      <c r="X8" s="88"/>
      <c r="Y8" s="88"/>
      <c r="Z8" s="97" t="s">
        <v>1066</v>
      </c>
      <c r="AA8" s="88"/>
      <c r="AB8" s="88"/>
      <c r="AC8" s="88"/>
      <c r="AD8" s="88"/>
      <c r="AE8" s="88"/>
      <c r="AF8" s="1401" t="s">
        <v>1067</v>
      </c>
      <c r="AG8" s="1401"/>
      <c r="AH8" s="1401"/>
      <c r="AI8" s="88"/>
      <c r="AJ8" s="88"/>
      <c r="AK8" s="88"/>
      <c r="AL8" s="1096"/>
      <c r="AM8" s="1096"/>
      <c r="AR8" s="316"/>
      <c r="AS8" s="923"/>
      <c r="AT8" s="316"/>
      <c r="AU8" s="923"/>
      <c r="AV8" s="923"/>
      <c r="AW8" s="316"/>
    </row>
    <row r="9" spans="1:49" ht="15" customHeight="1">
      <c r="A9" s="88"/>
      <c r="B9" s="1395" t="s">
        <v>1068</v>
      </c>
      <c r="C9" s="1383" t="s">
        <v>4</v>
      </c>
      <c r="D9" s="1385"/>
      <c r="E9" s="1384"/>
      <c r="F9" s="1383" t="s">
        <v>2</v>
      </c>
      <c r="G9" s="1385"/>
      <c r="H9" s="1384"/>
      <c r="I9" s="1383" t="s">
        <v>3</v>
      </c>
      <c r="J9" s="1385"/>
      <c r="K9" s="1384"/>
      <c r="L9" s="1049"/>
      <c r="M9" s="1383" t="s">
        <v>5</v>
      </c>
      <c r="N9" s="1385"/>
      <c r="O9" s="1384"/>
      <c r="P9" s="1383" t="s">
        <v>524</v>
      </c>
      <c r="Q9" s="1385"/>
      <c r="R9" s="1384"/>
      <c r="S9" s="1383" t="s">
        <v>10</v>
      </c>
      <c r="T9" s="1385"/>
      <c r="U9" s="1384"/>
      <c r="V9" s="1383" t="s">
        <v>1069</v>
      </c>
      <c r="W9" s="1385"/>
      <c r="X9" s="1384"/>
      <c r="Y9" s="97"/>
      <c r="Z9" s="1402" t="s">
        <v>912</v>
      </c>
      <c r="AA9" s="1403"/>
      <c r="AB9" s="1404"/>
      <c r="AC9" s="1349" t="s">
        <v>1070</v>
      </c>
      <c r="AD9" s="1351"/>
      <c r="AE9" s="1087"/>
      <c r="AF9" s="1392" t="s">
        <v>1071</v>
      </c>
      <c r="AG9" s="1393"/>
      <c r="AH9" s="1394"/>
      <c r="AI9" s="88"/>
      <c r="AJ9" s="88"/>
      <c r="AK9" s="88"/>
      <c r="AL9" s="1096"/>
      <c r="AM9" s="367"/>
      <c r="AR9" s="923"/>
      <c r="AS9" s="923"/>
      <c r="AT9" s="316"/>
      <c r="AU9" s="923"/>
      <c r="AV9" s="923"/>
      <c r="AW9" s="316"/>
    </row>
    <row r="10" spans="1:49" ht="15" customHeight="1">
      <c r="A10" s="88"/>
      <c r="B10" s="1396"/>
      <c r="C10" s="1053" t="s">
        <v>787</v>
      </c>
      <c r="D10" s="1051" t="s">
        <v>915</v>
      </c>
      <c r="E10" s="1052" t="s">
        <v>264</v>
      </c>
      <c r="F10" s="1053" t="s">
        <v>787</v>
      </c>
      <c r="G10" s="1051" t="s">
        <v>915</v>
      </c>
      <c r="H10" s="1052" t="s">
        <v>264</v>
      </c>
      <c r="I10" s="1053" t="s">
        <v>787</v>
      </c>
      <c r="J10" s="1051" t="s">
        <v>915</v>
      </c>
      <c r="K10" s="1052" t="s">
        <v>264</v>
      </c>
      <c r="L10" s="1051"/>
      <c r="M10" s="1053" t="s">
        <v>787</v>
      </c>
      <c r="N10" s="1051" t="s">
        <v>915</v>
      </c>
      <c r="O10" s="1052" t="s">
        <v>264</v>
      </c>
      <c r="P10" s="1053" t="s">
        <v>787</v>
      </c>
      <c r="Q10" s="1051" t="s">
        <v>915</v>
      </c>
      <c r="R10" s="1052" t="s">
        <v>264</v>
      </c>
      <c r="S10" s="1053" t="s">
        <v>787</v>
      </c>
      <c r="T10" s="1051" t="s">
        <v>915</v>
      </c>
      <c r="U10" s="1052" t="s">
        <v>264</v>
      </c>
      <c r="V10" s="1053" t="s">
        <v>787</v>
      </c>
      <c r="W10" s="1051" t="s">
        <v>915</v>
      </c>
      <c r="X10" s="1052" t="s">
        <v>264</v>
      </c>
      <c r="Y10" s="89"/>
      <c r="Z10" s="1065" t="s">
        <v>820</v>
      </c>
      <c r="AA10" s="1064" t="s">
        <v>916</v>
      </c>
      <c r="AB10" s="1101" t="s">
        <v>1072</v>
      </c>
      <c r="AC10" s="1095" t="s">
        <v>796</v>
      </c>
      <c r="AD10" s="383">
        <v>0.21428571428571427</v>
      </c>
      <c r="AE10" s="381"/>
      <c r="AF10" s="378" t="s">
        <v>919</v>
      </c>
      <c r="AG10" s="181"/>
      <c r="AH10" s="371" t="s">
        <v>920</v>
      </c>
      <c r="AI10" s="88"/>
      <c r="AJ10" s="88"/>
      <c r="AK10" s="88"/>
      <c r="AL10" s="1096"/>
      <c r="AM10" s="1096"/>
      <c r="AS10" s="160"/>
      <c r="AU10" s="160"/>
      <c r="AV10" s="160"/>
    </row>
    <row r="11" spans="1:49" s="208" customFormat="1" ht="15" customHeight="1">
      <c r="A11" s="203"/>
      <c r="B11" s="973" t="s">
        <v>1021</v>
      </c>
      <c r="C11" s="411">
        <v>27.216661587263413</v>
      </c>
      <c r="D11" s="298">
        <v>7.5117985980847006</v>
      </c>
      <c r="E11" s="412">
        <v>0.27216661587263413</v>
      </c>
      <c r="F11" s="411">
        <v>168.92158499999999</v>
      </c>
      <c r="G11" s="298">
        <v>46.622357500000007</v>
      </c>
      <c r="H11" s="412">
        <v>1.6892158878000001</v>
      </c>
      <c r="I11" s="411">
        <v>316.90032543481766</v>
      </c>
      <c r="J11" s="298">
        <v>87.464489820009661</v>
      </c>
      <c r="K11" s="412">
        <v>3.1690032543481768</v>
      </c>
      <c r="L11" s="298"/>
      <c r="M11" s="411">
        <v>32.155107352828516</v>
      </c>
      <c r="N11" s="298">
        <v>8.8748096293806711</v>
      </c>
      <c r="O11" s="412">
        <v>0.32155107352828516</v>
      </c>
      <c r="P11" s="411">
        <v>12.048399999999997</v>
      </c>
      <c r="Q11" s="298">
        <v>3.3253583999999998</v>
      </c>
      <c r="R11" s="412">
        <v>0.12048399999999998</v>
      </c>
      <c r="S11" s="411">
        <v>16.132076059794663</v>
      </c>
      <c r="T11" s="298">
        <v>4.4524529925033267</v>
      </c>
      <c r="U11" s="412">
        <v>0.16132076059794664</v>
      </c>
      <c r="V11" s="411">
        <v>60.705396384387051</v>
      </c>
      <c r="W11" s="298">
        <v>16.754689402090825</v>
      </c>
      <c r="X11" s="412">
        <v>0.60705396384387056</v>
      </c>
      <c r="Y11" s="346"/>
      <c r="Z11" s="1095" t="s">
        <v>1073</v>
      </c>
      <c r="AA11" s="381">
        <v>0.17444717444717445</v>
      </c>
      <c r="AB11" s="1096">
        <v>5</v>
      </c>
      <c r="AC11" s="1095" t="s">
        <v>798</v>
      </c>
      <c r="AD11" s="383">
        <v>0.2857142857142857</v>
      </c>
      <c r="AE11" s="381"/>
      <c r="AF11" s="1371" t="s">
        <v>1074</v>
      </c>
      <c r="AG11" s="1372"/>
      <c r="AH11" s="1373"/>
      <c r="AI11" s="203"/>
      <c r="AJ11" s="203"/>
      <c r="AK11" s="203"/>
      <c r="AL11" s="1099"/>
      <c r="AM11" s="1084"/>
      <c r="AR11" s="924"/>
      <c r="AS11" s="222"/>
      <c r="AU11" s="222"/>
      <c r="AV11" s="222"/>
    </row>
    <row r="12" spans="1:49" s="208" customFormat="1" ht="15" customHeight="1">
      <c r="A12" s="203"/>
      <c r="B12" s="430" t="s">
        <v>1075</v>
      </c>
      <c r="C12" s="431">
        <v>0</v>
      </c>
      <c r="D12" s="334">
        <v>0</v>
      </c>
      <c r="E12" s="233">
        <v>0</v>
      </c>
      <c r="F12" s="431">
        <v>0</v>
      </c>
      <c r="G12" s="334">
        <v>0</v>
      </c>
      <c r="H12" s="233">
        <v>0</v>
      </c>
      <c r="I12" s="431">
        <v>0</v>
      </c>
      <c r="J12" s="334">
        <v>0</v>
      </c>
      <c r="K12" s="233">
        <v>0</v>
      </c>
      <c r="L12" s="334"/>
      <c r="M12" s="431">
        <v>0</v>
      </c>
      <c r="N12" s="334">
        <v>0</v>
      </c>
      <c r="O12" s="233">
        <v>0</v>
      </c>
      <c r="P12" s="431">
        <v>0</v>
      </c>
      <c r="Q12" s="334">
        <v>0</v>
      </c>
      <c r="R12" s="233">
        <v>0</v>
      </c>
      <c r="S12" s="431">
        <v>0.6</v>
      </c>
      <c r="T12" s="334">
        <v>0.6</v>
      </c>
      <c r="U12" s="233">
        <v>0.6</v>
      </c>
      <c r="V12" s="431">
        <v>0.9</v>
      </c>
      <c r="W12" s="334">
        <v>0.9</v>
      </c>
      <c r="X12" s="233">
        <v>0.9</v>
      </c>
      <c r="Y12" s="427"/>
      <c r="Z12" s="1095" t="s">
        <v>564</v>
      </c>
      <c r="AA12" s="381">
        <v>6.6339066339066333E-2</v>
      </c>
      <c r="AB12" s="1096">
        <v>6</v>
      </c>
      <c r="AC12" s="1095" t="s">
        <v>799</v>
      </c>
      <c r="AD12" s="383">
        <v>0.2857142857142857</v>
      </c>
      <c r="AE12" s="381"/>
      <c r="AF12" s="1095">
        <v>0.61799999999999999</v>
      </c>
      <c r="AG12" s="1096"/>
      <c r="AH12" s="1097">
        <v>5.0999999999999997E-2</v>
      </c>
      <c r="AI12" s="203"/>
      <c r="AJ12" s="203"/>
      <c r="AK12" s="203"/>
      <c r="AL12" s="1099"/>
      <c r="AM12" s="1099"/>
      <c r="AR12" s="925"/>
      <c r="AS12" s="222"/>
      <c r="AU12" s="222"/>
      <c r="AV12" s="222"/>
    </row>
    <row r="13" spans="1:49" s="208" customFormat="1" ht="15" customHeight="1">
      <c r="A13" s="203"/>
      <c r="B13" s="437" t="s">
        <v>1076</v>
      </c>
      <c r="C13" s="438">
        <v>27.216661587263413</v>
      </c>
      <c r="D13" s="439">
        <v>7.5117985980847006</v>
      </c>
      <c r="E13" s="440">
        <v>0.27216661587263413</v>
      </c>
      <c r="F13" s="438">
        <v>168.92158499999999</v>
      </c>
      <c r="G13" s="439">
        <v>46.622357500000007</v>
      </c>
      <c r="H13" s="440">
        <v>1.6892158878000001</v>
      </c>
      <c r="I13" s="438">
        <v>316.90032543481766</v>
      </c>
      <c r="J13" s="439">
        <v>87.464489820009661</v>
      </c>
      <c r="K13" s="440">
        <v>3.1690032543481768</v>
      </c>
      <c r="L13" s="439"/>
      <c r="M13" s="438">
        <v>32.155107352828516</v>
      </c>
      <c r="N13" s="439">
        <v>8.8748096293806711</v>
      </c>
      <c r="O13" s="440">
        <v>0.32155107352828516</v>
      </c>
      <c r="P13" s="438">
        <v>12.048399999999997</v>
      </c>
      <c r="Q13" s="439">
        <v>3.3253583999999998</v>
      </c>
      <c r="R13" s="440">
        <v>0.12048399999999998</v>
      </c>
      <c r="S13" s="438">
        <v>6.4528304239178658</v>
      </c>
      <c r="T13" s="439">
        <v>1.7809811970013307</v>
      </c>
      <c r="U13" s="440">
        <v>6.4528304239178658E-2</v>
      </c>
      <c r="V13" s="438">
        <v>6.0705396384387038</v>
      </c>
      <c r="W13" s="439">
        <v>1.6754689402090821</v>
      </c>
      <c r="X13" s="440">
        <v>6.0705396384387045E-2</v>
      </c>
      <c r="Y13" s="429"/>
      <c r="Z13" s="1098" t="s">
        <v>552</v>
      </c>
      <c r="AA13" s="425">
        <v>9.8280098280098274E-2</v>
      </c>
      <c r="AB13" s="1099">
        <v>4</v>
      </c>
      <c r="AC13" s="397" t="s">
        <v>800</v>
      </c>
      <c r="AD13" s="426">
        <v>0.21428571428571427</v>
      </c>
      <c r="AE13" s="425"/>
      <c r="AF13" s="1397" t="s">
        <v>1077</v>
      </c>
      <c r="AG13" s="1398"/>
      <c r="AH13" s="1399"/>
      <c r="AI13" s="203"/>
      <c r="AJ13" s="203"/>
      <c r="AK13" s="203"/>
      <c r="AL13" s="436"/>
      <c r="AM13" s="436"/>
      <c r="AS13" s="222"/>
      <c r="AU13" s="222"/>
      <c r="AV13" s="222"/>
    </row>
    <row r="14" spans="1:49" s="208" customFormat="1" ht="15" customHeight="1">
      <c r="A14" s="203"/>
      <c r="B14" s="430" t="s">
        <v>1078</v>
      </c>
      <c r="C14" s="431">
        <v>0</v>
      </c>
      <c r="D14" s="334">
        <v>0</v>
      </c>
      <c r="E14" s="233">
        <v>0</v>
      </c>
      <c r="F14" s="431">
        <v>0.2</v>
      </c>
      <c r="G14" s="334">
        <v>0.2</v>
      </c>
      <c r="H14" s="233">
        <v>0.2</v>
      </c>
      <c r="I14" s="431">
        <v>0.2</v>
      </c>
      <c r="J14" s="334">
        <v>0.2</v>
      </c>
      <c r="K14" s="233">
        <v>0.2</v>
      </c>
      <c r="L14" s="334"/>
      <c r="M14" s="431">
        <v>0.2</v>
      </c>
      <c r="N14" s="334">
        <v>0.2</v>
      </c>
      <c r="O14" s="233">
        <v>0.2</v>
      </c>
      <c r="P14" s="431">
        <v>0.05</v>
      </c>
      <c r="Q14" s="334">
        <v>0.05</v>
      </c>
      <c r="R14" s="233">
        <v>0.05</v>
      </c>
      <c r="S14" s="431">
        <v>5.0000000000000001E-3</v>
      </c>
      <c r="T14" s="334">
        <v>5.0000000000000001E-3</v>
      </c>
      <c r="U14" s="233">
        <v>5.0000000000000001E-3</v>
      </c>
      <c r="V14" s="431">
        <v>5.0000000000000001E-3</v>
      </c>
      <c r="W14" s="334">
        <v>5.0000000000000001E-3</v>
      </c>
      <c r="X14" s="233">
        <v>5.0000000000000001E-3</v>
      </c>
      <c r="Y14" s="439"/>
      <c r="Z14" s="1098" t="s">
        <v>795</v>
      </c>
      <c r="AA14" s="425">
        <v>0.14742014742014742</v>
      </c>
      <c r="AB14" s="1099">
        <v>6</v>
      </c>
      <c r="AC14" s="1386" t="s">
        <v>1079</v>
      </c>
      <c r="AD14" s="1387"/>
      <c r="AE14" s="428"/>
      <c r="AF14" s="1098">
        <v>2.0330000000000001E-3</v>
      </c>
      <c r="AG14" s="1099"/>
      <c r="AH14" s="1100">
        <v>8.1899999999999996E-4</v>
      </c>
      <c r="AI14" s="203"/>
      <c r="AJ14" s="203"/>
      <c r="AK14" s="203"/>
      <c r="AL14" s="419"/>
      <c r="AM14" s="419"/>
      <c r="AP14" s="926"/>
      <c r="AQ14" s="927"/>
    </row>
    <row r="15" spans="1:49" s="208" customFormat="1" ht="15" customHeight="1">
      <c r="A15" s="203"/>
      <c r="B15" s="442" t="s">
        <v>1080</v>
      </c>
      <c r="C15" s="414">
        <v>27.216661587263413</v>
      </c>
      <c r="D15" s="443">
        <v>7.5117985980847006</v>
      </c>
      <c r="E15" s="415">
        <v>0.27216661587263413</v>
      </c>
      <c r="F15" s="414">
        <v>135.13726800000001</v>
      </c>
      <c r="G15" s="443">
        <v>37.297886000000005</v>
      </c>
      <c r="H15" s="415">
        <v>1.3513727102400002</v>
      </c>
      <c r="I15" s="414">
        <v>253.52026034785413</v>
      </c>
      <c r="J15" s="443">
        <v>69.971591856007734</v>
      </c>
      <c r="K15" s="415">
        <v>2.5352026034785418</v>
      </c>
      <c r="L15" s="443"/>
      <c r="M15" s="414">
        <v>25.724085882262813</v>
      </c>
      <c r="N15" s="443">
        <v>7.0998477035045369</v>
      </c>
      <c r="O15" s="415">
        <v>0.25724085882262815</v>
      </c>
      <c r="P15" s="414">
        <v>11.445979999999997</v>
      </c>
      <c r="Q15" s="443">
        <v>3.1590904799999997</v>
      </c>
      <c r="R15" s="415">
        <v>0.11445979999999997</v>
      </c>
      <c r="S15" s="414">
        <v>6.4205662717982763</v>
      </c>
      <c r="T15" s="443">
        <v>1.7720762910163241</v>
      </c>
      <c r="U15" s="415">
        <v>6.4205662717982767E-2</v>
      </c>
      <c r="V15" s="414">
        <v>6.0401869402465103</v>
      </c>
      <c r="W15" s="443">
        <v>1.6670915955080368</v>
      </c>
      <c r="X15" s="415">
        <v>6.0401869402465107E-2</v>
      </c>
      <c r="Y15" s="334"/>
      <c r="Z15" s="1098" t="s">
        <v>796</v>
      </c>
      <c r="AA15" s="425">
        <v>0.14004914004914004</v>
      </c>
      <c r="AB15" s="1099">
        <v>5</v>
      </c>
      <c r="AC15" s="1098" t="s">
        <v>796</v>
      </c>
      <c r="AD15" s="432">
        <v>0.27272727272727271</v>
      </c>
      <c r="AE15" s="425"/>
      <c r="AF15" s="433" t="s">
        <v>1081</v>
      </c>
      <c r="AG15" s="434"/>
      <c r="AH15" s="435">
        <v>8.34</v>
      </c>
      <c r="AI15" s="203"/>
      <c r="AJ15" s="203"/>
      <c r="AK15" s="203"/>
      <c r="AL15" s="419"/>
      <c r="AM15" s="419"/>
      <c r="AQ15" s="926"/>
    </row>
    <row r="16" spans="1:49" s="208" customFormat="1" ht="15" customHeight="1">
      <c r="A16" s="203"/>
      <c r="B16" s="203"/>
      <c r="C16" s="203"/>
      <c r="D16" s="203"/>
      <c r="E16" s="203"/>
      <c r="F16" s="203"/>
      <c r="G16" s="203"/>
      <c r="H16" s="203"/>
      <c r="I16" s="203"/>
      <c r="J16" s="203"/>
      <c r="K16" s="203"/>
      <c r="L16" s="203"/>
      <c r="M16" s="203"/>
      <c r="N16" s="203"/>
      <c r="O16" s="203"/>
      <c r="P16" s="203"/>
      <c r="Q16" s="203"/>
      <c r="R16" s="203"/>
      <c r="S16" s="203"/>
      <c r="T16" s="203"/>
      <c r="U16" s="203"/>
      <c r="V16" s="203"/>
      <c r="W16" s="203"/>
      <c r="X16" s="203"/>
      <c r="Y16" s="439"/>
      <c r="Z16" s="1098" t="s">
        <v>798</v>
      </c>
      <c r="AA16" s="425">
        <v>0.18673218673218672</v>
      </c>
      <c r="AB16" s="1099">
        <v>4</v>
      </c>
      <c r="AC16" s="1098" t="s">
        <v>798</v>
      </c>
      <c r="AD16" s="432">
        <v>0.36363636363636365</v>
      </c>
      <c r="AE16" s="425"/>
      <c r="AF16" s="419"/>
      <c r="AG16" s="419"/>
      <c r="AH16" s="419"/>
      <c r="AI16" s="203"/>
      <c r="AJ16" s="203"/>
      <c r="AK16" s="203"/>
      <c r="AL16" s="419"/>
      <c r="AM16" s="419"/>
    </row>
    <row r="17" spans="1:48" ht="15.75" customHeight="1">
      <c r="A17" s="88"/>
      <c r="B17" s="88"/>
      <c r="C17" s="88"/>
      <c r="D17" s="88"/>
      <c r="E17" s="88"/>
      <c r="F17" s="88"/>
      <c r="G17" s="88"/>
      <c r="H17" s="88"/>
      <c r="I17" s="88"/>
      <c r="J17" s="88"/>
      <c r="K17" s="88"/>
      <c r="L17" s="88"/>
      <c r="M17" s="88"/>
      <c r="N17" s="88"/>
      <c r="O17" s="88"/>
      <c r="P17" s="88"/>
      <c r="Q17" s="88"/>
      <c r="R17" s="88"/>
      <c r="S17" s="88"/>
      <c r="T17" s="88"/>
      <c r="U17" s="88"/>
      <c r="V17" s="88"/>
      <c r="W17" s="88"/>
      <c r="X17" s="88"/>
      <c r="Y17" s="88"/>
      <c r="Z17" s="1098" t="s">
        <v>799</v>
      </c>
      <c r="AA17" s="425">
        <v>0.18673218673218672</v>
      </c>
      <c r="AB17" s="1099">
        <v>5</v>
      </c>
      <c r="AC17" s="397" t="s">
        <v>799</v>
      </c>
      <c r="AD17" s="426">
        <v>0.36363636363636365</v>
      </c>
      <c r="AE17" s="425"/>
      <c r="AF17" s="419"/>
      <c r="AG17" s="419"/>
      <c r="AH17" s="419"/>
      <c r="AI17" s="88"/>
      <c r="AJ17" s="88"/>
      <c r="AK17" s="88"/>
      <c r="AL17" s="449"/>
      <c r="AM17" s="449"/>
      <c r="AR17" s="208"/>
      <c r="AS17" s="208"/>
      <c r="AT17" s="208"/>
    </row>
    <row r="18" spans="1:48" ht="15" customHeight="1">
      <c r="A18" s="88"/>
      <c r="B18" s="97" t="s">
        <v>1082</v>
      </c>
      <c r="C18" s="88"/>
      <c r="D18" s="88"/>
      <c r="E18" s="88"/>
      <c r="F18" s="88"/>
      <c r="G18" s="88"/>
      <c r="H18" s="88"/>
      <c r="I18" s="88"/>
      <c r="J18" s="88"/>
      <c r="K18" s="88"/>
      <c r="L18" s="88"/>
      <c r="M18" s="88"/>
      <c r="N18" s="88"/>
      <c r="O18" s="88"/>
      <c r="P18" s="88"/>
      <c r="Q18" s="88"/>
      <c r="R18" s="1388"/>
      <c r="S18" s="1388"/>
      <c r="T18" s="1388"/>
      <c r="U18" s="1388"/>
      <c r="V18" s="88"/>
      <c r="W18" s="450"/>
      <c r="X18" s="450"/>
      <c r="Y18" s="450"/>
      <c r="Z18" s="397" t="s">
        <v>800</v>
      </c>
      <c r="AA18" s="444" t="s">
        <v>17</v>
      </c>
      <c r="AB18" s="445">
        <v>3</v>
      </c>
      <c r="AC18" s="203"/>
      <c r="AD18" s="203"/>
      <c r="AE18" s="381"/>
      <c r="AF18" s="1084" t="s">
        <v>1083</v>
      </c>
      <c r="AG18" s="419"/>
      <c r="AH18" s="419"/>
      <c r="AI18" s="88"/>
      <c r="AJ18" s="88"/>
      <c r="AK18" s="88"/>
      <c r="AL18" s="1084"/>
      <c r="AM18" s="88"/>
      <c r="AS18" s="928"/>
      <c r="AT18" s="928"/>
    </row>
    <row r="19" spans="1:48" ht="16.5" customHeight="1">
      <c r="A19" s="88"/>
      <c r="B19" s="1346" t="s">
        <v>1084</v>
      </c>
      <c r="C19" s="1383" t="s">
        <v>4</v>
      </c>
      <c r="D19" s="1384"/>
      <c r="E19" s="1383" t="s">
        <v>2</v>
      </c>
      <c r="F19" s="1384"/>
      <c r="G19" s="1383" t="s">
        <v>3</v>
      </c>
      <c r="H19" s="1384"/>
      <c r="I19" s="1383" t="s">
        <v>5</v>
      </c>
      <c r="J19" s="1384"/>
      <c r="K19" s="1383" t="s">
        <v>524</v>
      </c>
      <c r="L19" s="1385"/>
      <c r="M19" s="1384"/>
      <c r="N19" s="1383" t="s">
        <v>10</v>
      </c>
      <c r="O19" s="1384"/>
      <c r="P19" s="1383" t="s">
        <v>1069</v>
      </c>
      <c r="Q19" s="1384"/>
      <c r="R19" s="1096"/>
      <c r="S19" s="1096"/>
      <c r="T19" s="1096"/>
      <c r="U19" s="1096"/>
      <c r="V19" s="88"/>
      <c r="W19" s="449"/>
      <c r="X19" s="449"/>
      <c r="Y19" s="449"/>
      <c r="Z19" s="447" t="s">
        <v>1085</v>
      </c>
      <c r="AA19" s="125"/>
      <c r="AB19" s="125"/>
      <c r="AC19" s="88"/>
      <c r="AD19" s="88"/>
      <c r="AE19" s="448"/>
      <c r="AF19" s="1390" t="s">
        <v>1086</v>
      </c>
      <c r="AG19" s="1391"/>
      <c r="AH19" s="449"/>
      <c r="AI19" s="88"/>
      <c r="AJ19" s="88"/>
      <c r="AK19" s="88"/>
      <c r="AL19" s="88"/>
      <c r="AM19" s="1045"/>
      <c r="AN19" s="929"/>
      <c r="AR19" s="930"/>
      <c r="AS19" s="930"/>
      <c r="AU19" s="928"/>
      <c r="AV19" s="928"/>
    </row>
    <row r="20" spans="1:48" ht="15" customHeight="1">
      <c r="A20" s="88"/>
      <c r="B20" s="1347"/>
      <c r="C20" s="1053" t="s">
        <v>1087</v>
      </c>
      <c r="D20" s="1052" t="s">
        <v>318</v>
      </c>
      <c r="E20" s="1053" t="s">
        <v>1087</v>
      </c>
      <c r="F20" s="1052" t="s">
        <v>318</v>
      </c>
      <c r="G20" s="1053" t="s">
        <v>1087</v>
      </c>
      <c r="H20" s="1052" t="s">
        <v>318</v>
      </c>
      <c r="I20" s="1053" t="s">
        <v>1087</v>
      </c>
      <c r="J20" s="1052" t="s">
        <v>318</v>
      </c>
      <c r="K20" s="1053" t="s">
        <v>1087</v>
      </c>
      <c r="L20" s="1051"/>
      <c r="M20" s="1052" t="s">
        <v>318</v>
      </c>
      <c r="N20" s="1053" t="s">
        <v>1087</v>
      </c>
      <c r="O20" s="1052" t="s">
        <v>318</v>
      </c>
      <c r="P20" s="1053" t="s">
        <v>1087</v>
      </c>
      <c r="Q20" s="1052" t="s">
        <v>318</v>
      </c>
      <c r="R20" s="285"/>
      <c r="S20" s="285"/>
      <c r="T20" s="285"/>
      <c r="U20" s="285"/>
      <c r="V20" s="88"/>
      <c r="W20" s="449"/>
      <c r="X20" s="88"/>
      <c r="Y20" s="88"/>
      <c r="Z20" s="450"/>
      <c r="AA20" s="450"/>
      <c r="AB20" s="88"/>
      <c r="AC20" s="88"/>
      <c r="AD20" s="88"/>
      <c r="AE20" s="425"/>
      <c r="AF20" s="1098" t="s">
        <v>1088</v>
      </c>
      <c r="AG20" s="432">
        <v>0.75</v>
      </c>
      <c r="AH20" s="1084"/>
      <c r="AI20" s="88"/>
      <c r="AJ20" s="88"/>
      <c r="AK20" s="88"/>
      <c r="AL20" s="88"/>
      <c r="AM20" s="1045"/>
      <c r="AN20" s="929"/>
      <c r="AP20" s="222"/>
      <c r="AQ20" s="830"/>
      <c r="AR20" s="930"/>
      <c r="AS20" s="930"/>
      <c r="AU20" s="928"/>
      <c r="AV20" s="928"/>
    </row>
    <row r="21" spans="1:48" ht="15" customHeight="1">
      <c r="A21" s="88"/>
      <c r="B21" s="1136" t="s">
        <v>1021</v>
      </c>
      <c r="C21" s="137">
        <v>0.12988040646767318</v>
      </c>
      <c r="D21" s="139">
        <v>1.6576310400000001</v>
      </c>
      <c r="E21" s="137">
        <v>1.279766076475817</v>
      </c>
      <c r="F21" s="139">
        <v>16.333333333333332</v>
      </c>
      <c r="G21" s="137">
        <v>0.127976606214</v>
      </c>
      <c r="H21" s="139">
        <v>1.6333333333333331</v>
      </c>
      <c r="I21" s="137">
        <v>0.2739430803029792</v>
      </c>
      <c r="J21" s="139">
        <v>3.4962667999999995</v>
      </c>
      <c r="K21" s="137">
        <v>0.81656910981666164</v>
      </c>
      <c r="L21" s="138"/>
      <c r="M21" s="139">
        <v>10.421666666666667</v>
      </c>
      <c r="N21" s="137">
        <v>0.82681543080824138</v>
      </c>
      <c r="O21" s="139">
        <v>134.71880590515889</v>
      </c>
      <c r="P21" s="137">
        <v>0.21769230489154567</v>
      </c>
      <c r="Q21" s="139">
        <v>35.462983504031925</v>
      </c>
      <c r="R21" s="413"/>
      <c r="S21" s="413"/>
      <c r="T21" s="413"/>
      <c r="U21" s="413"/>
      <c r="V21" s="88"/>
      <c r="W21" s="449"/>
      <c r="X21" s="449"/>
      <c r="Y21" s="449"/>
      <c r="Z21" s="384"/>
      <c r="AA21" s="384"/>
      <c r="AB21" s="449"/>
      <c r="AC21" s="88"/>
      <c r="AD21" s="88"/>
      <c r="AE21" s="425"/>
      <c r="AF21" s="452" t="s">
        <v>1038</v>
      </c>
      <c r="AG21" s="426">
        <v>0.75</v>
      </c>
      <c r="AH21" s="88"/>
      <c r="AI21" s="88"/>
      <c r="AJ21" s="88"/>
      <c r="AK21" s="88"/>
      <c r="AL21" s="88"/>
      <c r="AM21" s="88"/>
      <c r="AN21" s="222"/>
      <c r="AO21" s="931"/>
      <c r="AP21" s="931"/>
      <c r="AS21" s="928"/>
      <c r="AT21" s="928"/>
    </row>
    <row r="22" spans="1:48" ht="15" customHeight="1">
      <c r="A22" s="88"/>
      <c r="B22" s="437" t="s">
        <v>1075</v>
      </c>
      <c r="C22" s="453">
        <v>0</v>
      </c>
      <c r="D22" s="454">
        <v>0</v>
      </c>
      <c r="E22" s="453">
        <v>0</v>
      </c>
      <c r="F22" s="454">
        <v>0</v>
      </c>
      <c r="G22" s="453">
        <v>0</v>
      </c>
      <c r="H22" s="454">
        <v>0</v>
      </c>
      <c r="I22" s="453">
        <v>0</v>
      </c>
      <c r="J22" s="454">
        <v>0</v>
      </c>
      <c r="K22" s="453">
        <v>0</v>
      </c>
      <c r="L22" s="805"/>
      <c r="M22" s="454">
        <v>0</v>
      </c>
      <c r="N22" s="453">
        <v>0.6</v>
      </c>
      <c r="O22" s="454">
        <v>0.6</v>
      </c>
      <c r="P22" s="453">
        <v>0.9</v>
      </c>
      <c r="Q22" s="454">
        <v>0.9</v>
      </c>
      <c r="R22" s="1099"/>
      <c r="S22" s="1099"/>
      <c r="T22" s="1099"/>
      <c r="U22" s="1099"/>
      <c r="V22" s="88"/>
      <c r="W22" s="449"/>
      <c r="X22" s="449"/>
      <c r="Y22" s="449"/>
      <c r="Z22" s="90"/>
      <c r="AA22" s="90"/>
      <c r="AB22" s="449"/>
      <c r="AC22" s="88"/>
      <c r="AD22" s="88"/>
      <c r="AE22" s="88"/>
      <c r="AF22" s="1386" t="s">
        <v>1089</v>
      </c>
      <c r="AG22" s="1387"/>
      <c r="AH22" s="88"/>
      <c r="AI22" s="88"/>
      <c r="AJ22" s="88"/>
      <c r="AK22" s="88"/>
      <c r="AL22" s="456"/>
      <c r="AM22" s="439"/>
      <c r="AN22" s="931"/>
      <c r="AQ22" s="161"/>
      <c r="AR22" s="928"/>
    </row>
    <row r="23" spans="1:48" ht="15" customHeight="1">
      <c r="A23" s="88"/>
      <c r="B23" s="457" t="s">
        <v>1076</v>
      </c>
      <c r="C23" s="145">
        <v>0.12988040646767318</v>
      </c>
      <c r="D23" s="458">
        <v>1.6576310400000001</v>
      </c>
      <c r="E23" s="145">
        <v>1.279766076475817</v>
      </c>
      <c r="F23" s="458">
        <v>16.333333333333332</v>
      </c>
      <c r="G23" s="145">
        <v>0.127976606214</v>
      </c>
      <c r="H23" s="458">
        <v>1.6333333333333331</v>
      </c>
      <c r="I23" s="145">
        <v>0.2739430803029792</v>
      </c>
      <c r="J23" s="458">
        <v>3.4962667999999995</v>
      </c>
      <c r="K23" s="145">
        <v>0.81656910981666164</v>
      </c>
      <c r="L23" s="957"/>
      <c r="M23" s="458">
        <v>10.421666666666667</v>
      </c>
      <c r="N23" s="145">
        <v>0.33072617232329654</v>
      </c>
      <c r="O23" s="458">
        <v>53.887522362063557</v>
      </c>
      <c r="P23" s="145">
        <v>2.1769230489154561E-2</v>
      </c>
      <c r="Q23" s="458">
        <v>3.5462983504031915</v>
      </c>
      <c r="R23" s="285"/>
      <c r="S23" s="285"/>
      <c r="T23" s="88"/>
      <c r="U23" s="449"/>
      <c r="V23" s="449"/>
      <c r="W23" s="449"/>
      <c r="X23" s="449"/>
      <c r="Y23" s="449"/>
      <c r="Z23" s="384"/>
      <c r="AA23" s="449"/>
      <c r="AB23" s="125"/>
      <c r="AC23" s="88"/>
      <c r="AD23" s="88"/>
      <c r="AE23" s="88"/>
      <c r="AF23" s="385" t="s">
        <v>1090</v>
      </c>
      <c r="AG23" s="386">
        <v>0.9</v>
      </c>
      <c r="AH23" s="88"/>
      <c r="AI23" s="88"/>
      <c r="AJ23" s="88"/>
      <c r="AK23" s="88"/>
      <c r="AL23" s="439"/>
      <c r="AM23" s="88"/>
      <c r="AO23" s="161"/>
      <c r="AP23" s="928"/>
      <c r="AQ23" s="930"/>
      <c r="AR23" s="930"/>
      <c r="AT23" s="930"/>
      <c r="AU23" s="930"/>
    </row>
    <row r="24" spans="1:48">
      <c r="A24" s="88"/>
      <c r="B24" s="203"/>
      <c r="C24" s="805"/>
      <c r="D24" s="805"/>
      <c r="E24" s="805"/>
      <c r="F24" s="805"/>
      <c r="G24" s="805"/>
      <c r="H24" s="805"/>
      <c r="I24" s="805"/>
      <c r="J24" s="805"/>
      <c r="K24" s="805"/>
      <c r="L24" s="805"/>
      <c r="M24" s="805"/>
      <c r="N24" s="805"/>
      <c r="O24" s="805"/>
      <c r="P24" s="805"/>
      <c r="Q24" s="805"/>
      <c r="R24" s="446"/>
      <c r="S24" s="88"/>
      <c r="T24" s="88"/>
      <c r="U24" s="455"/>
      <c r="V24" s="455"/>
      <c r="W24" s="455"/>
      <c r="X24" s="88"/>
      <c r="Y24" s="88"/>
      <c r="Z24" s="455"/>
      <c r="AA24" s="455"/>
      <c r="AB24" s="439"/>
      <c r="AC24" s="88"/>
      <c r="AD24" s="88"/>
      <c r="AE24" s="90"/>
      <c r="AF24" s="88"/>
      <c r="AG24" s="90"/>
      <c r="AH24" s="90"/>
      <c r="AI24" s="90"/>
      <c r="AJ24" s="90"/>
      <c r="AK24" s="90"/>
      <c r="AL24" s="90"/>
      <c r="AM24" s="90"/>
      <c r="AN24" s="930"/>
    </row>
    <row r="25" spans="1:48">
      <c r="A25" s="88"/>
      <c r="B25" s="88"/>
      <c r="C25" s="157"/>
      <c r="D25" s="157"/>
      <c r="E25" s="157"/>
      <c r="F25" s="157"/>
      <c r="G25" s="157"/>
      <c r="H25" s="157"/>
      <c r="I25" s="157"/>
      <c r="J25" s="157"/>
      <c r="K25" s="157"/>
      <c r="L25" s="157"/>
      <c r="M25" s="157"/>
      <c r="N25" s="157"/>
      <c r="O25" s="157"/>
      <c r="P25" s="157"/>
      <c r="Q25" s="157"/>
      <c r="R25" s="153"/>
      <c r="S25" s="153"/>
      <c r="T25" s="153"/>
      <c r="U25" s="153"/>
      <c r="V25" s="153"/>
      <c r="W25" s="153"/>
      <c r="X25" s="153"/>
      <c r="Y25" s="153"/>
      <c r="Z25" s="153"/>
      <c r="AA25" s="153"/>
      <c r="AB25" s="153"/>
      <c r="AC25" s="153"/>
      <c r="AD25" s="153"/>
      <c r="AE25" s="153"/>
      <c r="AF25" s="153"/>
      <c r="AG25" s="153"/>
      <c r="AH25" s="153"/>
      <c r="AI25" s="153"/>
      <c r="AJ25" s="153"/>
      <c r="AK25" s="153"/>
      <c r="AL25" s="153"/>
      <c r="AM25" s="153"/>
    </row>
    <row r="26" spans="1:48" ht="15.4">
      <c r="A26" s="88"/>
      <c r="B26" s="459" t="s">
        <v>1091</v>
      </c>
      <c r="C26" s="131"/>
      <c r="D26" s="131"/>
      <c r="E26" s="131"/>
      <c r="F26" s="1389"/>
      <c r="G26" s="1389"/>
      <c r="H26" s="1389"/>
      <c r="I26" s="1389"/>
      <c r="J26" s="88"/>
      <c r="K26" s="88"/>
      <c r="L26" s="88"/>
      <c r="M26" s="88"/>
      <c r="N26" s="88"/>
      <c r="O26" s="88"/>
      <c r="P26" s="88"/>
      <c r="Q26" s="88"/>
      <c r="R26" s="153"/>
      <c r="S26" s="153"/>
      <c r="T26" s="153"/>
      <c r="U26" s="153"/>
      <c r="V26" s="153"/>
      <c r="W26" s="153"/>
      <c r="X26" s="153"/>
      <c r="Y26" s="153"/>
      <c r="Z26" s="153"/>
      <c r="AA26" s="153"/>
      <c r="AB26" s="153"/>
      <c r="AC26" s="153"/>
      <c r="AD26" s="153"/>
      <c r="AE26" s="153"/>
      <c r="AF26" s="153"/>
      <c r="AG26" s="153"/>
      <c r="AH26" s="153"/>
      <c r="AI26" s="153"/>
      <c r="AJ26" s="153"/>
      <c r="AK26" s="153"/>
      <c r="AL26" s="153"/>
      <c r="AM26" s="153"/>
    </row>
    <row r="27" spans="1:48">
      <c r="A27" s="88"/>
      <c r="B27" s="88"/>
      <c r="C27" s="88"/>
      <c r="D27" s="88"/>
      <c r="E27" s="446"/>
      <c r="F27" s="446"/>
      <c r="G27" s="446"/>
      <c r="H27" s="446"/>
      <c r="I27" s="446"/>
      <c r="J27" s="446"/>
      <c r="K27" s="446"/>
      <c r="L27" s="446"/>
      <c r="M27" s="446"/>
      <c r="N27" s="446"/>
      <c r="O27" s="455"/>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row>
    <row r="28" spans="1:48" s="208" customFormat="1" ht="13.9">
      <c r="A28" s="203"/>
      <c r="B28" s="1020"/>
      <c r="C28" s="1020"/>
      <c r="D28" s="1020"/>
      <c r="E28" s="1020"/>
      <c r="F28" s="1020"/>
      <c r="G28" s="1020"/>
      <c r="H28" s="1020"/>
      <c r="I28" s="1020"/>
      <c r="J28" s="1020"/>
      <c r="K28" s="1020"/>
      <c r="L28" s="1020"/>
      <c r="M28" s="203"/>
      <c r="N28" s="203"/>
      <c r="O28" s="203"/>
      <c r="P28" s="1380" t="s">
        <v>1092</v>
      </c>
      <c r="Q28" s="1381"/>
      <c r="R28" s="1381"/>
      <c r="S28" s="1381"/>
      <c r="T28" s="1381"/>
      <c r="U28" s="1381"/>
      <c r="V28" s="1381"/>
      <c r="W28" s="1381"/>
      <c r="X28" s="1381"/>
      <c r="Y28" s="1381"/>
      <c r="Z28" s="1381"/>
      <c r="AA28" s="1382"/>
      <c r="AB28" s="1380" t="s">
        <v>926</v>
      </c>
      <c r="AC28" s="1381"/>
      <c r="AD28" s="1381"/>
      <c r="AE28" s="1381"/>
      <c r="AF28" s="1381"/>
      <c r="AG28" s="1382"/>
      <c r="AH28" s="1380" t="s">
        <v>1093</v>
      </c>
      <c r="AI28" s="1381"/>
      <c r="AJ28" s="1381"/>
      <c r="AK28" s="1381"/>
      <c r="AL28" s="1381"/>
      <c r="AM28" s="1382"/>
    </row>
    <row r="29" spans="1:48" ht="15.4">
      <c r="A29" s="88"/>
      <c r="B29" s="1377" t="s">
        <v>183</v>
      </c>
      <c r="C29" s="1378"/>
      <c r="D29" s="1378"/>
      <c r="E29" s="1378"/>
      <c r="F29" s="1378"/>
      <c r="G29" s="1378"/>
      <c r="H29" s="1378"/>
      <c r="I29" s="1378"/>
      <c r="J29" s="1378"/>
      <c r="K29" s="1378"/>
      <c r="L29" s="1378"/>
      <c r="M29" s="1378"/>
      <c r="N29" s="1378"/>
      <c r="O29" s="1379"/>
      <c r="P29" s="1374" t="s">
        <v>2</v>
      </c>
      <c r="Q29" s="1375"/>
      <c r="R29" s="1374" t="s">
        <v>3</v>
      </c>
      <c r="S29" s="1375"/>
      <c r="T29" s="1374" t="s">
        <v>523</v>
      </c>
      <c r="U29" s="1376"/>
      <c r="V29" s="1376"/>
      <c r="W29" s="1375"/>
      <c r="X29" s="1374" t="s">
        <v>524</v>
      </c>
      <c r="Y29" s="1375"/>
      <c r="Z29" s="1374" t="s">
        <v>4</v>
      </c>
      <c r="AA29" s="1375"/>
      <c r="AB29" s="1374" t="s">
        <v>929</v>
      </c>
      <c r="AC29" s="1375"/>
      <c r="AD29" s="1374" t="s">
        <v>930</v>
      </c>
      <c r="AE29" s="1375"/>
      <c r="AF29" s="1374" t="s">
        <v>1094</v>
      </c>
      <c r="AG29" s="1375"/>
      <c r="AH29" s="1374" t="s">
        <v>932</v>
      </c>
      <c r="AI29" s="1375"/>
      <c r="AJ29" s="1374" t="s">
        <v>933</v>
      </c>
      <c r="AK29" s="1375"/>
      <c r="AL29" s="1374" t="s">
        <v>934</v>
      </c>
      <c r="AM29" s="1375" t="s">
        <v>1095</v>
      </c>
    </row>
    <row r="30" spans="1:48" s="222" customFormat="1" ht="54">
      <c r="A30" s="1020"/>
      <c r="B30" s="1069" t="s">
        <v>191</v>
      </c>
      <c r="C30" s="1070" t="s">
        <v>192</v>
      </c>
      <c r="D30" s="1070" t="s">
        <v>193</v>
      </c>
      <c r="E30" s="1070" t="s">
        <v>194</v>
      </c>
      <c r="F30" s="1070" t="s">
        <v>1096</v>
      </c>
      <c r="G30" s="1070" t="s">
        <v>195</v>
      </c>
      <c r="H30" s="1070" t="s">
        <v>197</v>
      </c>
      <c r="I30" s="1111" t="s">
        <v>1097</v>
      </c>
      <c r="J30" s="1070" t="s">
        <v>935</v>
      </c>
      <c r="K30" s="1070" t="s">
        <v>1098</v>
      </c>
      <c r="L30" s="1070" t="s">
        <v>2349</v>
      </c>
      <c r="M30" s="1070" t="s">
        <v>1099</v>
      </c>
      <c r="N30" s="1070" t="s">
        <v>1047</v>
      </c>
      <c r="O30" s="1070" t="s">
        <v>1048</v>
      </c>
      <c r="P30" s="460" t="s">
        <v>201</v>
      </c>
      <c r="Q30" s="461" t="s">
        <v>202</v>
      </c>
      <c r="R30" s="460" t="s">
        <v>201</v>
      </c>
      <c r="S30" s="461" t="s">
        <v>202</v>
      </c>
      <c r="T30" s="460" t="s">
        <v>1100</v>
      </c>
      <c r="U30" s="295" t="s">
        <v>202</v>
      </c>
      <c r="V30" s="295" t="s">
        <v>1051</v>
      </c>
      <c r="W30" s="461" t="s">
        <v>1052</v>
      </c>
      <c r="X30" s="460" t="s">
        <v>201</v>
      </c>
      <c r="Y30" s="461" t="s">
        <v>202</v>
      </c>
      <c r="Z30" s="460" t="s">
        <v>201</v>
      </c>
      <c r="AA30" s="461" t="s">
        <v>202</v>
      </c>
      <c r="AB30" s="460" t="s">
        <v>201</v>
      </c>
      <c r="AC30" s="461" t="s">
        <v>202</v>
      </c>
      <c r="AD30" s="460" t="s">
        <v>201</v>
      </c>
      <c r="AE30" s="461" t="s">
        <v>202</v>
      </c>
      <c r="AF30" s="460" t="s">
        <v>201</v>
      </c>
      <c r="AG30" s="461" t="s">
        <v>202</v>
      </c>
      <c r="AH30" s="460" t="s">
        <v>201</v>
      </c>
      <c r="AI30" s="461" t="s">
        <v>202</v>
      </c>
      <c r="AJ30" s="460" t="s">
        <v>201</v>
      </c>
      <c r="AK30" s="461" t="s">
        <v>202</v>
      </c>
      <c r="AL30" s="460" t="s">
        <v>201</v>
      </c>
      <c r="AM30" s="461" t="s">
        <v>202</v>
      </c>
    </row>
    <row r="31" spans="1:48">
      <c r="A31" s="88"/>
      <c r="B31" s="1095" t="s">
        <v>938</v>
      </c>
      <c r="C31" s="1096" t="s">
        <v>206</v>
      </c>
      <c r="D31" s="1096" t="s">
        <v>678</v>
      </c>
      <c r="E31" s="1096" t="s">
        <v>1101</v>
      </c>
      <c r="F31" s="1096" t="s">
        <v>50</v>
      </c>
      <c r="G31" s="1096" t="s">
        <v>1102</v>
      </c>
      <c r="H31" s="1096" t="s">
        <v>1103</v>
      </c>
      <c r="I31" s="272">
        <v>35217</v>
      </c>
      <c r="J31" s="285">
        <v>1.0000000000000001E-5</v>
      </c>
      <c r="K31" s="405">
        <v>748</v>
      </c>
      <c r="L31" s="405">
        <v>600</v>
      </c>
      <c r="M31" s="405">
        <v>2345</v>
      </c>
      <c r="N31" s="1096" t="s">
        <v>38</v>
      </c>
      <c r="O31" s="1096"/>
      <c r="P31" s="140">
        <v>1.0764527198680625</v>
      </c>
      <c r="Q31" s="135">
        <v>4.7148629130221131</v>
      </c>
      <c r="R31" s="140">
        <v>2.019447172730374</v>
      </c>
      <c r="S31" s="135">
        <v>8.8451786165590391</v>
      </c>
      <c r="T31" s="140">
        <v>0.20490840627384471</v>
      </c>
      <c r="U31" s="134">
        <v>0.89749881947943977</v>
      </c>
      <c r="V31" s="134" t="s">
        <v>17</v>
      </c>
      <c r="W31" s="135" t="s">
        <v>17</v>
      </c>
      <c r="X31" s="140">
        <v>9.1174377615473479E-2</v>
      </c>
      <c r="Y31" s="135">
        <v>0.39934377395577381</v>
      </c>
      <c r="Z31" s="140">
        <v>0.21679770373438595</v>
      </c>
      <c r="AA31" s="135">
        <v>0.94957394235661052</v>
      </c>
      <c r="AB31" s="140">
        <v>8.7773162400000011E-3</v>
      </c>
      <c r="AC31" s="135">
        <v>3.8444645131200002E-2</v>
      </c>
      <c r="AD31" s="140">
        <v>5.4243814363200008E-3</v>
      </c>
      <c r="AE31" s="135">
        <v>2.3758790691081604E-2</v>
      </c>
      <c r="AF31" s="140">
        <v>1.7844283915920004E-5</v>
      </c>
      <c r="AG31" s="135">
        <v>7.815796355172962E-5</v>
      </c>
      <c r="AH31" s="140">
        <v>0.21368572251384471</v>
      </c>
      <c r="AI31" s="135">
        <v>0.93594346461063982</v>
      </c>
      <c r="AJ31" s="140">
        <v>0.21033278771016473</v>
      </c>
      <c r="AK31" s="135">
        <v>0.92125761017052132</v>
      </c>
      <c r="AL31" s="140">
        <v>0.20492625055776062</v>
      </c>
      <c r="AM31" s="135">
        <v>0.89757697744299147</v>
      </c>
    </row>
    <row r="32" spans="1:48">
      <c r="A32" s="88"/>
      <c r="B32" s="1095" t="s">
        <v>938</v>
      </c>
      <c r="C32" s="1096" t="s">
        <v>206</v>
      </c>
      <c r="D32" s="1096" t="s">
        <v>678</v>
      </c>
      <c r="E32" s="1096" t="s">
        <v>1101</v>
      </c>
      <c r="F32" s="1096" t="s">
        <v>50</v>
      </c>
      <c r="G32" s="1096" t="s">
        <v>1104</v>
      </c>
      <c r="H32" s="1096" t="s">
        <v>1105</v>
      </c>
      <c r="I32" s="272">
        <v>35217</v>
      </c>
      <c r="J32" s="285">
        <v>1.0000000000000001E-5</v>
      </c>
      <c r="K32" s="405">
        <v>748</v>
      </c>
      <c r="L32" s="405">
        <v>600</v>
      </c>
      <c r="M32" s="405">
        <v>2345</v>
      </c>
      <c r="N32" s="1096" t="s">
        <v>38</v>
      </c>
      <c r="O32" s="1096"/>
      <c r="P32" s="140">
        <v>1.0764527198680625</v>
      </c>
      <c r="Q32" s="135">
        <v>4.7148629130221131</v>
      </c>
      <c r="R32" s="140">
        <v>2.019447172730374</v>
      </c>
      <c r="S32" s="135">
        <v>8.8451786165590391</v>
      </c>
      <c r="T32" s="140">
        <v>0.20490840627384471</v>
      </c>
      <c r="U32" s="134">
        <v>0.89749881947943977</v>
      </c>
      <c r="V32" s="134" t="s">
        <v>17</v>
      </c>
      <c r="W32" s="135" t="s">
        <v>17</v>
      </c>
      <c r="X32" s="140">
        <v>9.1174377615473479E-2</v>
      </c>
      <c r="Y32" s="135">
        <v>0.39934377395577381</v>
      </c>
      <c r="Z32" s="140">
        <v>0.21679770373438595</v>
      </c>
      <c r="AA32" s="135">
        <v>0.94957394235661052</v>
      </c>
      <c r="AB32" s="140">
        <v>8.7773162400000011E-3</v>
      </c>
      <c r="AC32" s="135">
        <v>3.8444645131200002E-2</v>
      </c>
      <c r="AD32" s="140">
        <v>5.4243814363200008E-3</v>
      </c>
      <c r="AE32" s="135">
        <v>2.3758790691081604E-2</v>
      </c>
      <c r="AF32" s="140">
        <v>1.7844283915920004E-5</v>
      </c>
      <c r="AG32" s="135">
        <v>7.815796355172962E-5</v>
      </c>
      <c r="AH32" s="140">
        <v>0.21368572251384471</v>
      </c>
      <c r="AI32" s="135">
        <v>0.93594346461063982</v>
      </c>
      <c r="AJ32" s="140">
        <v>0.21033278771016473</v>
      </c>
      <c r="AK32" s="135">
        <v>0.92125761017052132</v>
      </c>
      <c r="AL32" s="140">
        <v>0.20492625055776062</v>
      </c>
      <c r="AM32" s="135">
        <v>0.89757697744299147</v>
      </c>
    </row>
    <row r="33" spans="1:39">
      <c r="A33" s="88"/>
      <c r="B33" s="1095" t="s">
        <v>938</v>
      </c>
      <c r="C33" s="1096" t="s">
        <v>206</v>
      </c>
      <c r="D33" s="1096" t="s">
        <v>678</v>
      </c>
      <c r="E33" s="1096" t="s">
        <v>1101</v>
      </c>
      <c r="F33" s="1096" t="s">
        <v>50</v>
      </c>
      <c r="G33" s="1096" t="s">
        <v>1106</v>
      </c>
      <c r="H33" s="1096" t="s">
        <v>1107</v>
      </c>
      <c r="I33" s="272">
        <v>35217</v>
      </c>
      <c r="J33" s="285">
        <v>1.0000000000000001E-5</v>
      </c>
      <c r="K33" s="405">
        <v>748</v>
      </c>
      <c r="L33" s="405">
        <v>600</v>
      </c>
      <c r="M33" s="405">
        <v>2345</v>
      </c>
      <c r="N33" s="1096" t="s">
        <v>38</v>
      </c>
      <c r="O33" s="1096"/>
      <c r="P33" s="140">
        <v>1.0764527198680625</v>
      </c>
      <c r="Q33" s="135">
        <v>4.7148629130221131</v>
      </c>
      <c r="R33" s="140">
        <v>2.019447172730374</v>
      </c>
      <c r="S33" s="135">
        <v>8.8451786165590391</v>
      </c>
      <c r="T33" s="140">
        <v>0.20490840627384471</v>
      </c>
      <c r="U33" s="134">
        <v>0.89749881947943977</v>
      </c>
      <c r="V33" s="134" t="s">
        <v>17</v>
      </c>
      <c r="W33" s="135" t="s">
        <v>17</v>
      </c>
      <c r="X33" s="140">
        <v>9.1174377615473479E-2</v>
      </c>
      <c r="Y33" s="135">
        <v>0.39934377395577381</v>
      </c>
      <c r="Z33" s="140">
        <v>0.21679770373438595</v>
      </c>
      <c r="AA33" s="135">
        <v>0.94957394235661052</v>
      </c>
      <c r="AB33" s="140">
        <v>8.7773162400000011E-3</v>
      </c>
      <c r="AC33" s="135">
        <v>3.8444645131200002E-2</v>
      </c>
      <c r="AD33" s="140">
        <v>5.4243814363200008E-3</v>
      </c>
      <c r="AE33" s="135">
        <v>2.3758790691081604E-2</v>
      </c>
      <c r="AF33" s="140">
        <v>1.7844283915920004E-5</v>
      </c>
      <c r="AG33" s="135">
        <v>7.815796355172962E-5</v>
      </c>
      <c r="AH33" s="140">
        <v>0.21368572251384471</v>
      </c>
      <c r="AI33" s="135">
        <v>0.93594346461063982</v>
      </c>
      <c r="AJ33" s="140">
        <v>0.21033278771016473</v>
      </c>
      <c r="AK33" s="135">
        <v>0.92125761017052132</v>
      </c>
      <c r="AL33" s="140">
        <v>0.20492625055776062</v>
      </c>
      <c r="AM33" s="135">
        <v>0.89757697744299147</v>
      </c>
    </row>
    <row r="34" spans="1:39" s="271" customFormat="1">
      <c r="A34" s="124"/>
      <c r="B34" s="1095" t="s">
        <v>938</v>
      </c>
      <c r="C34" s="1096" t="s">
        <v>206</v>
      </c>
      <c r="D34" s="1096" t="s">
        <v>726</v>
      </c>
      <c r="E34" s="1096" t="s">
        <v>1101</v>
      </c>
      <c r="F34" s="1096" t="s">
        <v>50</v>
      </c>
      <c r="G34" s="1096" t="s">
        <v>1108</v>
      </c>
      <c r="H34" s="1096" t="s">
        <v>1109</v>
      </c>
      <c r="I34" s="272">
        <v>46844</v>
      </c>
      <c r="J34" s="285">
        <v>1.0000000000000001E-5</v>
      </c>
      <c r="K34" s="405">
        <v>748</v>
      </c>
      <c r="L34" s="405">
        <v>600</v>
      </c>
      <c r="M34" s="405">
        <v>2345</v>
      </c>
      <c r="N34" s="1096" t="s">
        <v>38</v>
      </c>
      <c r="O34" s="1096"/>
      <c r="P34" s="292">
        <v>1.0764527198680625</v>
      </c>
      <c r="Q34" s="290">
        <v>4.7148629130221131</v>
      </c>
      <c r="R34" s="292">
        <v>2.019447172730374</v>
      </c>
      <c r="S34" s="290">
        <v>8.8451786165590391</v>
      </c>
      <c r="T34" s="292">
        <v>0.20490840627384471</v>
      </c>
      <c r="U34" s="285">
        <v>0.89749881947943977</v>
      </c>
      <c r="V34" s="285" t="s">
        <v>17</v>
      </c>
      <c r="W34" s="290" t="s">
        <v>17</v>
      </c>
      <c r="X34" s="292">
        <v>9.1174377615473479E-2</v>
      </c>
      <c r="Y34" s="290">
        <v>0.39934377395577381</v>
      </c>
      <c r="Z34" s="292">
        <v>0.21679770373438595</v>
      </c>
      <c r="AA34" s="290">
        <v>0.94957394235661052</v>
      </c>
      <c r="AB34" s="292">
        <v>8.7773162400000011E-3</v>
      </c>
      <c r="AC34" s="290">
        <v>3.8444645131200002E-2</v>
      </c>
      <c r="AD34" s="292">
        <v>5.4243814363200008E-3</v>
      </c>
      <c r="AE34" s="290">
        <v>2.3758790691081604E-2</v>
      </c>
      <c r="AF34" s="292">
        <v>1.7844283915920004E-5</v>
      </c>
      <c r="AG34" s="290">
        <v>7.815796355172962E-5</v>
      </c>
      <c r="AH34" s="292">
        <v>0.21368572251384471</v>
      </c>
      <c r="AI34" s="290">
        <v>0.93594346461063982</v>
      </c>
      <c r="AJ34" s="292">
        <v>0.21033278771016473</v>
      </c>
      <c r="AK34" s="290">
        <v>0.92125761017052132</v>
      </c>
      <c r="AL34" s="292">
        <v>0.20492625055776062</v>
      </c>
      <c r="AM34" s="290">
        <v>0.89757697744299147</v>
      </c>
    </row>
    <row r="35" spans="1:39" s="271" customFormat="1">
      <c r="A35" s="124"/>
      <c r="B35" s="1095" t="s">
        <v>938</v>
      </c>
      <c r="C35" s="1096" t="s">
        <v>206</v>
      </c>
      <c r="D35" s="1096" t="s">
        <v>726</v>
      </c>
      <c r="E35" s="1096" t="s">
        <v>1101</v>
      </c>
      <c r="F35" s="1096" t="s">
        <v>50</v>
      </c>
      <c r="G35" s="1096" t="s">
        <v>1110</v>
      </c>
      <c r="H35" s="1096" t="s">
        <v>1111</v>
      </c>
      <c r="I35" s="272">
        <v>46844</v>
      </c>
      <c r="J35" s="285">
        <v>1.0000000000000001E-5</v>
      </c>
      <c r="K35" s="405">
        <v>748</v>
      </c>
      <c r="L35" s="405">
        <v>600</v>
      </c>
      <c r="M35" s="405">
        <v>2345</v>
      </c>
      <c r="N35" s="1096" t="s">
        <v>38</v>
      </c>
      <c r="O35" s="1096"/>
      <c r="P35" s="292">
        <v>1.0764527198680625</v>
      </c>
      <c r="Q35" s="290">
        <v>4.7148629130221131</v>
      </c>
      <c r="R35" s="292">
        <v>2.019447172730374</v>
      </c>
      <c r="S35" s="290">
        <v>8.8451786165590391</v>
      </c>
      <c r="T35" s="292">
        <v>0.20490840627384471</v>
      </c>
      <c r="U35" s="285">
        <v>0.89749881947943977</v>
      </c>
      <c r="V35" s="285" t="s">
        <v>17</v>
      </c>
      <c r="W35" s="290" t="s">
        <v>17</v>
      </c>
      <c r="X35" s="292">
        <v>9.1174377615473479E-2</v>
      </c>
      <c r="Y35" s="290">
        <v>0.39934377395577381</v>
      </c>
      <c r="Z35" s="292">
        <v>0.21679770373438595</v>
      </c>
      <c r="AA35" s="290">
        <v>0.94957394235661052</v>
      </c>
      <c r="AB35" s="292">
        <v>8.7773162400000011E-3</v>
      </c>
      <c r="AC35" s="290">
        <v>3.8444645131200002E-2</v>
      </c>
      <c r="AD35" s="292">
        <v>5.4243814363200008E-3</v>
      </c>
      <c r="AE35" s="290">
        <v>2.3758790691081604E-2</v>
      </c>
      <c r="AF35" s="292">
        <v>1.7844283915920004E-5</v>
      </c>
      <c r="AG35" s="290">
        <v>7.815796355172962E-5</v>
      </c>
      <c r="AH35" s="292">
        <v>0.21368572251384471</v>
      </c>
      <c r="AI35" s="290">
        <v>0.93594346461063982</v>
      </c>
      <c r="AJ35" s="292">
        <v>0.21033278771016473</v>
      </c>
      <c r="AK35" s="290">
        <v>0.92125761017052132</v>
      </c>
      <c r="AL35" s="292">
        <v>0.20492625055776062</v>
      </c>
      <c r="AM35" s="290">
        <v>0.89757697744299147</v>
      </c>
    </row>
    <row r="36" spans="1:39">
      <c r="A36" s="88"/>
      <c r="B36" s="1095" t="s">
        <v>938</v>
      </c>
      <c r="C36" s="1096" t="s">
        <v>206</v>
      </c>
      <c r="D36" s="1096" t="s">
        <v>552</v>
      </c>
      <c r="E36" s="1096" t="s">
        <v>1101</v>
      </c>
      <c r="F36" s="1096" t="s">
        <v>50</v>
      </c>
      <c r="G36" s="1096" t="s">
        <v>1112</v>
      </c>
      <c r="H36" s="1096" t="s">
        <v>1113</v>
      </c>
      <c r="I36" s="272">
        <v>36342</v>
      </c>
      <c r="J36" s="285">
        <v>1.0000000000000001E-5</v>
      </c>
      <c r="K36" s="405">
        <v>680</v>
      </c>
      <c r="L36" s="405">
        <v>500</v>
      </c>
      <c r="M36" s="405">
        <v>2345</v>
      </c>
      <c r="N36" s="1096" t="s">
        <v>38</v>
      </c>
      <c r="O36" s="1096"/>
      <c r="P36" s="140">
        <v>0.75806529568173397</v>
      </c>
      <c r="Q36" s="135">
        <v>3.3203259950859949</v>
      </c>
      <c r="R36" s="140">
        <v>1.4221458962889957</v>
      </c>
      <c r="S36" s="135">
        <v>6.228999025745801</v>
      </c>
      <c r="T36" s="140">
        <v>0.14430169455904554</v>
      </c>
      <c r="U36" s="134">
        <v>0.63204142216861947</v>
      </c>
      <c r="V36" s="134" t="s">
        <v>17</v>
      </c>
      <c r="W36" s="135" t="s">
        <v>17</v>
      </c>
      <c r="X36" s="140">
        <v>6.4207308179910896E-2</v>
      </c>
      <c r="Y36" s="135">
        <v>0.28122800982800972</v>
      </c>
      <c r="Z36" s="140">
        <v>0.15267443924956756</v>
      </c>
      <c r="AA36" s="135">
        <v>0.66871404391310596</v>
      </c>
      <c r="AB36" s="140">
        <v>7.9793784000000006E-3</v>
      </c>
      <c r="AC36" s="135">
        <v>3.4949677392000007E-2</v>
      </c>
      <c r="AD36" s="140">
        <v>4.9312558512000001E-3</v>
      </c>
      <c r="AE36" s="135">
        <v>2.1598900628256E-2</v>
      </c>
      <c r="AF36" s="140">
        <v>1.6222076287200002E-5</v>
      </c>
      <c r="AG36" s="135">
        <v>7.105269413793601E-5</v>
      </c>
      <c r="AH36" s="140">
        <v>0.15228107295904553</v>
      </c>
      <c r="AI36" s="135">
        <v>0.66699109956061953</v>
      </c>
      <c r="AJ36" s="140">
        <v>0.14923295041024554</v>
      </c>
      <c r="AK36" s="135">
        <v>0.65364032279687545</v>
      </c>
      <c r="AL36" s="140">
        <v>0.14431791663533275</v>
      </c>
      <c r="AM36" s="135">
        <v>0.63211247486275746</v>
      </c>
    </row>
    <row r="37" spans="1:39">
      <c r="A37" s="88"/>
      <c r="B37" s="1095" t="s">
        <v>938</v>
      </c>
      <c r="C37" s="1096" t="s">
        <v>206</v>
      </c>
      <c r="D37" s="1096" t="s">
        <v>552</v>
      </c>
      <c r="E37" s="1096" t="s">
        <v>1101</v>
      </c>
      <c r="F37" s="1096" t="s">
        <v>50</v>
      </c>
      <c r="G37" s="1096" t="s">
        <v>1114</v>
      </c>
      <c r="H37" s="1096" t="s">
        <v>1115</v>
      </c>
      <c r="I37" s="272">
        <v>36342</v>
      </c>
      <c r="J37" s="285">
        <v>1.0000000000000001E-5</v>
      </c>
      <c r="K37" s="405">
        <v>680</v>
      </c>
      <c r="L37" s="405">
        <v>500</v>
      </c>
      <c r="M37" s="405">
        <v>2345</v>
      </c>
      <c r="N37" s="1096" t="s">
        <v>38</v>
      </c>
      <c r="O37" s="1096"/>
      <c r="P37" s="140">
        <v>0.75806529568173397</v>
      </c>
      <c r="Q37" s="135">
        <v>3.3203259950859949</v>
      </c>
      <c r="R37" s="140">
        <v>1.4221458962889957</v>
      </c>
      <c r="S37" s="135">
        <v>6.228999025745801</v>
      </c>
      <c r="T37" s="140">
        <v>0.14430169455904554</v>
      </c>
      <c r="U37" s="134">
        <v>0.63204142216861947</v>
      </c>
      <c r="V37" s="134" t="s">
        <v>17</v>
      </c>
      <c r="W37" s="135" t="s">
        <v>17</v>
      </c>
      <c r="X37" s="140">
        <v>6.4207308179910896E-2</v>
      </c>
      <c r="Y37" s="135">
        <v>0.28122800982800972</v>
      </c>
      <c r="Z37" s="140">
        <v>0.15267443924956756</v>
      </c>
      <c r="AA37" s="135">
        <v>0.66871404391310596</v>
      </c>
      <c r="AB37" s="140">
        <v>7.9793784000000006E-3</v>
      </c>
      <c r="AC37" s="135">
        <v>3.4949677392000007E-2</v>
      </c>
      <c r="AD37" s="140">
        <v>4.9312558512000001E-3</v>
      </c>
      <c r="AE37" s="135">
        <v>2.1598900628256E-2</v>
      </c>
      <c r="AF37" s="140">
        <v>1.6222076287200002E-5</v>
      </c>
      <c r="AG37" s="135">
        <v>7.105269413793601E-5</v>
      </c>
      <c r="AH37" s="140">
        <v>0.15228107295904553</v>
      </c>
      <c r="AI37" s="135">
        <v>0.66699109956061953</v>
      </c>
      <c r="AJ37" s="140">
        <v>0.14923295041024554</v>
      </c>
      <c r="AK37" s="135">
        <v>0.65364032279687545</v>
      </c>
      <c r="AL37" s="140">
        <v>0.14431791663533275</v>
      </c>
      <c r="AM37" s="135">
        <v>0.63211247486275746</v>
      </c>
    </row>
    <row r="38" spans="1:39">
      <c r="A38" s="88"/>
      <c r="B38" s="1095" t="s">
        <v>938</v>
      </c>
      <c r="C38" s="1096" t="s">
        <v>206</v>
      </c>
      <c r="D38" s="1096" t="s">
        <v>552</v>
      </c>
      <c r="E38" s="1096" t="s">
        <v>1101</v>
      </c>
      <c r="F38" s="1096" t="s">
        <v>50</v>
      </c>
      <c r="G38" s="1096" t="s">
        <v>1116</v>
      </c>
      <c r="H38" s="1096" t="s">
        <v>1117</v>
      </c>
      <c r="I38" s="272">
        <v>36342</v>
      </c>
      <c r="J38" s="285">
        <v>1.0000000000000001E-5</v>
      </c>
      <c r="K38" s="405">
        <v>680</v>
      </c>
      <c r="L38" s="405">
        <v>500</v>
      </c>
      <c r="M38" s="405">
        <v>2345</v>
      </c>
      <c r="N38" s="1096" t="s">
        <v>38</v>
      </c>
      <c r="O38" s="1096"/>
      <c r="P38" s="140">
        <v>0.75806529568173397</v>
      </c>
      <c r="Q38" s="135">
        <v>3.3203259950859949</v>
      </c>
      <c r="R38" s="140">
        <v>1.4221458962889957</v>
      </c>
      <c r="S38" s="135">
        <v>6.228999025745801</v>
      </c>
      <c r="T38" s="140">
        <v>0.14430169455904554</v>
      </c>
      <c r="U38" s="134">
        <v>0.63204142216861947</v>
      </c>
      <c r="V38" s="134" t="s">
        <v>17</v>
      </c>
      <c r="W38" s="135" t="s">
        <v>17</v>
      </c>
      <c r="X38" s="140">
        <v>6.4207308179910896E-2</v>
      </c>
      <c r="Y38" s="135">
        <v>0.28122800982800972</v>
      </c>
      <c r="Z38" s="140">
        <v>0.15267443924956756</v>
      </c>
      <c r="AA38" s="135">
        <v>0.66871404391310596</v>
      </c>
      <c r="AB38" s="140">
        <v>7.9793784000000006E-3</v>
      </c>
      <c r="AC38" s="135">
        <v>3.4949677392000007E-2</v>
      </c>
      <c r="AD38" s="140">
        <v>4.9312558512000001E-3</v>
      </c>
      <c r="AE38" s="135">
        <v>2.1598900628256E-2</v>
      </c>
      <c r="AF38" s="140">
        <v>1.6222076287200002E-5</v>
      </c>
      <c r="AG38" s="135">
        <v>7.105269413793601E-5</v>
      </c>
      <c r="AH38" s="140">
        <v>0.15228107295904553</v>
      </c>
      <c r="AI38" s="135">
        <v>0.66699109956061953</v>
      </c>
      <c r="AJ38" s="140">
        <v>0.14923295041024554</v>
      </c>
      <c r="AK38" s="135">
        <v>0.65364032279687545</v>
      </c>
      <c r="AL38" s="140">
        <v>0.14431791663533275</v>
      </c>
      <c r="AM38" s="135">
        <v>0.63211247486275746</v>
      </c>
    </row>
    <row r="39" spans="1:39">
      <c r="A39" s="88"/>
      <c r="B39" s="1095" t="s">
        <v>938</v>
      </c>
      <c r="C39" s="1096" t="s">
        <v>206</v>
      </c>
      <c r="D39" s="1096" t="s">
        <v>552</v>
      </c>
      <c r="E39" s="1096" t="s">
        <v>1101</v>
      </c>
      <c r="F39" s="1096" t="s">
        <v>50</v>
      </c>
      <c r="G39" s="1096" t="s">
        <v>1118</v>
      </c>
      <c r="H39" s="1096" t="s">
        <v>1119</v>
      </c>
      <c r="I39" s="272">
        <v>36342</v>
      </c>
      <c r="J39" s="285">
        <v>1.0000000000000001E-5</v>
      </c>
      <c r="K39" s="405">
        <v>680</v>
      </c>
      <c r="L39" s="405">
        <v>500</v>
      </c>
      <c r="M39" s="405">
        <v>2345</v>
      </c>
      <c r="N39" s="1096" t="s">
        <v>38</v>
      </c>
      <c r="O39" s="1096"/>
      <c r="P39" s="140">
        <v>0.75806529568173397</v>
      </c>
      <c r="Q39" s="135">
        <v>3.3203259950859949</v>
      </c>
      <c r="R39" s="140">
        <v>1.4221458962889957</v>
      </c>
      <c r="S39" s="135">
        <v>6.228999025745801</v>
      </c>
      <c r="T39" s="140">
        <v>0.14430169455904554</v>
      </c>
      <c r="U39" s="134">
        <v>0.63204142216861947</v>
      </c>
      <c r="V39" s="134" t="s">
        <v>17</v>
      </c>
      <c r="W39" s="135" t="s">
        <v>17</v>
      </c>
      <c r="X39" s="140">
        <v>6.4207308179910896E-2</v>
      </c>
      <c r="Y39" s="135">
        <v>0.28122800982800972</v>
      </c>
      <c r="Z39" s="140">
        <v>0.15267443924956756</v>
      </c>
      <c r="AA39" s="135">
        <v>0.66871404391310596</v>
      </c>
      <c r="AB39" s="140">
        <v>7.9793784000000006E-3</v>
      </c>
      <c r="AC39" s="135">
        <v>3.4949677392000007E-2</v>
      </c>
      <c r="AD39" s="140">
        <v>4.9312558512000001E-3</v>
      </c>
      <c r="AE39" s="135">
        <v>2.1598900628256E-2</v>
      </c>
      <c r="AF39" s="140">
        <v>1.6222076287200002E-5</v>
      </c>
      <c r="AG39" s="135">
        <v>7.105269413793601E-5</v>
      </c>
      <c r="AH39" s="140">
        <v>0.15228107295904553</v>
      </c>
      <c r="AI39" s="135">
        <v>0.66699109956061953</v>
      </c>
      <c r="AJ39" s="140">
        <v>0.14923295041024554</v>
      </c>
      <c r="AK39" s="135">
        <v>0.65364032279687545</v>
      </c>
      <c r="AL39" s="140">
        <v>0.14431791663533275</v>
      </c>
      <c r="AM39" s="135">
        <v>0.63211247486275746</v>
      </c>
    </row>
    <row r="40" spans="1:39">
      <c r="A40" s="88"/>
      <c r="B40" s="1095" t="s">
        <v>938</v>
      </c>
      <c r="C40" s="1096" t="s">
        <v>206</v>
      </c>
      <c r="D40" s="1096" t="s">
        <v>564</v>
      </c>
      <c r="E40" s="1096" t="s">
        <v>1101</v>
      </c>
      <c r="F40" s="1096" t="s">
        <v>1120</v>
      </c>
      <c r="G40" s="1096" t="s">
        <v>1121</v>
      </c>
      <c r="H40" s="1096" t="s">
        <v>1122</v>
      </c>
      <c r="I40" s="272">
        <v>35551</v>
      </c>
      <c r="J40" s="285">
        <v>1.0000000000000001E-5</v>
      </c>
      <c r="K40" s="405">
        <v>612</v>
      </c>
      <c r="L40" s="405">
        <v>500</v>
      </c>
      <c r="M40" s="405">
        <v>2345</v>
      </c>
      <c r="N40" s="1096" t="s">
        <v>38</v>
      </c>
      <c r="O40" s="1096"/>
      <c r="P40" s="140">
        <v>0.34112938305678031</v>
      </c>
      <c r="Q40" s="135">
        <v>1.4941466977886977</v>
      </c>
      <c r="R40" s="140">
        <v>0.63996565333004796</v>
      </c>
      <c r="S40" s="135">
        <v>2.8030495615856101</v>
      </c>
      <c r="T40" s="140">
        <v>6.4935762551570492E-2</v>
      </c>
      <c r="U40" s="134">
        <v>0.28441863997587874</v>
      </c>
      <c r="V40" s="134" t="s">
        <v>17</v>
      </c>
      <c r="W40" s="135" t="s">
        <v>17</v>
      </c>
      <c r="X40" s="140">
        <v>2.8893288680959903E-2</v>
      </c>
      <c r="Y40" s="135">
        <v>0.12655260442260438</v>
      </c>
      <c r="Z40" s="140">
        <v>6.8703497662305393E-2</v>
      </c>
      <c r="AA40" s="135">
        <v>0.30092131976089764</v>
      </c>
      <c r="AB40" s="140">
        <v>7.1814405600000002E-3</v>
      </c>
      <c r="AC40" s="135">
        <v>3.1454709652799999E-2</v>
      </c>
      <c r="AD40" s="140">
        <v>4.4381302660800002E-3</v>
      </c>
      <c r="AE40" s="135">
        <v>1.94390105654304E-2</v>
      </c>
      <c r="AF40" s="140">
        <v>1.4599868658480001E-5</v>
      </c>
      <c r="AG40" s="135">
        <v>6.3947424724142401E-5</v>
      </c>
      <c r="AH40" s="140">
        <v>7.2117203111570494E-2</v>
      </c>
      <c r="AI40" s="135">
        <v>0.31587334962867875</v>
      </c>
      <c r="AJ40" s="140">
        <v>6.9373892817650495E-2</v>
      </c>
      <c r="AK40" s="135">
        <v>0.30385765054130914</v>
      </c>
      <c r="AL40" s="140">
        <v>6.4950362420228974E-2</v>
      </c>
      <c r="AM40" s="135">
        <v>0.28448258740060289</v>
      </c>
    </row>
    <row r="41" spans="1:39">
      <c r="A41" s="88"/>
      <c r="B41" s="1095" t="s">
        <v>938</v>
      </c>
      <c r="C41" s="1096" t="s">
        <v>206</v>
      </c>
      <c r="D41" s="1096" t="s">
        <v>564</v>
      </c>
      <c r="E41" s="1096" t="s">
        <v>1101</v>
      </c>
      <c r="F41" s="1096" t="s">
        <v>1120</v>
      </c>
      <c r="G41" s="1096" t="s">
        <v>1123</v>
      </c>
      <c r="H41" s="1096" t="s">
        <v>1124</v>
      </c>
      <c r="I41" s="272">
        <v>35551</v>
      </c>
      <c r="J41" s="285">
        <v>1.0000000000000001E-5</v>
      </c>
      <c r="K41" s="405">
        <v>612</v>
      </c>
      <c r="L41" s="405">
        <v>500</v>
      </c>
      <c r="M41" s="405">
        <v>2345</v>
      </c>
      <c r="N41" s="1096" t="s">
        <v>38</v>
      </c>
      <c r="O41" s="1096"/>
      <c r="P41" s="140">
        <v>0.34112938305678031</v>
      </c>
      <c r="Q41" s="135">
        <v>1.4941466977886977</v>
      </c>
      <c r="R41" s="140">
        <v>0.63996565333004796</v>
      </c>
      <c r="S41" s="135">
        <v>2.8030495615856101</v>
      </c>
      <c r="T41" s="140">
        <v>6.4935762551570492E-2</v>
      </c>
      <c r="U41" s="134">
        <v>0.28441863997587874</v>
      </c>
      <c r="V41" s="134" t="s">
        <v>17</v>
      </c>
      <c r="W41" s="135" t="s">
        <v>17</v>
      </c>
      <c r="X41" s="140">
        <v>2.8893288680959903E-2</v>
      </c>
      <c r="Y41" s="135">
        <v>0.12655260442260438</v>
      </c>
      <c r="Z41" s="140">
        <v>6.8703497662305393E-2</v>
      </c>
      <c r="AA41" s="135">
        <v>0.30092131976089764</v>
      </c>
      <c r="AB41" s="140">
        <v>7.1814405600000002E-3</v>
      </c>
      <c r="AC41" s="135">
        <v>3.1454709652799999E-2</v>
      </c>
      <c r="AD41" s="140">
        <v>4.4381302660800002E-3</v>
      </c>
      <c r="AE41" s="135">
        <v>1.94390105654304E-2</v>
      </c>
      <c r="AF41" s="140">
        <v>1.4599868658480001E-5</v>
      </c>
      <c r="AG41" s="135">
        <v>6.3947424724142401E-5</v>
      </c>
      <c r="AH41" s="140">
        <v>7.2117203111570494E-2</v>
      </c>
      <c r="AI41" s="135">
        <v>0.31587334962867875</v>
      </c>
      <c r="AJ41" s="140">
        <v>6.9373892817650495E-2</v>
      </c>
      <c r="AK41" s="135">
        <v>0.30385765054130914</v>
      </c>
      <c r="AL41" s="140">
        <v>6.4950362420228974E-2</v>
      </c>
      <c r="AM41" s="135">
        <v>0.28448258740060289</v>
      </c>
    </row>
    <row r="42" spans="1:39">
      <c r="A42" s="88"/>
      <c r="B42" s="1095" t="s">
        <v>938</v>
      </c>
      <c r="C42" s="1096" t="s">
        <v>206</v>
      </c>
      <c r="D42" s="1096" t="s">
        <v>564</v>
      </c>
      <c r="E42" s="1096" t="s">
        <v>1101</v>
      </c>
      <c r="F42" s="1096" t="s">
        <v>1120</v>
      </c>
      <c r="G42" s="1096" t="s">
        <v>1125</v>
      </c>
      <c r="H42" s="1096" t="s">
        <v>1126</v>
      </c>
      <c r="I42" s="272">
        <v>36647</v>
      </c>
      <c r="J42" s="285">
        <v>1.0000000000000001E-5</v>
      </c>
      <c r="K42" s="405">
        <v>612</v>
      </c>
      <c r="L42" s="405">
        <v>500</v>
      </c>
      <c r="M42" s="405">
        <v>2345</v>
      </c>
      <c r="N42" s="1096" t="s">
        <v>38</v>
      </c>
      <c r="O42" s="1096"/>
      <c r="P42" s="140">
        <v>0.34112938305678031</v>
      </c>
      <c r="Q42" s="135">
        <v>1.4941466977886977</v>
      </c>
      <c r="R42" s="140">
        <v>0.63996565333004796</v>
      </c>
      <c r="S42" s="135">
        <v>2.8030495615856101</v>
      </c>
      <c r="T42" s="140">
        <v>6.4935762551570492E-2</v>
      </c>
      <c r="U42" s="134">
        <v>0.28441863997587874</v>
      </c>
      <c r="V42" s="134" t="s">
        <v>17</v>
      </c>
      <c r="W42" s="135" t="s">
        <v>17</v>
      </c>
      <c r="X42" s="140">
        <v>2.8893288680959903E-2</v>
      </c>
      <c r="Y42" s="135">
        <v>0.12655260442260438</v>
      </c>
      <c r="Z42" s="140">
        <v>6.8703497662305393E-2</v>
      </c>
      <c r="AA42" s="135">
        <v>0.30092131976089764</v>
      </c>
      <c r="AB42" s="140">
        <v>7.1814405600000002E-3</v>
      </c>
      <c r="AC42" s="135">
        <v>3.1454709652799999E-2</v>
      </c>
      <c r="AD42" s="140">
        <v>4.4381302660800002E-3</v>
      </c>
      <c r="AE42" s="135">
        <v>1.94390105654304E-2</v>
      </c>
      <c r="AF42" s="140">
        <v>1.4599868658480001E-5</v>
      </c>
      <c r="AG42" s="135">
        <v>6.3947424724142401E-5</v>
      </c>
      <c r="AH42" s="140">
        <v>7.2117203111570494E-2</v>
      </c>
      <c r="AI42" s="135">
        <v>0.31587334962867875</v>
      </c>
      <c r="AJ42" s="140">
        <v>6.9373892817650495E-2</v>
      </c>
      <c r="AK42" s="135">
        <v>0.30385765054130914</v>
      </c>
      <c r="AL42" s="140">
        <v>6.4950362420228974E-2</v>
      </c>
      <c r="AM42" s="135">
        <v>0.28448258740060289</v>
      </c>
    </row>
    <row r="43" spans="1:39">
      <c r="A43" s="88"/>
      <c r="B43" s="1095" t="s">
        <v>938</v>
      </c>
      <c r="C43" s="1096" t="s">
        <v>206</v>
      </c>
      <c r="D43" s="1096" t="s">
        <v>564</v>
      </c>
      <c r="E43" s="1096" t="s">
        <v>1101</v>
      </c>
      <c r="F43" s="1096" t="s">
        <v>1127</v>
      </c>
      <c r="G43" s="1096" t="s">
        <v>1128</v>
      </c>
      <c r="H43" s="1096" t="s">
        <v>1129</v>
      </c>
      <c r="I43" s="272">
        <v>36647</v>
      </c>
      <c r="J43" s="285">
        <v>1.0000000000000001E-5</v>
      </c>
      <c r="K43" s="405">
        <v>612</v>
      </c>
      <c r="L43" s="405">
        <v>500</v>
      </c>
      <c r="M43" s="405">
        <v>2345</v>
      </c>
      <c r="N43" s="1096" t="s">
        <v>38</v>
      </c>
      <c r="O43" s="1097"/>
      <c r="P43" s="140">
        <v>0.34112938305678031</v>
      </c>
      <c r="Q43" s="135">
        <v>1.4941466977886977</v>
      </c>
      <c r="R43" s="140">
        <v>0.63996565333004796</v>
      </c>
      <c r="S43" s="135">
        <v>2.8030495615856101</v>
      </c>
      <c r="T43" s="140">
        <v>6.4935762551570492E-2</v>
      </c>
      <c r="U43" s="134">
        <v>0.28441863997587874</v>
      </c>
      <c r="V43" s="134" t="s">
        <v>17</v>
      </c>
      <c r="W43" s="135" t="s">
        <v>17</v>
      </c>
      <c r="X43" s="140">
        <v>2.8893288680959903E-2</v>
      </c>
      <c r="Y43" s="135">
        <v>0.12655260442260438</v>
      </c>
      <c r="Z43" s="140">
        <v>6.8703497662305393E-2</v>
      </c>
      <c r="AA43" s="135">
        <v>0.30092131976089764</v>
      </c>
      <c r="AB43" s="140">
        <v>7.1814405600000002E-3</v>
      </c>
      <c r="AC43" s="135">
        <v>3.1454709652799999E-2</v>
      </c>
      <c r="AD43" s="140">
        <v>4.4381302660800002E-3</v>
      </c>
      <c r="AE43" s="135">
        <v>1.94390105654304E-2</v>
      </c>
      <c r="AF43" s="140">
        <v>1.4599868658480001E-5</v>
      </c>
      <c r="AG43" s="135">
        <v>6.3947424724142401E-5</v>
      </c>
      <c r="AH43" s="140">
        <v>7.2117203111570494E-2</v>
      </c>
      <c r="AI43" s="135">
        <v>0.31587334962867875</v>
      </c>
      <c r="AJ43" s="140">
        <v>6.9373892817650495E-2</v>
      </c>
      <c r="AK43" s="135">
        <v>0.30385765054130914</v>
      </c>
      <c r="AL43" s="140">
        <v>6.4950362420228974E-2</v>
      </c>
      <c r="AM43" s="135">
        <v>0.28448258740060289</v>
      </c>
    </row>
    <row r="44" spans="1:39">
      <c r="A44" s="88"/>
      <c r="B44" s="1095" t="s">
        <v>938</v>
      </c>
      <c r="C44" s="1096" t="s">
        <v>206</v>
      </c>
      <c r="D44" s="1096" t="s">
        <v>564</v>
      </c>
      <c r="E44" s="1096" t="s">
        <v>1101</v>
      </c>
      <c r="F44" s="1096" t="s">
        <v>1127</v>
      </c>
      <c r="G44" s="1096" t="s">
        <v>1130</v>
      </c>
      <c r="H44" s="1096" t="s">
        <v>1131</v>
      </c>
      <c r="I44" s="272">
        <v>36647</v>
      </c>
      <c r="J44" s="285">
        <v>1.0000000000000001E-5</v>
      </c>
      <c r="K44" s="405">
        <v>612</v>
      </c>
      <c r="L44" s="405">
        <v>500</v>
      </c>
      <c r="M44" s="405">
        <v>2345</v>
      </c>
      <c r="N44" s="1096" t="s">
        <v>38</v>
      </c>
      <c r="O44" s="1097"/>
      <c r="P44" s="140">
        <v>0.34112938305678031</v>
      </c>
      <c r="Q44" s="135">
        <v>1.4941466977886977</v>
      </c>
      <c r="R44" s="140">
        <v>0.63996565333004796</v>
      </c>
      <c r="S44" s="135">
        <v>2.8030495615856101</v>
      </c>
      <c r="T44" s="140">
        <v>6.4935762551570492E-2</v>
      </c>
      <c r="U44" s="134">
        <v>0.28441863997587874</v>
      </c>
      <c r="V44" s="134" t="s">
        <v>17</v>
      </c>
      <c r="W44" s="135" t="s">
        <v>17</v>
      </c>
      <c r="X44" s="140">
        <v>2.8893288680959903E-2</v>
      </c>
      <c r="Y44" s="135">
        <v>0.12655260442260438</v>
      </c>
      <c r="Z44" s="140">
        <v>6.8703497662305393E-2</v>
      </c>
      <c r="AA44" s="135">
        <v>0.30092131976089764</v>
      </c>
      <c r="AB44" s="140">
        <v>7.1814405600000002E-3</v>
      </c>
      <c r="AC44" s="135">
        <v>3.1454709652799999E-2</v>
      </c>
      <c r="AD44" s="140">
        <v>4.4381302660800002E-3</v>
      </c>
      <c r="AE44" s="135">
        <v>1.94390105654304E-2</v>
      </c>
      <c r="AF44" s="140">
        <v>1.4599868658480001E-5</v>
      </c>
      <c r="AG44" s="135">
        <v>6.3947424724142401E-5</v>
      </c>
      <c r="AH44" s="140">
        <v>7.2117203111570494E-2</v>
      </c>
      <c r="AI44" s="135">
        <v>0.31587334962867875</v>
      </c>
      <c r="AJ44" s="140">
        <v>6.9373892817650495E-2</v>
      </c>
      <c r="AK44" s="135">
        <v>0.30385765054130914</v>
      </c>
      <c r="AL44" s="140">
        <v>6.4950362420228974E-2</v>
      </c>
      <c r="AM44" s="135">
        <v>0.28448258740060289</v>
      </c>
    </row>
    <row r="45" spans="1:39">
      <c r="A45" s="88"/>
      <c r="B45" s="1095" t="s">
        <v>938</v>
      </c>
      <c r="C45" s="1096" t="s">
        <v>206</v>
      </c>
      <c r="D45" s="1096" t="s">
        <v>564</v>
      </c>
      <c r="E45" s="1096" t="s">
        <v>1101</v>
      </c>
      <c r="F45" s="1096" t="s">
        <v>1127</v>
      </c>
      <c r="G45" s="1096" t="s">
        <v>1132</v>
      </c>
      <c r="H45" s="1096" t="s">
        <v>1133</v>
      </c>
      <c r="I45" s="272">
        <v>36647</v>
      </c>
      <c r="J45" s="285">
        <v>1.0000000000000001E-5</v>
      </c>
      <c r="K45" s="405">
        <v>612</v>
      </c>
      <c r="L45" s="405">
        <v>500</v>
      </c>
      <c r="M45" s="405">
        <v>2345</v>
      </c>
      <c r="N45" s="1096" t="s">
        <v>38</v>
      </c>
      <c r="O45" s="1097"/>
      <c r="P45" s="140">
        <v>0.34112938305678031</v>
      </c>
      <c r="Q45" s="135">
        <v>1.4941466977886977</v>
      </c>
      <c r="R45" s="140">
        <v>0.63996565333004796</v>
      </c>
      <c r="S45" s="135">
        <v>2.8030495615856101</v>
      </c>
      <c r="T45" s="140">
        <v>6.4935762551570492E-2</v>
      </c>
      <c r="U45" s="134">
        <v>0.28441863997587874</v>
      </c>
      <c r="V45" s="134" t="s">
        <v>17</v>
      </c>
      <c r="W45" s="135" t="s">
        <v>17</v>
      </c>
      <c r="X45" s="140">
        <v>2.8893288680959903E-2</v>
      </c>
      <c r="Y45" s="135">
        <v>0.12655260442260438</v>
      </c>
      <c r="Z45" s="140">
        <v>6.8703497662305393E-2</v>
      </c>
      <c r="AA45" s="135">
        <v>0.30092131976089764</v>
      </c>
      <c r="AB45" s="140">
        <v>7.1814405600000002E-3</v>
      </c>
      <c r="AC45" s="135">
        <v>3.1454709652799999E-2</v>
      </c>
      <c r="AD45" s="140">
        <v>4.4381302660800002E-3</v>
      </c>
      <c r="AE45" s="135">
        <v>1.94390105654304E-2</v>
      </c>
      <c r="AF45" s="140">
        <v>1.4599868658480001E-5</v>
      </c>
      <c r="AG45" s="135">
        <v>6.3947424724142401E-5</v>
      </c>
      <c r="AH45" s="140">
        <v>7.2117203111570494E-2</v>
      </c>
      <c r="AI45" s="135">
        <v>0.31587334962867875</v>
      </c>
      <c r="AJ45" s="140">
        <v>6.9373892817650495E-2</v>
      </c>
      <c r="AK45" s="135">
        <v>0.30385765054130914</v>
      </c>
      <c r="AL45" s="140">
        <v>6.4950362420228974E-2</v>
      </c>
      <c r="AM45" s="135">
        <v>0.28448258740060289</v>
      </c>
    </row>
    <row r="46" spans="1:39" s="316" customFormat="1" ht="15">
      <c r="A46" s="125"/>
      <c r="B46" s="1095" t="s">
        <v>938</v>
      </c>
      <c r="C46" s="1096" t="s">
        <v>206</v>
      </c>
      <c r="D46" s="1096" t="s">
        <v>238</v>
      </c>
      <c r="E46" s="1096" t="s">
        <v>1101</v>
      </c>
      <c r="F46" s="1096" t="s">
        <v>50</v>
      </c>
      <c r="G46" s="1096" t="s">
        <v>1134</v>
      </c>
      <c r="H46" s="1096" t="s">
        <v>1135</v>
      </c>
      <c r="I46" s="272" t="s">
        <v>218</v>
      </c>
      <c r="J46" s="285">
        <v>1.0000000000000001E-5</v>
      </c>
      <c r="K46" s="405">
        <v>272</v>
      </c>
      <c r="L46" s="405">
        <v>272</v>
      </c>
      <c r="M46" s="405">
        <v>2345</v>
      </c>
      <c r="N46" s="1096" t="s">
        <v>36</v>
      </c>
      <c r="O46" s="462" t="s">
        <v>1136</v>
      </c>
      <c r="P46" s="292">
        <v>0.1460920178625362</v>
      </c>
      <c r="Q46" s="290">
        <v>0.63988303823790849</v>
      </c>
      <c r="R46" s="292">
        <v>1.4609201622602739E-2</v>
      </c>
      <c r="S46" s="290">
        <v>6.3988303107000002E-2</v>
      </c>
      <c r="T46" s="292">
        <v>3.1272041130477074E-2</v>
      </c>
      <c r="U46" s="285">
        <v>0.1369715401514896</v>
      </c>
      <c r="V46" s="285">
        <v>1.0163413367405049E-2</v>
      </c>
      <c r="W46" s="290">
        <v>4.4515750549234116E-2</v>
      </c>
      <c r="X46" s="292">
        <v>9.3215651805554994E-2</v>
      </c>
      <c r="Y46" s="290">
        <v>0.40828455490833082</v>
      </c>
      <c r="Z46" s="292">
        <v>1.4826530418684151E-2</v>
      </c>
      <c r="AA46" s="290">
        <v>6.4940203233836591E-2</v>
      </c>
      <c r="AB46" s="292">
        <v>3.1917513599999999E-3</v>
      </c>
      <c r="AC46" s="290">
        <v>1.3979870956799999E-2</v>
      </c>
      <c r="AD46" s="292">
        <v>1.9725023404799998E-3</v>
      </c>
      <c r="AE46" s="290">
        <v>8.6395602513023983E-3</v>
      </c>
      <c r="AF46" s="292">
        <v>6.4888305148800003E-6</v>
      </c>
      <c r="AG46" s="290">
        <v>2.8421077655174399E-5</v>
      </c>
      <c r="AH46" s="292">
        <v>1.3355164727405049E-2</v>
      </c>
      <c r="AI46" s="290">
        <v>5.8495621506034115E-2</v>
      </c>
      <c r="AJ46" s="292">
        <v>1.2135915707885048E-2</v>
      </c>
      <c r="AK46" s="290">
        <v>5.3155310800536516E-2</v>
      </c>
      <c r="AL46" s="292">
        <v>2.2299329075290097E-2</v>
      </c>
      <c r="AM46" s="290">
        <v>4.4544171626889291E-2</v>
      </c>
    </row>
    <row r="47" spans="1:39" s="316" customFormat="1" ht="15">
      <c r="A47" s="125"/>
      <c r="B47" s="1095" t="s">
        <v>938</v>
      </c>
      <c r="C47" s="1096" t="s">
        <v>206</v>
      </c>
      <c r="D47" s="1096" t="s">
        <v>238</v>
      </c>
      <c r="E47" s="1096" t="s">
        <v>1101</v>
      </c>
      <c r="F47" s="1096" t="s">
        <v>50</v>
      </c>
      <c r="G47" s="1096" t="s">
        <v>1137</v>
      </c>
      <c r="H47" s="1096" t="s">
        <v>1138</v>
      </c>
      <c r="I47" s="272" t="s">
        <v>218</v>
      </c>
      <c r="J47" s="285">
        <v>1.0000000000000001E-5</v>
      </c>
      <c r="K47" s="405">
        <v>272</v>
      </c>
      <c r="L47" s="405">
        <v>272</v>
      </c>
      <c r="M47" s="405">
        <v>2345</v>
      </c>
      <c r="N47" s="1096" t="s">
        <v>36</v>
      </c>
      <c r="O47" s="462" t="s">
        <v>1139</v>
      </c>
      <c r="P47" s="292">
        <v>0.1460920178625362</v>
      </c>
      <c r="Q47" s="290">
        <v>0.63988303823790849</v>
      </c>
      <c r="R47" s="292">
        <v>1.4609201622602739E-2</v>
      </c>
      <c r="S47" s="290">
        <v>6.3988303107000002E-2</v>
      </c>
      <c r="T47" s="292">
        <v>3.1272041130477074E-2</v>
      </c>
      <c r="U47" s="285">
        <v>0.1369715401514896</v>
      </c>
      <c r="V47" s="285">
        <v>1.0163413367405049E-2</v>
      </c>
      <c r="W47" s="290">
        <v>4.4515750549234116E-2</v>
      </c>
      <c r="X47" s="292">
        <v>9.3215651805554994E-2</v>
      </c>
      <c r="Y47" s="290">
        <v>0.40828455490833082</v>
      </c>
      <c r="Z47" s="292">
        <v>1.4826530418684151E-2</v>
      </c>
      <c r="AA47" s="290">
        <v>6.4940203233836591E-2</v>
      </c>
      <c r="AB47" s="292">
        <v>3.1917513599999999E-3</v>
      </c>
      <c r="AC47" s="290">
        <v>1.3979870956799999E-2</v>
      </c>
      <c r="AD47" s="292">
        <v>1.9725023404799998E-3</v>
      </c>
      <c r="AE47" s="290">
        <v>8.6395602513023983E-3</v>
      </c>
      <c r="AF47" s="292">
        <v>6.4888305148800003E-6</v>
      </c>
      <c r="AG47" s="290">
        <v>2.8421077655174399E-5</v>
      </c>
      <c r="AH47" s="292">
        <v>1.3355164727405049E-2</v>
      </c>
      <c r="AI47" s="290">
        <v>5.8495621506034115E-2</v>
      </c>
      <c r="AJ47" s="292">
        <v>1.2135915707885048E-2</v>
      </c>
      <c r="AK47" s="290">
        <v>5.3155310800536516E-2</v>
      </c>
      <c r="AL47" s="292">
        <v>2.2299329075290097E-2</v>
      </c>
      <c r="AM47" s="290">
        <v>4.4544171626889291E-2</v>
      </c>
    </row>
    <row r="48" spans="1:39" s="316" customFormat="1">
      <c r="A48" s="125"/>
      <c r="B48" s="1098" t="s">
        <v>938</v>
      </c>
      <c r="C48" s="1096" t="s">
        <v>206</v>
      </c>
      <c r="D48" s="1096" t="s">
        <v>264</v>
      </c>
      <c r="E48" s="1096" t="s">
        <v>1101</v>
      </c>
      <c r="F48" s="1096" t="s">
        <v>50</v>
      </c>
      <c r="G48" s="1096" t="s">
        <v>1140</v>
      </c>
      <c r="H48" s="1096" t="s">
        <v>1141</v>
      </c>
      <c r="I48" s="272">
        <v>37773</v>
      </c>
      <c r="J48" s="285">
        <v>1.0000000000000001E-5</v>
      </c>
      <c r="K48" s="405">
        <v>544</v>
      </c>
      <c r="L48" s="405">
        <v>352</v>
      </c>
      <c r="M48" s="405">
        <v>2345</v>
      </c>
      <c r="N48" s="1096" t="s">
        <v>38</v>
      </c>
      <c r="O48" s="1097"/>
      <c r="P48" s="292">
        <v>0.10284419408219179</v>
      </c>
      <c r="Q48" s="290">
        <v>0.45045757008000004</v>
      </c>
      <c r="R48" s="292">
        <v>0.19293779326320715</v>
      </c>
      <c r="S48" s="290">
        <v>0.84506753449284722</v>
      </c>
      <c r="T48" s="292">
        <v>1.9576929895177179E-2</v>
      </c>
      <c r="U48" s="285">
        <v>8.5746952940876045E-2</v>
      </c>
      <c r="V48" s="285" t="s">
        <v>17</v>
      </c>
      <c r="W48" s="290" t="s">
        <v>17</v>
      </c>
      <c r="X48" s="292">
        <v>8.7107914764079138E-3</v>
      </c>
      <c r="Y48" s="290">
        <v>3.8153266666666658E-2</v>
      </c>
      <c r="Z48" s="292">
        <v>2.0712832258191333E-2</v>
      </c>
      <c r="AA48" s="290">
        <v>9.0722205290878044E-2</v>
      </c>
      <c r="AB48" s="292">
        <v>6.3835027199999998E-3</v>
      </c>
      <c r="AC48" s="290">
        <v>2.7959741913599997E-2</v>
      </c>
      <c r="AD48" s="292">
        <v>3.9450046809599995E-3</v>
      </c>
      <c r="AE48" s="290">
        <v>1.7279120502604797E-2</v>
      </c>
      <c r="AF48" s="292">
        <v>1.2977661029760001E-5</v>
      </c>
      <c r="AG48" s="290">
        <v>5.6842155310348799E-5</v>
      </c>
      <c r="AH48" s="292">
        <v>2.5960432615177179E-2</v>
      </c>
      <c r="AI48" s="290">
        <v>0.11370669485447604</v>
      </c>
      <c r="AJ48" s="292">
        <v>2.3521934576137177E-2</v>
      </c>
      <c r="AK48" s="290">
        <v>0.10302607344348085</v>
      </c>
      <c r="AL48" s="292">
        <v>1.9589907556206938E-2</v>
      </c>
      <c r="AM48" s="290">
        <v>8.5803795096186394E-2</v>
      </c>
    </row>
    <row r="49" spans="1:39" s="316" customFormat="1">
      <c r="A49" s="125"/>
      <c r="B49" s="1095" t="s">
        <v>938</v>
      </c>
      <c r="C49" s="1096" t="s">
        <v>206</v>
      </c>
      <c r="D49" s="1096" t="s">
        <v>264</v>
      </c>
      <c r="E49" s="1096" t="s">
        <v>1101</v>
      </c>
      <c r="F49" s="1096" t="s">
        <v>50</v>
      </c>
      <c r="G49" s="1096" t="s">
        <v>1142</v>
      </c>
      <c r="H49" s="1096" t="s">
        <v>1143</v>
      </c>
      <c r="I49" s="272">
        <v>37773</v>
      </c>
      <c r="J49" s="285">
        <v>1.0000000000000001E-5</v>
      </c>
      <c r="K49" s="405">
        <v>544</v>
      </c>
      <c r="L49" s="405">
        <v>430</v>
      </c>
      <c r="M49" s="405">
        <v>2345</v>
      </c>
      <c r="N49" s="1096" t="s">
        <v>38</v>
      </c>
      <c r="O49" s="1097"/>
      <c r="P49" s="292">
        <v>0.10284419408219179</v>
      </c>
      <c r="Q49" s="290">
        <v>0.45045757008000004</v>
      </c>
      <c r="R49" s="292">
        <v>0.19293779326320715</v>
      </c>
      <c r="S49" s="290">
        <v>0.84506753449284722</v>
      </c>
      <c r="T49" s="292">
        <v>1.9576929895177179E-2</v>
      </c>
      <c r="U49" s="285">
        <v>8.5746952940876045E-2</v>
      </c>
      <c r="V49" s="285" t="s">
        <v>17</v>
      </c>
      <c r="W49" s="290" t="s">
        <v>17</v>
      </c>
      <c r="X49" s="292">
        <v>8.7107914764079138E-3</v>
      </c>
      <c r="Y49" s="290">
        <v>3.8153266666666658E-2</v>
      </c>
      <c r="Z49" s="292">
        <v>2.0712832258191333E-2</v>
      </c>
      <c r="AA49" s="290">
        <v>9.0722205290878044E-2</v>
      </c>
      <c r="AB49" s="292">
        <v>6.3835027199999998E-3</v>
      </c>
      <c r="AC49" s="290">
        <v>2.7959741913599997E-2</v>
      </c>
      <c r="AD49" s="292">
        <v>3.9450046809599995E-3</v>
      </c>
      <c r="AE49" s="290">
        <v>1.7279120502604797E-2</v>
      </c>
      <c r="AF49" s="292">
        <v>1.2977661029760001E-5</v>
      </c>
      <c r="AG49" s="290">
        <v>5.6842155310348799E-5</v>
      </c>
      <c r="AH49" s="292">
        <v>2.5960432615177179E-2</v>
      </c>
      <c r="AI49" s="290">
        <v>0.11370669485447604</v>
      </c>
      <c r="AJ49" s="292">
        <v>2.3521934576137177E-2</v>
      </c>
      <c r="AK49" s="290">
        <v>0.10302607344348085</v>
      </c>
      <c r="AL49" s="292">
        <v>1.9589907556206938E-2</v>
      </c>
      <c r="AM49" s="290">
        <v>8.5803795096186394E-2</v>
      </c>
    </row>
    <row r="50" spans="1:39" s="316" customFormat="1">
      <c r="A50" s="125"/>
      <c r="B50" s="1095" t="s">
        <v>938</v>
      </c>
      <c r="C50" s="1096" t="s">
        <v>206</v>
      </c>
      <c r="D50" s="1096" t="s">
        <v>264</v>
      </c>
      <c r="E50" s="1096" t="s">
        <v>1101</v>
      </c>
      <c r="F50" s="1096" t="s">
        <v>50</v>
      </c>
      <c r="G50" s="1096" t="s">
        <v>1144</v>
      </c>
      <c r="H50" s="1096" t="s">
        <v>1145</v>
      </c>
      <c r="I50" s="272" t="s">
        <v>218</v>
      </c>
      <c r="J50" s="285">
        <v>1.0000000000000001E-5</v>
      </c>
      <c r="K50" s="405">
        <v>680</v>
      </c>
      <c r="L50" s="405">
        <v>700</v>
      </c>
      <c r="M50" s="405">
        <v>2345</v>
      </c>
      <c r="N50" s="1096" t="s">
        <v>38</v>
      </c>
      <c r="O50" s="1097"/>
      <c r="P50" s="292">
        <v>0.10284419408219179</v>
      </c>
      <c r="Q50" s="290">
        <v>0.45045757008000004</v>
      </c>
      <c r="R50" s="292">
        <v>0.19293779326320715</v>
      </c>
      <c r="S50" s="290">
        <v>0.84506753449284722</v>
      </c>
      <c r="T50" s="292">
        <v>1.9576929895177179E-2</v>
      </c>
      <c r="U50" s="285">
        <v>8.5746952940876045E-2</v>
      </c>
      <c r="V50" s="285" t="s">
        <v>17</v>
      </c>
      <c r="W50" s="290" t="s">
        <v>17</v>
      </c>
      <c r="X50" s="292">
        <v>8.7107914764079138E-3</v>
      </c>
      <c r="Y50" s="290">
        <v>3.8153266666666658E-2</v>
      </c>
      <c r="Z50" s="292">
        <v>2.0712832258191333E-2</v>
      </c>
      <c r="AA50" s="290">
        <v>9.0722205290878044E-2</v>
      </c>
      <c r="AB50" s="292">
        <v>7.9793784000000006E-3</v>
      </c>
      <c r="AC50" s="290">
        <v>3.4949677392000007E-2</v>
      </c>
      <c r="AD50" s="292">
        <v>4.9312558512000001E-3</v>
      </c>
      <c r="AE50" s="290">
        <v>2.1598900628256E-2</v>
      </c>
      <c r="AF50" s="292">
        <v>1.6222076287200002E-5</v>
      </c>
      <c r="AG50" s="290">
        <v>7.105269413793601E-5</v>
      </c>
      <c r="AH50" s="292">
        <v>2.7556308295177179E-2</v>
      </c>
      <c r="AI50" s="290">
        <v>0.12069663033287606</v>
      </c>
      <c r="AJ50" s="292">
        <v>2.4508185746377177E-2</v>
      </c>
      <c r="AK50" s="290">
        <v>0.10734585356913204</v>
      </c>
      <c r="AL50" s="292">
        <v>1.9593151971464377E-2</v>
      </c>
      <c r="AM50" s="290">
        <v>8.5818005635013975E-2</v>
      </c>
    </row>
    <row r="51" spans="1:39" s="316" customFormat="1">
      <c r="A51" s="125"/>
      <c r="B51" s="1095" t="s">
        <v>938</v>
      </c>
      <c r="C51" s="1096" t="s">
        <v>206</v>
      </c>
      <c r="D51" s="1096" t="s">
        <v>795</v>
      </c>
      <c r="E51" s="1096" t="s">
        <v>1101</v>
      </c>
      <c r="F51" s="1096" t="s">
        <v>50</v>
      </c>
      <c r="G51" s="1096" t="s">
        <v>1146</v>
      </c>
      <c r="H51" s="1096" t="s">
        <v>1147</v>
      </c>
      <c r="I51" s="272">
        <v>37377</v>
      </c>
      <c r="J51" s="285">
        <v>1.0000000000000001E-5</v>
      </c>
      <c r="K51" s="405">
        <v>680</v>
      </c>
      <c r="L51" s="405">
        <v>700</v>
      </c>
      <c r="M51" s="405">
        <v>2345</v>
      </c>
      <c r="N51" s="1096" t="s">
        <v>38</v>
      </c>
      <c r="O51" s="1097"/>
      <c r="P51" s="292">
        <v>0.75806529568173397</v>
      </c>
      <c r="Q51" s="290">
        <v>3.3203259950859949</v>
      </c>
      <c r="R51" s="292">
        <v>1.4221458962889957</v>
      </c>
      <c r="S51" s="290">
        <v>6.228999025745801</v>
      </c>
      <c r="T51" s="292">
        <v>0.14430169455904554</v>
      </c>
      <c r="U51" s="285">
        <v>0.63204142216861947</v>
      </c>
      <c r="V51" s="285" t="s">
        <v>17</v>
      </c>
      <c r="W51" s="290" t="s">
        <v>17</v>
      </c>
      <c r="X51" s="292">
        <v>6.4207308179910896E-2</v>
      </c>
      <c r="Y51" s="290">
        <v>0.28122800982800972</v>
      </c>
      <c r="Z51" s="292">
        <v>0.15267443924956756</v>
      </c>
      <c r="AA51" s="290">
        <v>0.66871404391310596</v>
      </c>
      <c r="AB51" s="292">
        <v>7.9793784000000006E-3</v>
      </c>
      <c r="AC51" s="290">
        <v>3.4949677392000007E-2</v>
      </c>
      <c r="AD51" s="292">
        <v>4.9312558512000001E-3</v>
      </c>
      <c r="AE51" s="290">
        <v>2.1598900628256E-2</v>
      </c>
      <c r="AF51" s="292">
        <v>1.6222076287200002E-5</v>
      </c>
      <c r="AG51" s="290">
        <v>7.105269413793601E-5</v>
      </c>
      <c r="AH51" s="292">
        <v>0.15228107295904553</v>
      </c>
      <c r="AI51" s="290">
        <v>0.66699109956061953</v>
      </c>
      <c r="AJ51" s="292">
        <v>0.14923295041024554</v>
      </c>
      <c r="AK51" s="290">
        <v>0.65364032279687545</v>
      </c>
      <c r="AL51" s="292">
        <v>0.14431791663533275</v>
      </c>
      <c r="AM51" s="290">
        <v>0.63211247486275746</v>
      </c>
    </row>
    <row r="52" spans="1:39" s="316" customFormat="1">
      <c r="A52" s="125"/>
      <c r="B52" s="1095" t="s">
        <v>938</v>
      </c>
      <c r="C52" s="1096" t="s">
        <v>206</v>
      </c>
      <c r="D52" s="1096" t="s">
        <v>795</v>
      </c>
      <c r="E52" s="1096" t="s">
        <v>1101</v>
      </c>
      <c r="F52" s="1096" t="s">
        <v>50</v>
      </c>
      <c r="G52" s="1096" t="s">
        <v>1148</v>
      </c>
      <c r="H52" s="1096" t="s">
        <v>1149</v>
      </c>
      <c r="I52" s="272">
        <v>37773</v>
      </c>
      <c r="J52" s="285">
        <v>1.0000000000000001E-5</v>
      </c>
      <c r="K52" s="405">
        <v>680</v>
      </c>
      <c r="L52" s="405">
        <v>700</v>
      </c>
      <c r="M52" s="405">
        <v>2345</v>
      </c>
      <c r="N52" s="1096" t="s">
        <v>38</v>
      </c>
      <c r="O52" s="1097"/>
      <c r="P52" s="292">
        <v>0.75806529568173397</v>
      </c>
      <c r="Q52" s="290">
        <v>3.3203259950859949</v>
      </c>
      <c r="R52" s="292">
        <v>1.4221458962889957</v>
      </c>
      <c r="S52" s="290">
        <v>6.228999025745801</v>
      </c>
      <c r="T52" s="292">
        <v>0.14430169455904554</v>
      </c>
      <c r="U52" s="285">
        <v>0.63204142216861947</v>
      </c>
      <c r="V52" s="285" t="s">
        <v>17</v>
      </c>
      <c r="W52" s="290" t="s">
        <v>17</v>
      </c>
      <c r="X52" s="292">
        <v>6.4207308179910896E-2</v>
      </c>
      <c r="Y52" s="290">
        <v>0.28122800982800972</v>
      </c>
      <c r="Z52" s="292">
        <v>0.15267443924956756</v>
      </c>
      <c r="AA52" s="290">
        <v>0.66871404391310596</v>
      </c>
      <c r="AB52" s="292">
        <v>7.9793784000000006E-3</v>
      </c>
      <c r="AC52" s="290">
        <v>3.4949677392000007E-2</v>
      </c>
      <c r="AD52" s="292">
        <v>4.9312558512000001E-3</v>
      </c>
      <c r="AE52" s="290">
        <v>2.1598900628256E-2</v>
      </c>
      <c r="AF52" s="292">
        <v>1.6222076287200002E-5</v>
      </c>
      <c r="AG52" s="290">
        <v>7.105269413793601E-5</v>
      </c>
      <c r="AH52" s="292">
        <v>0.15228107295904553</v>
      </c>
      <c r="AI52" s="290">
        <v>0.66699109956061953</v>
      </c>
      <c r="AJ52" s="292">
        <v>0.14923295041024554</v>
      </c>
      <c r="AK52" s="290">
        <v>0.65364032279687545</v>
      </c>
      <c r="AL52" s="292">
        <v>0.14431791663533275</v>
      </c>
      <c r="AM52" s="290">
        <v>0.63211247486275746</v>
      </c>
    </row>
    <row r="53" spans="1:39" s="316" customFormat="1">
      <c r="A53" s="125"/>
      <c r="B53" s="1095" t="s">
        <v>938</v>
      </c>
      <c r="C53" s="1096" t="s">
        <v>206</v>
      </c>
      <c r="D53" s="1096" t="s">
        <v>795</v>
      </c>
      <c r="E53" s="1096" t="s">
        <v>1101</v>
      </c>
      <c r="F53" s="1096" t="s">
        <v>50</v>
      </c>
      <c r="G53" s="1096" t="s">
        <v>1150</v>
      </c>
      <c r="H53" s="1096" t="s">
        <v>1151</v>
      </c>
      <c r="I53" s="272">
        <v>37500</v>
      </c>
      <c r="J53" s="285">
        <v>1.0000000000000001E-5</v>
      </c>
      <c r="K53" s="405">
        <v>680</v>
      </c>
      <c r="L53" s="405">
        <v>700</v>
      </c>
      <c r="M53" s="405">
        <v>2345</v>
      </c>
      <c r="N53" s="1096" t="s">
        <v>38</v>
      </c>
      <c r="O53" s="1097"/>
      <c r="P53" s="292">
        <v>0.75806529568173397</v>
      </c>
      <c r="Q53" s="290">
        <v>3.3203259950859949</v>
      </c>
      <c r="R53" s="292">
        <v>1.4221458962889957</v>
      </c>
      <c r="S53" s="290">
        <v>6.228999025745801</v>
      </c>
      <c r="T53" s="292">
        <v>0.14430169455904554</v>
      </c>
      <c r="U53" s="285">
        <v>0.63204142216861947</v>
      </c>
      <c r="V53" s="285" t="s">
        <v>17</v>
      </c>
      <c r="W53" s="290" t="s">
        <v>17</v>
      </c>
      <c r="X53" s="292">
        <v>6.4207308179910896E-2</v>
      </c>
      <c r="Y53" s="290">
        <v>0.28122800982800972</v>
      </c>
      <c r="Z53" s="292">
        <v>0.15267443924956756</v>
      </c>
      <c r="AA53" s="290">
        <v>0.66871404391310596</v>
      </c>
      <c r="AB53" s="292">
        <v>7.9793784000000006E-3</v>
      </c>
      <c r="AC53" s="290">
        <v>3.4949677392000007E-2</v>
      </c>
      <c r="AD53" s="292">
        <v>4.9312558512000001E-3</v>
      </c>
      <c r="AE53" s="290">
        <v>2.1598900628256E-2</v>
      </c>
      <c r="AF53" s="292">
        <v>1.6222076287200002E-5</v>
      </c>
      <c r="AG53" s="290">
        <v>7.105269413793601E-5</v>
      </c>
      <c r="AH53" s="292">
        <v>0.15228107295904553</v>
      </c>
      <c r="AI53" s="290">
        <v>0.66699109956061953</v>
      </c>
      <c r="AJ53" s="292">
        <v>0.14923295041024554</v>
      </c>
      <c r="AK53" s="290">
        <v>0.65364032279687545</v>
      </c>
      <c r="AL53" s="292">
        <v>0.14431791663533275</v>
      </c>
      <c r="AM53" s="290">
        <v>0.63211247486275746</v>
      </c>
    </row>
    <row r="54" spans="1:39" s="316" customFormat="1" ht="13.5" customHeight="1">
      <c r="A54" s="125"/>
      <c r="B54" s="1095" t="s">
        <v>938</v>
      </c>
      <c r="C54" s="1096" t="s">
        <v>206</v>
      </c>
      <c r="D54" s="1096" t="s">
        <v>795</v>
      </c>
      <c r="E54" s="1096" t="s">
        <v>1101</v>
      </c>
      <c r="F54" s="1096" t="s">
        <v>50</v>
      </c>
      <c r="G54" s="1096" t="s">
        <v>1152</v>
      </c>
      <c r="H54" s="1096" t="s">
        <v>1153</v>
      </c>
      <c r="I54" s="272">
        <v>37987</v>
      </c>
      <c r="J54" s="285">
        <v>1.0000000000000001E-5</v>
      </c>
      <c r="K54" s="405">
        <v>680</v>
      </c>
      <c r="L54" s="405">
        <v>700</v>
      </c>
      <c r="M54" s="405">
        <v>2345</v>
      </c>
      <c r="N54" s="1096" t="s">
        <v>38</v>
      </c>
      <c r="O54" s="1097"/>
      <c r="P54" s="292">
        <v>0.75806529568173397</v>
      </c>
      <c r="Q54" s="290">
        <v>3.3203259950859949</v>
      </c>
      <c r="R54" s="292">
        <v>1.4221458962889957</v>
      </c>
      <c r="S54" s="290">
        <v>6.228999025745801</v>
      </c>
      <c r="T54" s="292">
        <v>0.14430169455904554</v>
      </c>
      <c r="U54" s="285">
        <v>0.63204142216861947</v>
      </c>
      <c r="V54" s="285" t="s">
        <v>17</v>
      </c>
      <c r="W54" s="290" t="s">
        <v>17</v>
      </c>
      <c r="X54" s="292">
        <v>6.4207308179910896E-2</v>
      </c>
      <c r="Y54" s="290">
        <v>0.28122800982800972</v>
      </c>
      <c r="Z54" s="292">
        <v>0.15267443924956756</v>
      </c>
      <c r="AA54" s="290">
        <v>0.66871404391310596</v>
      </c>
      <c r="AB54" s="292">
        <v>7.9793784000000006E-3</v>
      </c>
      <c r="AC54" s="290">
        <v>3.4949677392000007E-2</v>
      </c>
      <c r="AD54" s="292">
        <v>4.9312558512000001E-3</v>
      </c>
      <c r="AE54" s="290">
        <v>2.1598900628256E-2</v>
      </c>
      <c r="AF54" s="292">
        <v>1.6222076287200002E-5</v>
      </c>
      <c r="AG54" s="290">
        <v>7.105269413793601E-5</v>
      </c>
      <c r="AH54" s="292">
        <v>0.15228107295904553</v>
      </c>
      <c r="AI54" s="290">
        <v>0.66699109956061953</v>
      </c>
      <c r="AJ54" s="292">
        <v>0.14923295041024554</v>
      </c>
      <c r="AK54" s="290">
        <v>0.65364032279687545</v>
      </c>
      <c r="AL54" s="292">
        <v>0.14431791663533275</v>
      </c>
      <c r="AM54" s="290">
        <v>0.63211247486275746</v>
      </c>
    </row>
    <row r="55" spans="1:39" s="316" customFormat="1" ht="13.5" customHeight="1">
      <c r="A55" s="125"/>
      <c r="B55" s="1095" t="s">
        <v>938</v>
      </c>
      <c r="C55" s="1096" t="s">
        <v>206</v>
      </c>
      <c r="D55" s="1096" t="s">
        <v>795</v>
      </c>
      <c r="E55" s="1096" t="s">
        <v>1101</v>
      </c>
      <c r="F55" s="1096" t="s">
        <v>50</v>
      </c>
      <c r="G55" s="1096" t="s">
        <v>1154</v>
      </c>
      <c r="H55" s="1096" t="s">
        <v>1155</v>
      </c>
      <c r="I55" s="272">
        <v>36647</v>
      </c>
      <c r="J55" s="285">
        <v>1.0000000000000001E-5</v>
      </c>
      <c r="K55" s="405">
        <v>680</v>
      </c>
      <c r="L55" s="405">
        <v>700</v>
      </c>
      <c r="M55" s="405">
        <v>2345</v>
      </c>
      <c r="N55" s="1096" t="s">
        <v>38</v>
      </c>
      <c r="O55" s="1097"/>
      <c r="P55" s="292">
        <v>0.75806529568173397</v>
      </c>
      <c r="Q55" s="290">
        <v>3.3203259950859949</v>
      </c>
      <c r="R55" s="292">
        <v>1.4221458962889957</v>
      </c>
      <c r="S55" s="290">
        <v>6.228999025745801</v>
      </c>
      <c r="T55" s="292">
        <v>0.14430169455904554</v>
      </c>
      <c r="U55" s="285">
        <v>0.63204142216861947</v>
      </c>
      <c r="V55" s="285" t="s">
        <v>17</v>
      </c>
      <c r="W55" s="290" t="s">
        <v>17</v>
      </c>
      <c r="X55" s="292">
        <v>6.4207308179910896E-2</v>
      </c>
      <c r="Y55" s="290">
        <v>0.28122800982800972</v>
      </c>
      <c r="Z55" s="292">
        <v>0.15267443924956756</v>
      </c>
      <c r="AA55" s="290">
        <v>0.66871404391310596</v>
      </c>
      <c r="AB55" s="292">
        <v>7.9793784000000006E-3</v>
      </c>
      <c r="AC55" s="290">
        <v>3.4949677392000007E-2</v>
      </c>
      <c r="AD55" s="292">
        <v>4.9312558512000001E-3</v>
      </c>
      <c r="AE55" s="290">
        <v>2.1598900628256E-2</v>
      </c>
      <c r="AF55" s="292">
        <v>1.6222076287200002E-5</v>
      </c>
      <c r="AG55" s="290">
        <v>7.105269413793601E-5</v>
      </c>
      <c r="AH55" s="292">
        <v>0.15228107295904553</v>
      </c>
      <c r="AI55" s="290">
        <v>0.66699109956061953</v>
      </c>
      <c r="AJ55" s="292">
        <v>0.14923295041024554</v>
      </c>
      <c r="AK55" s="290">
        <v>0.65364032279687545</v>
      </c>
      <c r="AL55" s="292">
        <v>0.14431791663533275</v>
      </c>
      <c r="AM55" s="290">
        <v>0.63211247486275746</v>
      </c>
    </row>
    <row r="56" spans="1:39" s="316" customFormat="1" ht="15" customHeight="1">
      <c r="A56" s="125"/>
      <c r="B56" s="1095" t="s">
        <v>938</v>
      </c>
      <c r="C56" s="1096" t="s">
        <v>206</v>
      </c>
      <c r="D56" s="1096" t="s">
        <v>795</v>
      </c>
      <c r="E56" s="1096" t="s">
        <v>1101</v>
      </c>
      <c r="F56" s="1096" t="s">
        <v>50</v>
      </c>
      <c r="G56" s="1096" t="s">
        <v>1156</v>
      </c>
      <c r="H56" s="1096" t="s">
        <v>1157</v>
      </c>
      <c r="I56" s="272">
        <v>36647</v>
      </c>
      <c r="J56" s="285">
        <v>1.0000000000000001E-5</v>
      </c>
      <c r="K56" s="405">
        <v>680</v>
      </c>
      <c r="L56" s="405">
        <v>700</v>
      </c>
      <c r="M56" s="405">
        <v>2345</v>
      </c>
      <c r="N56" s="1096" t="s">
        <v>38</v>
      </c>
      <c r="O56" s="1097"/>
      <c r="P56" s="292">
        <v>0.75806529568173397</v>
      </c>
      <c r="Q56" s="290">
        <v>3.3203259950859949</v>
      </c>
      <c r="R56" s="292">
        <v>1.4221458962889957</v>
      </c>
      <c r="S56" s="290">
        <v>6.228999025745801</v>
      </c>
      <c r="T56" s="292">
        <v>0.14430169455904554</v>
      </c>
      <c r="U56" s="285">
        <v>0.63204142216861947</v>
      </c>
      <c r="V56" s="285" t="s">
        <v>17</v>
      </c>
      <c r="W56" s="290" t="s">
        <v>17</v>
      </c>
      <c r="X56" s="292">
        <v>6.4207308179910896E-2</v>
      </c>
      <c r="Y56" s="290">
        <v>0.28122800982800972</v>
      </c>
      <c r="Z56" s="292">
        <v>0.15267443924956756</v>
      </c>
      <c r="AA56" s="290">
        <v>0.66871404391310596</v>
      </c>
      <c r="AB56" s="292">
        <v>7.9793784000000006E-3</v>
      </c>
      <c r="AC56" s="290">
        <v>3.4949677392000007E-2</v>
      </c>
      <c r="AD56" s="292">
        <v>4.9312558512000001E-3</v>
      </c>
      <c r="AE56" s="290">
        <v>2.1598900628256E-2</v>
      </c>
      <c r="AF56" s="292">
        <v>1.6222076287200002E-5</v>
      </c>
      <c r="AG56" s="290">
        <v>7.105269413793601E-5</v>
      </c>
      <c r="AH56" s="292">
        <v>0.15228107295904553</v>
      </c>
      <c r="AI56" s="290">
        <v>0.66699109956061953</v>
      </c>
      <c r="AJ56" s="292">
        <v>0.14923295041024554</v>
      </c>
      <c r="AK56" s="290">
        <v>0.65364032279687545</v>
      </c>
      <c r="AL56" s="292">
        <v>0.14431791663533275</v>
      </c>
      <c r="AM56" s="290">
        <v>0.63211247486275746</v>
      </c>
    </row>
    <row r="57" spans="1:39" s="316" customFormat="1" ht="15" customHeight="1">
      <c r="A57" s="125"/>
      <c r="B57" s="1095" t="s">
        <v>938</v>
      </c>
      <c r="C57" s="1096" t="s">
        <v>206</v>
      </c>
      <c r="D57" s="1096" t="s">
        <v>796</v>
      </c>
      <c r="E57" s="1096" t="s">
        <v>1101</v>
      </c>
      <c r="F57" s="1096" t="s">
        <v>50</v>
      </c>
      <c r="G57" s="1096" t="s">
        <v>1158</v>
      </c>
      <c r="H57" s="1096" t="s">
        <v>1159</v>
      </c>
      <c r="I57" s="272">
        <v>41061</v>
      </c>
      <c r="J57" s="285">
        <v>1.0000000000000001E-5</v>
      </c>
      <c r="K57" s="405">
        <v>1292</v>
      </c>
      <c r="L57" s="405">
        <v>1325</v>
      </c>
      <c r="M57" s="405">
        <v>2345</v>
      </c>
      <c r="N57" s="1096" t="s">
        <v>36</v>
      </c>
      <c r="O57" s="1097" t="s">
        <v>1160</v>
      </c>
      <c r="P57" s="292">
        <v>1.2291443979382335</v>
      </c>
      <c r="Q57" s="290">
        <v>5.3836524629694633</v>
      </c>
      <c r="R57" s="292">
        <v>2.3058998624348925</v>
      </c>
      <c r="S57" s="290">
        <v>10.09984139746483</v>
      </c>
      <c r="T57" s="292">
        <v>0.23397406588248354</v>
      </c>
      <c r="U57" s="285">
        <v>1.0248064085652779</v>
      </c>
      <c r="V57" s="285">
        <v>7.6041571411807146E-2</v>
      </c>
      <c r="W57" s="290">
        <v>0.3330620827837153</v>
      </c>
      <c r="X57" s="292">
        <v>0.1041071970785231</v>
      </c>
      <c r="Y57" s="290">
        <v>0.45598952320393116</v>
      </c>
      <c r="Z57" s="292">
        <v>0.24754982550071741</v>
      </c>
      <c r="AA57" s="290">
        <v>1.0842682356931423</v>
      </c>
      <c r="AB57" s="292">
        <v>1.5160818960000001E-2</v>
      </c>
      <c r="AC57" s="290">
        <v>6.6404387044800006E-2</v>
      </c>
      <c r="AD57" s="292">
        <v>9.3693861172800003E-3</v>
      </c>
      <c r="AE57" s="290">
        <v>4.1037911193686404E-2</v>
      </c>
      <c r="AF57" s="292">
        <v>3.0821944945680001E-5</v>
      </c>
      <c r="AG57" s="290">
        <v>1.3500011886207841E-4</v>
      </c>
      <c r="AH57" s="292">
        <v>9.1202390371807149E-2</v>
      </c>
      <c r="AI57" s="290">
        <v>0.3994664698285153</v>
      </c>
      <c r="AJ57" s="292">
        <v>8.5410957529087145E-2</v>
      </c>
      <c r="AK57" s="290">
        <v>0.37409999397740168</v>
      </c>
      <c r="AL57" s="292">
        <v>0.16145252894089429</v>
      </c>
      <c r="AM57" s="290">
        <v>0.33319708290257738</v>
      </c>
    </row>
    <row r="58" spans="1:39" s="316" customFormat="1" ht="15" customHeight="1">
      <c r="A58" s="125"/>
      <c r="B58" s="1095" t="s">
        <v>938</v>
      </c>
      <c r="C58" s="1096" t="s">
        <v>206</v>
      </c>
      <c r="D58" s="1096" t="s">
        <v>796</v>
      </c>
      <c r="E58" s="1096" t="s">
        <v>1101</v>
      </c>
      <c r="F58" s="1096" t="s">
        <v>50</v>
      </c>
      <c r="G58" s="1096" t="s">
        <v>1161</v>
      </c>
      <c r="H58" s="1096" t="s">
        <v>1162</v>
      </c>
      <c r="I58" s="272">
        <v>41061</v>
      </c>
      <c r="J58" s="285">
        <v>1.0000000000000001E-5</v>
      </c>
      <c r="K58" s="405">
        <v>1292</v>
      </c>
      <c r="L58" s="405">
        <v>1325</v>
      </c>
      <c r="M58" s="405">
        <v>2345</v>
      </c>
      <c r="N58" s="1096" t="s">
        <v>36</v>
      </c>
      <c r="O58" s="1097" t="s">
        <v>1163</v>
      </c>
      <c r="P58" s="292">
        <v>1.2291443979382335</v>
      </c>
      <c r="Q58" s="290">
        <v>5.3836524629694633</v>
      </c>
      <c r="R58" s="292">
        <v>2.3058998624348925</v>
      </c>
      <c r="S58" s="290">
        <v>10.09984139746483</v>
      </c>
      <c r="T58" s="292">
        <v>0.23397406588248354</v>
      </c>
      <c r="U58" s="285">
        <v>1.0248064085652779</v>
      </c>
      <c r="V58" s="285">
        <v>7.6041571411807146E-2</v>
      </c>
      <c r="W58" s="290">
        <v>0.3330620827837153</v>
      </c>
      <c r="X58" s="292">
        <v>0.1041071970785231</v>
      </c>
      <c r="Y58" s="290">
        <v>0.45598952320393116</v>
      </c>
      <c r="Z58" s="292">
        <v>0.24754982550071741</v>
      </c>
      <c r="AA58" s="290">
        <v>1.0842682356931423</v>
      </c>
      <c r="AB58" s="292">
        <v>1.5160818960000001E-2</v>
      </c>
      <c r="AC58" s="290">
        <v>6.6404387044800006E-2</v>
      </c>
      <c r="AD58" s="292">
        <v>9.3693861172800003E-3</v>
      </c>
      <c r="AE58" s="290">
        <v>4.1037911193686404E-2</v>
      </c>
      <c r="AF58" s="292">
        <v>3.0821944945680001E-5</v>
      </c>
      <c r="AG58" s="290">
        <v>1.3500011886207841E-4</v>
      </c>
      <c r="AH58" s="292">
        <v>9.1202390371807149E-2</v>
      </c>
      <c r="AI58" s="290">
        <v>0.3994664698285153</v>
      </c>
      <c r="AJ58" s="292">
        <v>8.5410957529087145E-2</v>
      </c>
      <c r="AK58" s="290">
        <v>0.37409999397740168</v>
      </c>
      <c r="AL58" s="292">
        <v>0.16145252894089429</v>
      </c>
      <c r="AM58" s="290">
        <v>0.33319708290257738</v>
      </c>
    </row>
    <row r="59" spans="1:39" s="316" customFormat="1" ht="15" customHeight="1">
      <c r="A59" s="125"/>
      <c r="B59" s="1095" t="s">
        <v>938</v>
      </c>
      <c r="C59" s="1096" t="s">
        <v>206</v>
      </c>
      <c r="D59" s="1096" t="s">
        <v>796</v>
      </c>
      <c r="E59" s="1096" t="s">
        <v>1101</v>
      </c>
      <c r="F59" s="1096" t="s">
        <v>50</v>
      </c>
      <c r="G59" s="1096" t="s">
        <v>1164</v>
      </c>
      <c r="H59" s="1096" t="s">
        <v>1165</v>
      </c>
      <c r="I59" s="272">
        <v>41589</v>
      </c>
      <c r="J59" s="285">
        <v>1.0000000000000001E-5</v>
      </c>
      <c r="K59" s="405">
        <v>1292</v>
      </c>
      <c r="L59" s="405">
        <v>1325</v>
      </c>
      <c r="M59" s="405">
        <v>2345</v>
      </c>
      <c r="N59" s="1096" t="s">
        <v>38</v>
      </c>
      <c r="O59" s="1097"/>
      <c r="P59" s="292">
        <v>1.2291443979382335</v>
      </c>
      <c r="Q59" s="290">
        <v>5.3836524629694633</v>
      </c>
      <c r="R59" s="292">
        <v>2.3058998624348925</v>
      </c>
      <c r="S59" s="290">
        <v>10.09984139746483</v>
      </c>
      <c r="T59" s="292">
        <v>0.23397406588248354</v>
      </c>
      <c r="U59" s="285">
        <v>1.0248064085652779</v>
      </c>
      <c r="V59" s="285" t="s">
        <v>17</v>
      </c>
      <c r="W59" s="290" t="s">
        <v>17</v>
      </c>
      <c r="X59" s="292">
        <v>0.1041071970785231</v>
      </c>
      <c r="Y59" s="290">
        <v>0.45598952320393116</v>
      </c>
      <c r="Z59" s="292">
        <v>0.24754982550071741</v>
      </c>
      <c r="AA59" s="290">
        <v>1.0842682356931423</v>
      </c>
      <c r="AB59" s="292">
        <v>1.5160818960000001E-2</v>
      </c>
      <c r="AC59" s="290">
        <v>6.6404387044800006E-2</v>
      </c>
      <c r="AD59" s="292">
        <v>9.3693861172800003E-3</v>
      </c>
      <c r="AE59" s="290">
        <v>4.1037911193686404E-2</v>
      </c>
      <c r="AF59" s="292">
        <v>3.0821944945680001E-5</v>
      </c>
      <c r="AG59" s="290">
        <v>1.3500011886207841E-4</v>
      </c>
      <c r="AH59" s="292">
        <v>0.24913488484248353</v>
      </c>
      <c r="AI59" s="290">
        <v>1.0912107956100781</v>
      </c>
      <c r="AJ59" s="292">
        <v>0.24334345199976354</v>
      </c>
      <c r="AK59" s="290">
        <v>1.0658443197589644</v>
      </c>
      <c r="AL59" s="292">
        <v>0.23400488782742923</v>
      </c>
      <c r="AM59" s="290">
        <v>1.02494140868414</v>
      </c>
    </row>
    <row r="60" spans="1:39" s="316" customFormat="1" ht="15" customHeight="1">
      <c r="A60" s="125"/>
      <c r="B60" s="1095" t="s">
        <v>938</v>
      </c>
      <c r="C60" s="1096" t="s">
        <v>206</v>
      </c>
      <c r="D60" s="1096" t="s">
        <v>796</v>
      </c>
      <c r="E60" s="1096" t="s">
        <v>1101</v>
      </c>
      <c r="F60" s="1096" t="s">
        <v>50</v>
      </c>
      <c r="G60" s="1096" t="s">
        <v>1166</v>
      </c>
      <c r="H60" s="1096" t="s">
        <v>1167</v>
      </c>
      <c r="I60" s="272">
        <v>41589</v>
      </c>
      <c r="J60" s="285">
        <v>1.0000000000000001E-5</v>
      </c>
      <c r="K60" s="405">
        <v>1292</v>
      </c>
      <c r="L60" s="405">
        <v>1325</v>
      </c>
      <c r="M60" s="405">
        <v>2345</v>
      </c>
      <c r="N60" s="1096" t="s">
        <v>38</v>
      </c>
      <c r="O60" s="1097"/>
      <c r="P60" s="292">
        <v>1.2291443979382335</v>
      </c>
      <c r="Q60" s="290">
        <v>5.3836524629694633</v>
      </c>
      <c r="R60" s="292">
        <v>2.3058998624348925</v>
      </c>
      <c r="S60" s="290">
        <v>10.09984139746483</v>
      </c>
      <c r="T60" s="292">
        <v>0.23397406588248354</v>
      </c>
      <c r="U60" s="285">
        <v>1.0248064085652779</v>
      </c>
      <c r="V60" s="285" t="s">
        <v>17</v>
      </c>
      <c r="W60" s="290" t="s">
        <v>17</v>
      </c>
      <c r="X60" s="292">
        <v>0.1041071970785231</v>
      </c>
      <c r="Y60" s="290">
        <v>0.45598952320393116</v>
      </c>
      <c r="Z60" s="292">
        <v>0.24754982550071741</v>
      </c>
      <c r="AA60" s="290">
        <v>1.0842682356931423</v>
      </c>
      <c r="AB60" s="292">
        <v>1.5160818960000001E-2</v>
      </c>
      <c r="AC60" s="290">
        <v>6.6404387044800006E-2</v>
      </c>
      <c r="AD60" s="292">
        <v>9.3693861172800003E-3</v>
      </c>
      <c r="AE60" s="290">
        <v>4.1037911193686404E-2</v>
      </c>
      <c r="AF60" s="292">
        <v>3.0821944945680001E-5</v>
      </c>
      <c r="AG60" s="290">
        <v>1.3500011886207841E-4</v>
      </c>
      <c r="AH60" s="292">
        <v>0.24913488484248353</v>
      </c>
      <c r="AI60" s="290">
        <v>1.0912107956100781</v>
      </c>
      <c r="AJ60" s="292">
        <v>0.24334345199976354</v>
      </c>
      <c r="AK60" s="290">
        <v>1.0658443197589644</v>
      </c>
      <c r="AL60" s="292">
        <v>0.23400488782742923</v>
      </c>
      <c r="AM60" s="290">
        <v>1.02494140868414</v>
      </c>
    </row>
    <row r="61" spans="1:39" s="316" customFormat="1" ht="15" customHeight="1">
      <c r="A61" s="125"/>
      <c r="B61" s="1095" t="s">
        <v>938</v>
      </c>
      <c r="C61" s="1096" t="s">
        <v>206</v>
      </c>
      <c r="D61" s="1096" t="s">
        <v>796</v>
      </c>
      <c r="E61" s="1096" t="s">
        <v>1101</v>
      </c>
      <c r="F61" s="1096" t="s">
        <v>50</v>
      </c>
      <c r="G61" s="1096" t="s">
        <v>1168</v>
      </c>
      <c r="H61" s="1096" t="s">
        <v>1169</v>
      </c>
      <c r="I61" s="272">
        <v>42644</v>
      </c>
      <c r="J61" s="285">
        <v>1.0000000000000001E-5</v>
      </c>
      <c r="K61" s="405">
        <v>1292</v>
      </c>
      <c r="L61" s="405">
        <v>1325</v>
      </c>
      <c r="M61" s="405">
        <v>2345</v>
      </c>
      <c r="N61" s="1096" t="s">
        <v>36</v>
      </c>
      <c r="O61" s="1097" t="s">
        <v>1170</v>
      </c>
      <c r="P61" s="292">
        <v>1.2291443979382335</v>
      </c>
      <c r="Q61" s="290">
        <v>5.3836524629694633</v>
      </c>
      <c r="R61" s="292">
        <v>2.3058998624348925</v>
      </c>
      <c r="S61" s="290">
        <v>10.09984139746483</v>
      </c>
      <c r="T61" s="292">
        <v>0.23397406588248354</v>
      </c>
      <c r="U61" s="285">
        <v>1.0248064085652779</v>
      </c>
      <c r="V61" s="285">
        <v>7.6041571411807146E-2</v>
      </c>
      <c r="W61" s="290">
        <v>0.3330620827837153</v>
      </c>
      <c r="X61" s="292">
        <v>0.1041071970785231</v>
      </c>
      <c r="Y61" s="290">
        <v>0.45598952320393116</v>
      </c>
      <c r="Z61" s="292">
        <v>0.24754982550071741</v>
      </c>
      <c r="AA61" s="290">
        <v>1.0842682356931423</v>
      </c>
      <c r="AB61" s="292">
        <v>1.5160818960000001E-2</v>
      </c>
      <c r="AC61" s="290">
        <v>6.6404387044800006E-2</v>
      </c>
      <c r="AD61" s="292">
        <v>9.3693861172800003E-3</v>
      </c>
      <c r="AE61" s="290">
        <v>4.1037911193686404E-2</v>
      </c>
      <c r="AF61" s="292">
        <v>3.0821944945680001E-5</v>
      </c>
      <c r="AG61" s="290">
        <v>1.3500011886207841E-4</v>
      </c>
      <c r="AH61" s="292">
        <v>9.1202390371807149E-2</v>
      </c>
      <c r="AI61" s="290">
        <v>0.3994664698285153</v>
      </c>
      <c r="AJ61" s="292">
        <v>8.5410957529087145E-2</v>
      </c>
      <c r="AK61" s="290">
        <v>0.37409999397740168</v>
      </c>
      <c r="AL61" s="292">
        <v>0.16145252894089429</v>
      </c>
      <c r="AM61" s="290">
        <v>0.33319708290257738</v>
      </c>
    </row>
    <row r="62" spans="1:39" s="316" customFormat="1">
      <c r="A62" s="125"/>
      <c r="B62" s="1095" t="s">
        <v>938</v>
      </c>
      <c r="C62" s="1096" t="s">
        <v>206</v>
      </c>
      <c r="D62" s="1096" t="s">
        <v>798</v>
      </c>
      <c r="E62" s="1096" t="s">
        <v>1101</v>
      </c>
      <c r="F62" s="1096" t="s">
        <v>50</v>
      </c>
      <c r="G62" s="1096" t="s">
        <v>1171</v>
      </c>
      <c r="H62" s="1096" t="s">
        <v>1172</v>
      </c>
      <c r="I62" s="272">
        <v>43101</v>
      </c>
      <c r="J62" s="285">
        <v>1.0000000000000001E-5</v>
      </c>
      <c r="K62" s="405">
        <v>1292</v>
      </c>
      <c r="L62" s="405">
        <v>1325</v>
      </c>
      <c r="M62" s="405">
        <v>2345</v>
      </c>
      <c r="N62" s="1096" t="s">
        <v>36</v>
      </c>
      <c r="O62" s="1097" t="s">
        <v>1173</v>
      </c>
      <c r="P62" s="292">
        <v>2.0485739965637224</v>
      </c>
      <c r="Q62" s="290">
        <v>8.9727541049491055</v>
      </c>
      <c r="R62" s="292">
        <v>3.8431664373914876</v>
      </c>
      <c r="S62" s="290">
        <v>16.833068995774717</v>
      </c>
      <c r="T62" s="292">
        <v>0.38995677647080584</v>
      </c>
      <c r="U62" s="285">
        <v>1.7080106809421296</v>
      </c>
      <c r="V62" s="285">
        <v>0.12673595235301188</v>
      </c>
      <c r="W62" s="290">
        <v>0.55510347130619209</v>
      </c>
      <c r="X62" s="292">
        <v>0.17351199513087179</v>
      </c>
      <c r="Y62" s="290">
        <v>0.75998253867321841</v>
      </c>
      <c r="Z62" s="292">
        <v>0.41258304250119565</v>
      </c>
      <c r="AA62" s="290">
        <v>1.807113726155237</v>
      </c>
      <c r="AB62" s="292">
        <v>1.5160818960000001E-2</v>
      </c>
      <c r="AC62" s="290">
        <v>6.6404387044800006E-2</v>
      </c>
      <c r="AD62" s="292">
        <v>9.3693861172800003E-3</v>
      </c>
      <c r="AE62" s="290">
        <v>4.1037911193686404E-2</v>
      </c>
      <c r="AF62" s="292">
        <v>3.0821944945680001E-5</v>
      </c>
      <c r="AG62" s="290">
        <v>1.3500011886207841E-4</v>
      </c>
      <c r="AH62" s="292">
        <v>0.14189677131301187</v>
      </c>
      <c r="AI62" s="290">
        <v>0.62150785835099209</v>
      </c>
      <c r="AJ62" s="292">
        <v>0.13610533847029188</v>
      </c>
      <c r="AK62" s="290">
        <v>0.59614138249987847</v>
      </c>
      <c r="AL62" s="292">
        <v>0.26284129082330376</v>
      </c>
      <c r="AM62" s="290">
        <v>0.55523847142505411</v>
      </c>
    </row>
    <row r="63" spans="1:39" s="316" customFormat="1">
      <c r="A63" s="125"/>
      <c r="B63" s="1095" t="s">
        <v>938</v>
      </c>
      <c r="C63" s="1096" t="s">
        <v>206</v>
      </c>
      <c r="D63" s="1096" t="s">
        <v>798</v>
      </c>
      <c r="E63" s="1096" t="s">
        <v>1101</v>
      </c>
      <c r="F63" s="1096" t="s">
        <v>50</v>
      </c>
      <c r="G63" s="1096" t="s">
        <v>1174</v>
      </c>
      <c r="H63" s="1096" t="s">
        <v>1175</v>
      </c>
      <c r="I63" s="272">
        <v>43101</v>
      </c>
      <c r="J63" s="285">
        <v>1.0000000000000001E-5</v>
      </c>
      <c r="K63" s="405">
        <v>1292</v>
      </c>
      <c r="L63" s="405">
        <v>1325</v>
      </c>
      <c r="M63" s="405">
        <v>2345</v>
      </c>
      <c r="N63" s="1096" t="s">
        <v>36</v>
      </c>
      <c r="O63" s="1097" t="s">
        <v>1176</v>
      </c>
      <c r="P63" s="292">
        <v>2.0485739965637224</v>
      </c>
      <c r="Q63" s="290">
        <v>8.9727541049491055</v>
      </c>
      <c r="R63" s="292">
        <v>3.8431664373914876</v>
      </c>
      <c r="S63" s="290">
        <v>16.833068995774717</v>
      </c>
      <c r="T63" s="292">
        <v>0.38995677647080584</v>
      </c>
      <c r="U63" s="285">
        <v>1.7080106809421296</v>
      </c>
      <c r="V63" s="285">
        <v>0.12673595235301188</v>
      </c>
      <c r="W63" s="290">
        <v>0.55510347130619209</v>
      </c>
      <c r="X63" s="292">
        <v>0.17351199513087179</v>
      </c>
      <c r="Y63" s="290">
        <v>0.75998253867321841</v>
      </c>
      <c r="Z63" s="292">
        <v>0.41258304250119565</v>
      </c>
      <c r="AA63" s="290">
        <v>1.807113726155237</v>
      </c>
      <c r="AB63" s="292">
        <v>1.5160818960000001E-2</v>
      </c>
      <c r="AC63" s="290">
        <v>6.6404387044800006E-2</v>
      </c>
      <c r="AD63" s="292">
        <v>9.3693861172800003E-3</v>
      </c>
      <c r="AE63" s="290">
        <v>4.1037911193686404E-2</v>
      </c>
      <c r="AF63" s="292">
        <v>3.0821944945680001E-5</v>
      </c>
      <c r="AG63" s="290">
        <v>1.3500011886207841E-4</v>
      </c>
      <c r="AH63" s="292">
        <v>0.14189677131301187</v>
      </c>
      <c r="AI63" s="290">
        <v>0.62150785835099209</v>
      </c>
      <c r="AJ63" s="292">
        <v>0.13610533847029188</v>
      </c>
      <c r="AK63" s="290">
        <v>0.59614138249987847</v>
      </c>
      <c r="AL63" s="292">
        <v>0.26284129082330376</v>
      </c>
      <c r="AM63" s="290">
        <v>0.55523847142505411</v>
      </c>
    </row>
    <row r="64" spans="1:39" s="316" customFormat="1">
      <c r="A64" s="125"/>
      <c r="B64" s="1095" t="s">
        <v>938</v>
      </c>
      <c r="C64" s="1096" t="s">
        <v>206</v>
      </c>
      <c r="D64" s="1096" t="s">
        <v>798</v>
      </c>
      <c r="E64" s="1096" t="s">
        <v>1101</v>
      </c>
      <c r="F64" s="1096" t="s">
        <v>50</v>
      </c>
      <c r="G64" s="1096" t="s">
        <v>1177</v>
      </c>
      <c r="H64" s="1096" t="s">
        <v>1178</v>
      </c>
      <c r="I64" s="272">
        <v>43101</v>
      </c>
      <c r="J64" s="285">
        <v>1.0000000000000001E-5</v>
      </c>
      <c r="K64" s="405">
        <v>1292</v>
      </c>
      <c r="L64" s="405">
        <v>1325</v>
      </c>
      <c r="M64" s="405">
        <v>2345</v>
      </c>
      <c r="N64" s="1096" t="s">
        <v>36</v>
      </c>
      <c r="O64" s="1097" t="s">
        <v>1179</v>
      </c>
      <c r="P64" s="292">
        <v>2.0485739965637224</v>
      </c>
      <c r="Q64" s="290">
        <v>8.9727541049491055</v>
      </c>
      <c r="R64" s="292">
        <v>3.8431664373914876</v>
      </c>
      <c r="S64" s="290">
        <v>16.833068995774717</v>
      </c>
      <c r="T64" s="292">
        <v>0.38995677647080584</v>
      </c>
      <c r="U64" s="285">
        <v>1.7080106809421296</v>
      </c>
      <c r="V64" s="285">
        <v>0.12673595235301188</v>
      </c>
      <c r="W64" s="290">
        <v>0.55510347130619209</v>
      </c>
      <c r="X64" s="292">
        <v>0.17351199513087179</v>
      </c>
      <c r="Y64" s="290">
        <v>0.75998253867321841</v>
      </c>
      <c r="Z64" s="292">
        <v>0.41258304250119565</v>
      </c>
      <c r="AA64" s="290">
        <v>1.807113726155237</v>
      </c>
      <c r="AB64" s="292">
        <v>1.5160818960000001E-2</v>
      </c>
      <c r="AC64" s="290">
        <v>6.6404387044800006E-2</v>
      </c>
      <c r="AD64" s="292">
        <v>9.3693861172800003E-3</v>
      </c>
      <c r="AE64" s="290">
        <v>4.1037911193686404E-2</v>
      </c>
      <c r="AF64" s="292">
        <v>3.0821944945680001E-5</v>
      </c>
      <c r="AG64" s="290">
        <v>1.3500011886207841E-4</v>
      </c>
      <c r="AH64" s="292">
        <v>0.14189677131301187</v>
      </c>
      <c r="AI64" s="290">
        <v>0.62150785835099209</v>
      </c>
      <c r="AJ64" s="292">
        <v>0.13610533847029188</v>
      </c>
      <c r="AK64" s="290">
        <v>0.59614138249987847</v>
      </c>
      <c r="AL64" s="292">
        <v>0.26284129082330376</v>
      </c>
      <c r="AM64" s="290">
        <v>0.55523847142505411</v>
      </c>
    </row>
    <row r="65" spans="1:39" s="316" customFormat="1">
      <c r="A65" s="125"/>
      <c r="B65" s="1095" t="s">
        <v>938</v>
      </c>
      <c r="C65" s="1096" t="s">
        <v>206</v>
      </c>
      <c r="D65" s="1096" t="s">
        <v>798</v>
      </c>
      <c r="E65" s="1096" t="s">
        <v>1101</v>
      </c>
      <c r="F65" s="1096" t="s">
        <v>50</v>
      </c>
      <c r="G65" s="1096" t="s">
        <v>1180</v>
      </c>
      <c r="H65" s="1096" t="s">
        <v>1181</v>
      </c>
      <c r="I65" s="272">
        <v>44032</v>
      </c>
      <c r="J65" s="285">
        <v>1.0000000000000001E-5</v>
      </c>
      <c r="K65" s="405">
        <v>1292</v>
      </c>
      <c r="L65" s="405">
        <v>1325</v>
      </c>
      <c r="M65" s="405">
        <v>2345</v>
      </c>
      <c r="N65" s="1096" t="s">
        <v>36</v>
      </c>
      <c r="O65" s="1097" t="s">
        <v>1182</v>
      </c>
      <c r="P65" s="292">
        <v>2.0485739965637224</v>
      </c>
      <c r="Q65" s="290">
        <v>8.9727541049491055</v>
      </c>
      <c r="R65" s="292">
        <v>3.8431664373914876</v>
      </c>
      <c r="S65" s="290">
        <v>16.833068995774717</v>
      </c>
      <c r="T65" s="292">
        <v>0.38995677647080584</v>
      </c>
      <c r="U65" s="285">
        <v>1.7080106809421296</v>
      </c>
      <c r="V65" s="285">
        <v>0.12673595235301188</v>
      </c>
      <c r="W65" s="290">
        <v>0.55510347130619209</v>
      </c>
      <c r="X65" s="292">
        <v>0.17351199513087179</v>
      </c>
      <c r="Y65" s="290">
        <v>0.75998253867321841</v>
      </c>
      <c r="Z65" s="292">
        <v>0.41258304250119565</v>
      </c>
      <c r="AA65" s="290">
        <v>1.807113726155237</v>
      </c>
      <c r="AB65" s="292">
        <v>1.5160818960000001E-2</v>
      </c>
      <c r="AC65" s="290">
        <v>6.6404387044800006E-2</v>
      </c>
      <c r="AD65" s="292">
        <v>9.3693861172800003E-3</v>
      </c>
      <c r="AE65" s="290">
        <v>4.1037911193686404E-2</v>
      </c>
      <c r="AF65" s="292">
        <v>3.0821944945680001E-5</v>
      </c>
      <c r="AG65" s="290">
        <v>1.3500011886207841E-4</v>
      </c>
      <c r="AH65" s="292">
        <v>0.14189677131301187</v>
      </c>
      <c r="AI65" s="290">
        <v>0.62150785835099209</v>
      </c>
      <c r="AJ65" s="292">
        <v>0.13610533847029188</v>
      </c>
      <c r="AK65" s="290">
        <v>0.59614138249987847</v>
      </c>
      <c r="AL65" s="292">
        <v>0.26284129082330376</v>
      </c>
      <c r="AM65" s="290">
        <v>0.55523847142505411</v>
      </c>
    </row>
    <row r="66" spans="1:39" s="316" customFormat="1">
      <c r="A66" s="125"/>
      <c r="B66" s="1095" t="s">
        <v>938</v>
      </c>
      <c r="C66" s="1096" t="s">
        <v>206</v>
      </c>
      <c r="D66" s="1096" t="s">
        <v>799</v>
      </c>
      <c r="E66" s="1096" t="s">
        <v>1101</v>
      </c>
      <c r="F66" s="1096" t="s">
        <v>50</v>
      </c>
      <c r="G66" s="1096" t="s">
        <v>1183</v>
      </c>
      <c r="H66" s="1096" t="s">
        <v>1184</v>
      </c>
      <c r="I66" s="272">
        <v>44592</v>
      </c>
      <c r="J66" s="285">
        <v>1.0000000000000001E-5</v>
      </c>
      <c r="K66" s="405">
        <v>1292</v>
      </c>
      <c r="L66" s="405">
        <v>1325</v>
      </c>
      <c r="M66" s="405">
        <v>2345</v>
      </c>
      <c r="N66" s="1096" t="s">
        <v>36</v>
      </c>
      <c r="O66" s="1097" t="s">
        <v>1185</v>
      </c>
      <c r="P66" s="292">
        <v>1.6388591972509783</v>
      </c>
      <c r="Q66" s="290">
        <v>7.1782032839592844</v>
      </c>
      <c r="R66" s="292">
        <v>3.07453314991319</v>
      </c>
      <c r="S66" s="290">
        <v>13.466455196619773</v>
      </c>
      <c r="T66" s="292">
        <v>0.31196542117664472</v>
      </c>
      <c r="U66" s="285">
        <v>1.3664085447537038</v>
      </c>
      <c r="V66" s="285">
        <v>0.10138876188240953</v>
      </c>
      <c r="W66" s="290">
        <v>0.44408277704495375</v>
      </c>
      <c r="X66" s="292">
        <v>0.13880959610469742</v>
      </c>
      <c r="Y66" s="290">
        <v>0.60798603093857473</v>
      </c>
      <c r="Z66" s="292">
        <v>0.33006643400095648</v>
      </c>
      <c r="AA66" s="290">
        <v>1.4456909809241896</v>
      </c>
      <c r="AB66" s="292">
        <v>1.5160818960000001E-2</v>
      </c>
      <c r="AC66" s="290">
        <v>6.6404387044800006E-2</v>
      </c>
      <c r="AD66" s="292">
        <v>9.3693861172800003E-3</v>
      </c>
      <c r="AE66" s="290">
        <v>4.1037911193686404E-2</v>
      </c>
      <c r="AF66" s="292">
        <v>3.0821944945680001E-5</v>
      </c>
      <c r="AG66" s="290">
        <v>1.3500011886207841E-4</v>
      </c>
      <c r="AH66" s="292">
        <v>0.11654958084240953</v>
      </c>
      <c r="AI66" s="290">
        <v>0.5104871640897537</v>
      </c>
      <c r="AJ66" s="292">
        <v>0.11075814799968953</v>
      </c>
      <c r="AK66" s="290">
        <v>0.48512068823864013</v>
      </c>
      <c r="AL66" s="292">
        <v>0.21214690988209906</v>
      </c>
      <c r="AM66" s="290">
        <v>0.44421777716381583</v>
      </c>
    </row>
    <row r="67" spans="1:39" s="316" customFormat="1">
      <c r="A67" s="125"/>
      <c r="B67" s="1095" t="s">
        <v>938</v>
      </c>
      <c r="C67" s="1096" t="s">
        <v>206</v>
      </c>
      <c r="D67" s="1096" t="s">
        <v>799</v>
      </c>
      <c r="E67" s="1096" t="s">
        <v>1101</v>
      </c>
      <c r="F67" s="1096" t="s">
        <v>50</v>
      </c>
      <c r="G67" s="1096" t="s">
        <v>1186</v>
      </c>
      <c r="H67" s="1096" t="s">
        <v>1187</v>
      </c>
      <c r="I67" s="272">
        <v>44580</v>
      </c>
      <c r="J67" s="285">
        <v>1.0000000000000001E-5</v>
      </c>
      <c r="K67" s="405">
        <v>1292</v>
      </c>
      <c r="L67" s="405">
        <v>1325</v>
      </c>
      <c r="M67" s="405">
        <v>2345</v>
      </c>
      <c r="N67" s="1096" t="s">
        <v>36</v>
      </c>
      <c r="O67" s="1097" t="s">
        <v>1188</v>
      </c>
      <c r="P67" s="292">
        <v>1.6388591972509783</v>
      </c>
      <c r="Q67" s="290">
        <v>7.1782032839592844</v>
      </c>
      <c r="R67" s="292">
        <v>3.07453314991319</v>
      </c>
      <c r="S67" s="290">
        <v>13.466455196619773</v>
      </c>
      <c r="T67" s="292">
        <v>0.31196542117664472</v>
      </c>
      <c r="U67" s="285">
        <v>1.3664085447537038</v>
      </c>
      <c r="V67" s="285">
        <v>0.10138876188240953</v>
      </c>
      <c r="W67" s="290">
        <v>0.44408277704495375</v>
      </c>
      <c r="X67" s="292">
        <v>0.13880959610469742</v>
      </c>
      <c r="Y67" s="290">
        <v>0.60798603093857473</v>
      </c>
      <c r="Z67" s="292">
        <v>0.33006643400095648</v>
      </c>
      <c r="AA67" s="290">
        <v>1.4456909809241896</v>
      </c>
      <c r="AB67" s="292">
        <v>1.5160818960000001E-2</v>
      </c>
      <c r="AC67" s="290">
        <v>6.6404387044800006E-2</v>
      </c>
      <c r="AD67" s="292">
        <v>9.3693861172800003E-3</v>
      </c>
      <c r="AE67" s="290">
        <v>4.1037911193686404E-2</v>
      </c>
      <c r="AF67" s="292">
        <v>3.0821944945680001E-5</v>
      </c>
      <c r="AG67" s="290">
        <v>1.3500011886207841E-4</v>
      </c>
      <c r="AH67" s="292">
        <v>0.11654958084240953</v>
      </c>
      <c r="AI67" s="290">
        <v>0.5104871640897537</v>
      </c>
      <c r="AJ67" s="292">
        <v>0.11075814799968953</v>
      </c>
      <c r="AK67" s="290">
        <v>0.48512068823864013</v>
      </c>
      <c r="AL67" s="292">
        <v>0.21214690988209906</v>
      </c>
      <c r="AM67" s="290">
        <v>0.44421777716381583</v>
      </c>
    </row>
    <row r="68" spans="1:39" s="316" customFormat="1">
      <c r="A68" s="125"/>
      <c r="B68" s="1095" t="s">
        <v>938</v>
      </c>
      <c r="C68" s="1096" t="s">
        <v>206</v>
      </c>
      <c r="D68" s="1096" t="s">
        <v>799</v>
      </c>
      <c r="E68" s="1096" t="s">
        <v>1101</v>
      </c>
      <c r="F68" s="1096" t="s">
        <v>50</v>
      </c>
      <c r="G68" s="1096" t="s">
        <v>1189</v>
      </c>
      <c r="H68" s="1096" t="s">
        <v>1190</v>
      </c>
      <c r="I68" s="272">
        <v>44582</v>
      </c>
      <c r="J68" s="285">
        <v>1.0000000000000001E-5</v>
      </c>
      <c r="K68" s="405">
        <v>1292</v>
      </c>
      <c r="L68" s="405">
        <v>1325</v>
      </c>
      <c r="M68" s="405">
        <v>2345</v>
      </c>
      <c r="N68" s="1096" t="s">
        <v>36</v>
      </c>
      <c r="O68" s="1097" t="s">
        <v>1191</v>
      </c>
      <c r="P68" s="292">
        <v>1.6388591972509783</v>
      </c>
      <c r="Q68" s="290">
        <v>7.1782032839592844</v>
      </c>
      <c r="R68" s="292">
        <v>3.07453314991319</v>
      </c>
      <c r="S68" s="290">
        <v>13.466455196619773</v>
      </c>
      <c r="T68" s="292">
        <v>0.31196542117664472</v>
      </c>
      <c r="U68" s="285">
        <v>1.3664085447537038</v>
      </c>
      <c r="V68" s="285">
        <v>0.10138876188240953</v>
      </c>
      <c r="W68" s="290">
        <v>0.44408277704495375</v>
      </c>
      <c r="X68" s="292">
        <v>0.13880959610469742</v>
      </c>
      <c r="Y68" s="290">
        <v>0.60798603093857473</v>
      </c>
      <c r="Z68" s="292">
        <v>0.33006643400095648</v>
      </c>
      <c r="AA68" s="290">
        <v>1.4456909809241896</v>
      </c>
      <c r="AB68" s="292">
        <v>1.5160818960000001E-2</v>
      </c>
      <c r="AC68" s="290">
        <v>6.6404387044800006E-2</v>
      </c>
      <c r="AD68" s="292">
        <v>9.3693861172800003E-3</v>
      </c>
      <c r="AE68" s="290">
        <v>4.1037911193686404E-2</v>
      </c>
      <c r="AF68" s="292">
        <v>3.0821944945680001E-5</v>
      </c>
      <c r="AG68" s="290">
        <v>1.3500011886207841E-4</v>
      </c>
      <c r="AH68" s="292">
        <v>0.11654958084240953</v>
      </c>
      <c r="AI68" s="290">
        <v>0.5104871640897537</v>
      </c>
      <c r="AJ68" s="292">
        <v>0.11075814799968953</v>
      </c>
      <c r="AK68" s="290">
        <v>0.48512068823864013</v>
      </c>
      <c r="AL68" s="292">
        <v>0.21214690988209906</v>
      </c>
      <c r="AM68" s="290">
        <v>0.44421777716381583</v>
      </c>
    </row>
    <row r="69" spans="1:39" s="316" customFormat="1">
      <c r="A69" s="125"/>
      <c r="B69" s="1095" t="s">
        <v>938</v>
      </c>
      <c r="C69" s="1096" t="s">
        <v>206</v>
      </c>
      <c r="D69" s="1096" t="s">
        <v>799</v>
      </c>
      <c r="E69" s="1096" t="s">
        <v>1101</v>
      </c>
      <c r="F69" s="1096" t="s">
        <v>50</v>
      </c>
      <c r="G69" s="1096" t="s">
        <v>1192</v>
      </c>
      <c r="H69" s="1096" t="s">
        <v>1193</v>
      </c>
      <c r="I69" s="165" t="s">
        <v>218</v>
      </c>
      <c r="J69" s="285">
        <v>1.0000000000000001E-5</v>
      </c>
      <c r="K69" s="405">
        <v>1292</v>
      </c>
      <c r="L69" s="405">
        <v>1325</v>
      </c>
      <c r="M69" s="405">
        <v>2345</v>
      </c>
      <c r="N69" s="1096" t="s">
        <v>36</v>
      </c>
      <c r="O69" s="1097" t="s">
        <v>1194</v>
      </c>
      <c r="P69" s="292">
        <v>1.6388591972509783</v>
      </c>
      <c r="Q69" s="290">
        <v>7.1782032839592844</v>
      </c>
      <c r="R69" s="292">
        <v>3.07453314991319</v>
      </c>
      <c r="S69" s="290">
        <v>13.466455196619773</v>
      </c>
      <c r="T69" s="292">
        <v>0.31196542117664472</v>
      </c>
      <c r="U69" s="285">
        <v>1.3664085447537038</v>
      </c>
      <c r="V69" s="285">
        <v>0.10138876188240953</v>
      </c>
      <c r="W69" s="290">
        <v>0.44408277704495375</v>
      </c>
      <c r="X69" s="292">
        <v>0.13880959610469742</v>
      </c>
      <c r="Y69" s="290">
        <v>0.60798603093857473</v>
      </c>
      <c r="Z69" s="292">
        <v>0.33006643400095648</v>
      </c>
      <c r="AA69" s="290">
        <v>1.4456909809241896</v>
      </c>
      <c r="AB69" s="292">
        <v>1.5160818960000001E-2</v>
      </c>
      <c r="AC69" s="290">
        <v>6.6404387044800006E-2</v>
      </c>
      <c r="AD69" s="292">
        <v>9.3693861172800003E-3</v>
      </c>
      <c r="AE69" s="290">
        <v>4.1037911193686404E-2</v>
      </c>
      <c r="AF69" s="292">
        <v>3.0821944945680001E-5</v>
      </c>
      <c r="AG69" s="290">
        <v>1.3500011886207841E-4</v>
      </c>
      <c r="AH69" s="292">
        <v>0.11654958084240953</v>
      </c>
      <c r="AI69" s="290">
        <v>0.5104871640897537</v>
      </c>
      <c r="AJ69" s="292">
        <v>0.11075814799968953</v>
      </c>
      <c r="AK69" s="290">
        <v>0.48512068823864013</v>
      </c>
      <c r="AL69" s="292">
        <v>0.21214690988209906</v>
      </c>
      <c r="AM69" s="290">
        <v>0.44421777716381583</v>
      </c>
    </row>
    <row r="70" spans="1:39" s="316" customFormat="1">
      <c r="A70" s="125"/>
      <c r="B70" s="1095" t="s">
        <v>938</v>
      </c>
      <c r="C70" s="1096" t="s">
        <v>206</v>
      </c>
      <c r="D70" s="1096" t="s">
        <v>799</v>
      </c>
      <c r="E70" s="1096" t="s">
        <v>1101</v>
      </c>
      <c r="F70" s="1096" t="s">
        <v>50</v>
      </c>
      <c r="G70" s="1096" t="s">
        <v>1195</v>
      </c>
      <c r="H70" s="1096" t="s">
        <v>1196</v>
      </c>
      <c r="I70" s="165" t="s">
        <v>218</v>
      </c>
      <c r="J70" s="285">
        <v>1.0000000000000001E-5</v>
      </c>
      <c r="K70" s="405">
        <v>1292</v>
      </c>
      <c r="L70" s="405">
        <v>1325</v>
      </c>
      <c r="M70" s="405">
        <v>2345</v>
      </c>
      <c r="N70" s="1096" t="s">
        <v>36</v>
      </c>
      <c r="O70" s="1097" t="s">
        <v>1197</v>
      </c>
      <c r="P70" s="292">
        <v>1.6388591972509783</v>
      </c>
      <c r="Q70" s="290">
        <v>7.1782032839592844</v>
      </c>
      <c r="R70" s="292">
        <v>3.07453314991319</v>
      </c>
      <c r="S70" s="290">
        <v>13.466455196619773</v>
      </c>
      <c r="T70" s="292">
        <v>0.31196542117664472</v>
      </c>
      <c r="U70" s="285">
        <v>1.3664085447537038</v>
      </c>
      <c r="V70" s="285">
        <v>0.10138876188240953</v>
      </c>
      <c r="W70" s="290">
        <v>0.44408277704495375</v>
      </c>
      <c r="X70" s="292">
        <v>0.13880959610469742</v>
      </c>
      <c r="Y70" s="290">
        <v>0.60798603093857473</v>
      </c>
      <c r="Z70" s="292">
        <v>0.33006643400095648</v>
      </c>
      <c r="AA70" s="290">
        <v>1.4456909809241896</v>
      </c>
      <c r="AB70" s="292">
        <v>1.5160818960000001E-2</v>
      </c>
      <c r="AC70" s="290">
        <v>6.6404387044800006E-2</v>
      </c>
      <c r="AD70" s="292">
        <v>9.3693861172800003E-3</v>
      </c>
      <c r="AE70" s="290">
        <v>4.1037911193686404E-2</v>
      </c>
      <c r="AF70" s="292">
        <v>3.0821944945680001E-5</v>
      </c>
      <c r="AG70" s="290">
        <v>1.3500011886207841E-4</v>
      </c>
      <c r="AH70" s="292">
        <v>0.11654958084240953</v>
      </c>
      <c r="AI70" s="290">
        <v>0.5104871640897537</v>
      </c>
      <c r="AJ70" s="292">
        <v>0.11075814799968953</v>
      </c>
      <c r="AK70" s="290">
        <v>0.48512068823864013</v>
      </c>
      <c r="AL70" s="292">
        <v>0.21214690988209906</v>
      </c>
      <c r="AM70" s="290">
        <v>0.44421777716381583</v>
      </c>
    </row>
    <row r="71" spans="1:39" s="316" customFormat="1">
      <c r="A71" s="125"/>
      <c r="B71" s="1095" t="s">
        <v>938</v>
      </c>
      <c r="C71" s="1096" t="s">
        <v>206</v>
      </c>
      <c r="D71" s="1096" t="s">
        <v>800</v>
      </c>
      <c r="E71" s="1096" t="s">
        <v>1101</v>
      </c>
      <c r="F71" s="1096" t="s">
        <v>50</v>
      </c>
      <c r="G71" s="1096" t="s">
        <v>1198</v>
      </c>
      <c r="H71" s="1096" t="s">
        <v>1199</v>
      </c>
      <c r="I71" s="272">
        <v>46357</v>
      </c>
      <c r="J71" s="285">
        <v>1.0000000000000001E-5</v>
      </c>
      <c r="K71" s="405">
        <v>1292</v>
      </c>
      <c r="L71" s="405">
        <v>1325</v>
      </c>
      <c r="M71" s="405">
        <v>2345</v>
      </c>
      <c r="N71" s="1096" t="s">
        <v>38</v>
      </c>
      <c r="O71" s="1097"/>
      <c r="P71" s="292">
        <v>0.60824993476842792</v>
      </c>
      <c r="Q71" s="290">
        <v>2.6641347142857144</v>
      </c>
      <c r="R71" s="292">
        <v>1.141089234442396</v>
      </c>
      <c r="S71" s="290">
        <v>4.9979708468576947</v>
      </c>
      <c r="T71" s="292">
        <v>0.11578355680861932</v>
      </c>
      <c r="U71" s="285">
        <v>0.50713197882175265</v>
      </c>
      <c r="V71" s="285" t="s">
        <v>17</v>
      </c>
      <c r="W71" s="290" t="s">
        <v>17</v>
      </c>
      <c r="X71" s="292">
        <v>5.1518109589041086E-2</v>
      </c>
      <c r="Y71" s="290">
        <v>0.22564931999999996</v>
      </c>
      <c r="Z71" s="292">
        <v>0.12250160792701729</v>
      </c>
      <c r="AA71" s="290">
        <v>0.53655704272033578</v>
      </c>
      <c r="AB71" s="292">
        <v>1.5160818960000001E-2</v>
      </c>
      <c r="AC71" s="290">
        <v>6.6404387044800006E-2</v>
      </c>
      <c r="AD71" s="292">
        <v>9.3693861172800003E-3</v>
      </c>
      <c r="AE71" s="290">
        <v>4.1037911193686404E-2</v>
      </c>
      <c r="AF71" s="292">
        <v>3.0821944945680001E-5</v>
      </c>
      <c r="AG71" s="290">
        <v>1.3500011886207841E-4</v>
      </c>
      <c r="AH71" s="292">
        <v>0.13094437576861931</v>
      </c>
      <c r="AI71" s="290">
        <v>0.57353636586655266</v>
      </c>
      <c r="AJ71" s="292">
        <v>0.12515294292589932</v>
      </c>
      <c r="AK71" s="290">
        <v>0.54816989001543903</v>
      </c>
      <c r="AL71" s="292">
        <v>0.115814378753565</v>
      </c>
      <c r="AM71" s="290">
        <v>0.50726697894061468</v>
      </c>
    </row>
    <row r="72" spans="1:39" s="316" customFormat="1">
      <c r="A72" s="125"/>
      <c r="B72" s="1095" t="s">
        <v>938</v>
      </c>
      <c r="C72" s="1096" t="s">
        <v>206</v>
      </c>
      <c r="D72" s="1096" t="s">
        <v>800</v>
      </c>
      <c r="E72" s="1096" t="s">
        <v>1101</v>
      </c>
      <c r="F72" s="1096" t="s">
        <v>50</v>
      </c>
      <c r="G72" s="1096" t="s">
        <v>1200</v>
      </c>
      <c r="H72" s="1096" t="s">
        <v>1201</v>
      </c>
      <c r="I72" s="272">
        <v>46357</v>
      </c>
      <c r="J72" s="285">
        <v>1.0000000000000001E-5</v>
      </c>
      <c r="K72" s="405">
        <v>1292</v>
      </c>
      <c r="L72" s="405">
        <v>1325</v>
      </c>
      <c r="M72" s="405">
        <v>2345</v>
      </c>
      <c r="N72" s="1096" t="s">
        <v>38</v>
      </c>
      <c r="O72" s="1097"/>
      <c r="P72" s="292">
        <v>0.60824993476842792</v>
      </c>
      <c r="Q72" s="290">
        <v>2.6641347142857144</v>
      </c>
      <c r="R72" s="292">
        <v>1.141089234442396</v>
      </c>
      <c r="S72" s="290">
        <v>4.9979708468576947</v>
      </c>
      <c r="T72" s="292">
        <v>0.11578355680861932</v>
      </c>
      <c r="U72" s="285">
        <v>0.50713197882175265</v>
      </c>
      <c r="V72" s="285" t="s">
        <v>17</v>
      </c>
      <c r="W72" s="290" t="s">
        <v>17</v>
      </c>
      <c r="X72" s="292">
        <v>5.1518109589041086E-2</v>
      </c>
      <c r="Y72" s="290">
        <v>0.22564931999999996</v>
      </c>
      <c r="Z72" s="292">
        <v>0.12250160792701729</v>
      </c>
      <c r="AA72" s="290">
        <v>0.53655704272033578</v>
      </c>
      <c r="AB72" s="292">
        <v>1.5160818960000001E-2</v>
      </c>
      <c r="AC72" s="290">
        <v>6.6404387044800006E-2</v>
      </c>
      <c r="AD72" s="292">
        <v>9.3693861172800003E-3</v>
      </c>
      <c r="AE72" s="290">
        <v>4.1037911193686404E-2</v>
      </c>
      <c r="AF72" s="292">
        <v>3.0821944945680001E-5</v>
      </c>
      <c r="AG72" s="290">
        <v>1.3500011886207841E-4</v>
      </c>
      <c r="AH72" s="292">
        <v>0.13094437576861931</v>
      </c>
      <c r="AI72" s="290">
        <v>0.57353636586655266</v>
      </c>
      <c r="AJ72" s="292">
        <v>0.12515294292589932</v>
      </c>
      <c r="AK72" s="290">
        <v>0.54816989001543903</v>
      </c>
      <c r="AL72" s="292">
        <v>0.115814378753565</v>
      </c>
      <c r="AM72" s="290">
        <v>0.50726697894061468</v>
      </c>
    </row>
    <row r="73" spans="1:39" s="316" customFormat="1">
      <c r="A73" s="125"/>
      <c r="B73" s="1095" t="s">
        <v>938</v>
      </c>
      <c r="C73" s="1096" t="s">
        <v>206</v>
      </c>
      <c r="D73" s="1096" t="s">
        <v>800</v>
      </c>
      <c r="E73" s="1096" t="s">
        <v>1101</v>
      </c>
      <c r="F73" s="1096" t="s">
        <v>50</v>
      </c>
      <c r="G73" s="1096" t="s">
        <v>1202</v>
      </c>
      <c r="H73" s="1096" t="s">
        <v>1203</v>
      </c>
      <c r="I73" s="272">
        <v>47088</v>
      </c>
      <c r="J73" s="285">
        <v>1.0000000000000001E-5</v>
      </c>
      <c r="K73" s="405">
        <v>1292</v>
      </c>
      <c r="L73" s="405">
        <v>1325</v>
      </c>
      <c r="M73" s="405">
        <v>2345</v>
      </c>
      <c r="N73" s="1096" t="s">
        <v>38</v>
      </c>
      <c r="O73" s="1096"/>
      <c r="P73" s="292">
        <v>0.60824993476842792</v>
      </c>
      <c r="Q73" s="290">
        <v>2.6641347142857144</v>
      </c>
      <c r="R73" s="292">
        <v>1.141089234442396</v>
      </c>
      <c r="S73" s="290">
        <v>4.9979708468576947</v>
      </c>
      <c r="T73" s="292">
        <v>0.11578355680861932</v>
      </c>
      <c r="U73" s="285">
        <v>0.50713197882175265</v>
      </c>
      <c r="V73" s="285" t="s">
        <v>17</v>
      </c>
      <c r="W73" s="290" t="s">
        <v>17</v>
      </c>
      <c r="X73" s="292">
        <v>5.1518109589041086E-2</v>
      </c>
      <c r="Y73" s="290">
        <v>0.22564931999999996</v>
      </c>
      <c r="Z73" s="292">
        <v>0.12250160792701729</v>
      </c>
      <c r="AA73" s="290">
        <v>0.53655704272033578</v>
      </c>
      <c r="AB73" s="292">
        <v>1.5160818960000001E-2</v>
      </c>
      <c r="AC73" s="290">
        <v>6.6404387044800006E-2</v>
      </c>
      <c r="AD73" s="292">
        <v>9.3693861172800003E-3</v>
      </c>
      <c r="AE73" s="290">
        <v>4.1037911193686404E-2</v>
      </c>
      <c r="AF73" s="292">
        <v>3.0821944945680001E-5</v>
      </c>
      <c r="AG73" s="290">
        <v>1.3500011886207841E-4</v>
      </c>
      <c r="AH73" s="292">
        <v>0.13094437576861931</v>
      </c>
      <c r="AI73" s="290">
        <v>0.57353636586655266</v>
      </c>
      <c r="AJ73" s="292">
        <v>0.12515294292589932</v>
      </c>
      <c r="AK73" s="290">
        <v>0.54816989001543903</v>
      </c>
      <c r="AL73" s="292">
        <v>0.115814378753565</v>
      </c>
      <c r="AM73" s="290">
        <v>0.50726697894061468</v>
      </c>
    </row>
    <row r="74" spans="1:39" s="316" customFormat="1">
      <c r="A74" s="125"/>
      <c r="B74" s="1095" t="s">
        <v>938</v>
      </c>
      <c r="C74" s="1096" t="s">
        <v>206</v>
      </c>
      <c r="D74" s="1096" t="s">
        <v>1204</v>
      </c>
      <c r="E74" s="1096" t="s">
        <v>1101</v>
      </c>
      <c r="F74" s="1096" t="s">
        <v>50</v>
      </c>
      <c r="G74" s="1096" t="s">
        <v>1205</v>
      </c>
      <c r="H74" s="1096" t="s">
        <v>1206</v>
      </c>
      <c r="I74" s="272">
        <v>45262</v>
      </c>
      <c r="J74" s="285">
        <v>1.0000000000000001E-5</v>
      </c>
      <c r="K74" s="405">
        <v>1323</v>
      </c>
      <c r="L74" s="405">
        <v>1323</v>
      </c>
      <c r="M74" s="405">
        <v>2345</v>
      </c>
      <c r="N74" s="1096" t="s">
        <v>38</v>
      </c>
      <c r="O74" s="1096"/>
      <c r="P74" s="292">
        <v>9.7394678575024124E-2</v>
      </c>
      <c r="Q74" s="290">
        <v>0.42658869215860568</v>
      </c>
      <c r="R74" s="292">
        <v>9.7394677484018265E-3</v>
      </c>
      <c r="S74" s="290">
        <v>4.2658868738000004E-2</v>
      </c>
      <c r="T74" s="292">
        <v>2.0848027420318053E-2</v>
      </c>
      <c r="U74" s="285">
        <v>9.1314360100993072E-2</v>
      </c>
      <c r="V74" s="285" t="s">
        <v>17</v>
      </c>
      <c r="W74" s="290" t="s">
        <v>17</v>
      </c>
      <c r="X74" s="292">
        <v>6.214376787036998E-2</v>
      </c>
      <c r="Y74" s="290">
        <v>0.27218970327222053</v>
      </c>
      <c r="Z74" s="292">
        <v>9.8843536124561017E-3</v>
      </c>
      <c r="AA74" s="290">
        <v>4.3293468822557725E-2</v>
      </c>
      <c r="AB74" s="292">
        <v>1.5524584740000002E-2</v>
      </c>
      <c r="AC74" s="290">
        <v>6.7997681161200002E-2</v>
      </c>
      <c r="AD74" s="292">
        <v>9.5941933693200008E-3</v>
      </c>
      <c r="AE74" s="290">
        <v>4.2022566957621604E-2</v>
      </c>
      <c r="AF74" s="292">
        <v>3.1561480776420003E-5</v>
      </c>
      <c r="AG74" s="290">
        <v>1.3823928580071961E-4</v>
      </c>
      <c r="AH74" s="292">
        <v>3.6372612160318056E-2</v>
      </c>
      <c r="AI74" s="290">
        <v>0.15931204126219306</v>
      </c>
      <c r="AJ74" s="292">
        <v>3.0442220789638055E-2</v>
      </c>
      <c r="AK74" s="290">
        <v>0.13333692705861466</v>
      </c>
      <c r="AL74" s="292">
        <v>2.0879588901094474E-2</v>
      </c>
      <c r="AM74" s="290">
        <v>9.1452599386793787E-2</v>
      </c>
    </row>
    <row r="75" spans="1:39" s="316" customFormat="1">
      <c r="A75" s="125"/>
      <c r="B75" s="1095" t="s">
        <v>938</v>
      </c>
      <c r="C75" s="1096" t="s">
        <v>206</v>
      </c>
      <c r="D75" s="1096" t="s">
        <v>1204</v>
      </c>
      <c r="E75" s="1096" t="s">
        <v>1101</v>
      </c>
      <c r="F75" s="1096" t="s">
        <v>50</v>
      </c>
      <c r="G75" s="1096" t="s">
        <v>1207</v>
      </c>
      <c r="H75" s="1096" t="s">
        <v>1208</v>
      </c>
      <c r="I75" s="272">
        <v>45262</v>
      </c>
      <c r="J75" s="285">
        <v>1.0000000000000001E-5</v>
      </c>
      <c r="K75" s="405">
        <v>1323</v>
      </c>
      <c r="L75" s="405">
        <v>1323</v>
      </c>
      <c r="M75" s="405">
        <v>2345</v>
      </c>
      <c r="N75" s="1096" t="s">
        <v>38</v>
      </c>
      <c r="O75" s="1096"/>
      <c r="P75" s="292">
        <v>9.7394678575024124E-2</v>
      </c>
      <c r="Q75" s="290">
        <v>0.42658869215860568</v>
      </c>
      <c r="R75" s="292">
        <v>9.7394677484018265E-3</v>
      </c>
      <c r="S75" s="290">
        <v>4.2658868738000004E-2</v>
      </c>
      <c r="T75" s="292">
        <v>2.0848027420318053E-2</v>
      </c>
      <c r="U75" s="285">
        <v>9.1314360100993072E-2</v>
      </c>
      <c r="V75" s="285" t="s">
        <v>17</v>
      </c>
      <c r="W75" s="290" t="s">
        <v>17</v>
      </c>
      <c r="X75" s="292">
        <v>6.214376787036998E-2</v>
      </c>
      <c r="Y75" s="290">
        <v>0.27218970327222053</v>
      </c>
      <c r="Z75" s="292">
        <v>9.8843536124561017E-3</v>
      </c>
      <c r="AA75" s="290">
        <v>4.3293468822557725E-2</v>
      </c>
      <c r="AB75" s="292">
        <v>1.5524584740000002E-2</v>
      </c>
      <c r="AC75" s="290">
        <v>6.7997681161200002E-2</v>
      </c>
      <c r="AD75" s="292">
        <v>9.5941933693200008E-3</v>
      </c>
      <c r="AE75" s="290">
        <v>4.2022566957621604E-2</v>
      </c>
      <c r="AF75" s="292">
        <v>3.1561480776420003E-5</v>
      </c>
      <c r="AG75" s="290">
        <v>1.3823928580071961E-4</v>
      </c>
      <c r="AH75" s="292">
        <v>3.6372612160318056E-2</v>
      </c>
      <c r="AI75" s="290">
        <v>0.15931204126219306</v>
      </c>
      <c r="AJ75" s="292">
        <v>3.0442220789638055E-2</v>
      </c>
      <c r="AK75" s="290">
        <v>0.13333692705861466</v>
      </c>
      <c r="AL75" s="292">
        <v>2.0879588901094474E-2</v>
      </c>
      <c r="AM75" s="290">
        <v>9.1452599386793787E-2</v>
      </c>
    </row>
    <row r="76" spans="1:39" ht="14.45" customHeight="1">
      <c r="A76" s="88"/>
      <c r="B76" s="1095" t="s">
        <v>938</v>
      </c>
      <c r="C76" s="1096" t="s">
        <v>206</v>
      </c>
      <c r="D76" s="1096" t="s">
        <v>1204</v>
      </c>
      <c r="E76" s="1096" t="s">
        <v>1101</v>
      </c>
      <c r="F76" s="1096" t="s">
        <v>50</v>
      </c>
      <c r="G76" s="1096" t="s">
        <v>1209</v>
      </c>
      <c r="H76" s="1096" t="s">
        <v>1210</v>
      </c>
      <c r="I76" s="272">
        <v>45262</v>
      </c>
      <c r="J76" s="285">
        <v>1.0000000000000001E-5</v>
      </c>
      <c r="K76" s="405">
        <v>1323</v>
      </c>
      <c r="L76" s="405">
        <v>1323</v>
      </c>
      <c r="M76" s="405">
        <v>2345</v>
      </c>
      <c r="N76" s="1096" t="s">
        <v>38</v>
      </c>
      <c r="O76" s="1096"/>
      <c r="P76" s="140">
        <v>9.7394678575024124E-2</v>
      </c>
      <c r="Q76" s="135">
        <v>0.42658869215860568</v>
      </c>
      <c r="R76" s="140">
        <v>9.7394677484018265E-3</v>
      </c>
      <c r="S76" s="135">
        <v>4.2658868738000004E-2</v>
      </c>
      <c r="T76" s="140">
        <v>2.0848027420318053E-2</v>
      </c>
      <c r="U76" s="134">
        <v>9.1314360100993072E-2</v>
      </c>
      <c r="V76" s="134" t="s">
        <v>17</v>
      </c>
      <c r="W76" s="135" t="s">
        <v>17</v>
      </c>
      <c r="X76" s="140">
        <v>6.214376787036998E-2</v>
      </c>
      <c r="Y76" s="135">
        <v>0.27218970327222053</v>
      </c>
      <c r="Z76" s="140">
        <v>9.8843536124561017E-3</v>
      </c>
      <c r="AA76" s="135">
        <v>4.3293468822557725E-2</v>
      </c>
      <c r="AB76" s="140">
        <v>1.5524584740000002E-2</v>
      </c>
      <c r="AC76" s="135">
        <v>6.7997681161200002E-2</v>
      </c>
      <c r="AD76" s="140">
        <v>9.5941933693200008E-3</v>
      </c>
      <c r="AE76" s="135">
        <v>4.2022566957621604E-2</v>
      </c>
      <c r="AF76" s="140">
        <v>3.1561480776420003E-5</v>
      </c>
      <c r="AG76" s="135">
        <v>1.3823928580071961E-4</v>
      </c>
      <c r="AH76" s="140">
        <v>3.6372612160318056E-2</v>
      </c>
      <c r="AI76" s="135">
        <v>0.15931204126219306</v>
      </c>
      <c r="AJ76" s="140">
        <v>3.0442220789638055E-2</v>
      </c>
      <c r="AK76" s="135">
        <v>0.13333692705861466</v>
      </c>
      <c r="AL76" s="140">
        <v>2.0879588901094474E-2</v>
      </c>
      <c r="AM76" s="135">
        <v>9.1452599386793787E-2</v>
      </c>
    </row>
    <row r="77" spans="1:39">
      <c r="A77" s="88"/>
      <c r="B77" s="1095" t="s">
        <v>938</v>
      </c>
      <c r="C77" s="1096" t="s">
        <v>317</v>
      </c>
      <c r="D77" s="1096" t="s">
        <v>318</v>
      </c>
      <c r="E77" s="1096" t="s">
        <v>1101</v>
      </c>
      <c r="F77" s="1096" t="s">
        <v>1211</v>
      </c>
      <c r="G77" s="1096" t="s">
        <v>1212</v>
      </c>
      <c r="H77" s="1096" t="s">
        <v>1213</v>
      </c>
      <c r="I77" s="272">
        <v>33604</v>
      </c>
      <c r="J77" s="285">
        <v>1.0000000000000001E-5</v>
      </c>
      <c r="K77" s="405">
        <v>816</v>
      </c>
      <c r="L77" s="405">
        <v>315</v>
      </c>
      <c r="M77" s="405">
        <v>2345</v>
      </c>
      <c r="N77" s="1096" t="s">
        <v>38</v>
      </c>
      <c r="O77" s="1096"/>
      <c r="P77" s="140">
        <v>0.62151192288178581</v>
      </c>
      <c r="Q77" s="135">
        <v>2.7222222222222219</v>
      </c>
      <c r="R77" s="140">
        <v>6.2151192288178579E-2</v>
      </c>
      <c r="S77" s="135">
        <v>0.2722222222222222</v>
      </c>
      <c r="T77" s="140">
        <v>0.13303907153729069</v>
      </c>
      <c r="U77" s="134">
        <v>0.58271113333333324</v>
      </c>
      <c r="V77" s="134" t="s">
        <v>17</v>
      </c>
      <c r="W77" s="135" t="s">
        <v>17</v>
      </c>
      <c r="X77" s="140">
        <v>0.39656265854895989</v>
      </c>
      <c r="Y77" s="135">
        <v>1.7369444444444444</v>
      </c>
      <c r="Z77" s="140">
        <v>6.3075762557077628E-2</v>
      </c>
      <c r="AA77" s="135">
        <v>0.27627183999999999</v>
      </c>
      <c r="AB77" s="140">
        <v>9.5752540800000015E-3</v>
      </c>
      <c r="AC77" s="135">
        <v>4.1939612870400003E-2</v>
      </c>
      <c r="AD77" s="140">
        <v>5.9175070214400006E-3</v>
      </c>
      <c r="AE77" s="135">
        <v>2.5918680753907204E-2</v>
      </c>
      <c r="AF77" s="140">
        <v>1.9466491544640003E-5</v>
      </c>
      <c r="AG77" s="135">
        <v>8.5263232965523215E-5</v>
      </c>
      <c r="AH77" s="140">
        <v>0.1426143256172907</v>
      </c>
      <c r="AI77" s="135">
        <v>0.62465074620373329</v>
      </c>
      <c r="AJ77" s="140">
        <v>0.1389565785587307</v>
      </c>
      <c r="AK77" s="135">
        <v>0.60862981408724048</v>
      </c>
      <c r="AL77" s="140">
        <v>0.13305853802883533</v>
      </c>
      <c r="AM77" s="135">
        <v>0.58279639656629878</v>
      </c>
    </row>
    <row r="78" spans="1:39">
      <c r="A78" s="88"/>
      <c r="B78" s="1095" t="s">
        <v>938</v>
      </c>
      <c r="C78" s="1096" t="s">
        <v>317</v>
      </c>
      <c r="D78" s="1096" t="s">
        <v>318</v>
      </c>
      <c r="E78" s="1096" t="s">
        <v>1101</v>
      </c>
      <c r="F78" s="1096" t="s">
        <v>1211</v>
      </c>
      <c r="G78" s="1096" t="s">
        <v>1214</v>
      </c>
      <c r="H78" s="1096" t="s">
        <v>1215</v>
      </c>
      <c r="I78" s="272">
        <v>33604</v>
      </c>
      <c r="J78" s="285">
        <v>1.0000000000000001E-5</v>
      </c>
      <c r="K78" s="405">
        <v>816</v>
      </c>
      <c r="L78" s="405">
        <v>380</v>
      </c>
      <c r="M78" s="405">
        <v>2345</v>
      </c>
      <c r="N78" s="1096" t="s">
        <v>38</v>
      </c>
      <c r="O78" s="1096"/>
      <c r="P78" s="140">
        <v>0.62151192288178581</v>
      </c>
      <c r="Q78" s="135">
        <v>2.7222222222222219</v>
      </c>
      <c r="R78" s="140">
        <v>6.2151192288178579E-2</v>
      </c>
      <c r="S78" s="135">
        <v>0.2722222222222222</v>
      </c>
      <c r="T78" s="140">
        <v>0.13303907153729069</v>
      </c>
      <c r="U78" s="134">
        <v>0.58271113333333324</v>
      </c>
      <c r="V78" s="134" t="s">
        <v>17</v>
      </c>
      <c r="W78" s="135" t="s">
        <v>17</v>
      </c>
      <c r="X78" s="140">
        <v>0.39656265854895989</v>
      </c>
      <c r="Y78" s="135">
        <v>1.7369444444444444</v>
      </c>
      <c r="Z78" s="140">
        <v>6.3075762557077628E-2</v>
      </c>
      <c r="AA78" s="135">
        <v>0.27627183999999999</v>
      </c>
      <c r="AB78" s="140">
        <v>9.5752540800000015E-3</v>
      </c>
      <c r="AC78" s="135">
        <v>4.1939612870400003E-2</v>
      </c>
      <c r="AD78" s="140">
        <v>5.9175070214400006E-3</v>
      </c>
      <c r="AE78" s="135">
        <v>2.5918680753907204E-2</v>
      </c>
      <c r="AF78" s="140">
        <v>1.9466491544640003E-5</v>
      </c>
      <c r="AG78" s="135">
        <v>8.5263232965523215E-5</v>
      </c>
      <c r="AH78" s="140">
        <v>0.1426143256172907</v>
      </c>
      <c r="AI78" s="135">
        <v>0.62465074620373329</v>
      </c>
      <c r="AJ78" s="140">
        <v>0.1389565785587307</v>
      </c>
      <c r="AK78" s="135">
        <v>0.60862981408724048</v>
      </c>
      <c r="AL78" s="140">
        <v>0.13305853802883533</v>
      </c>
      <c r="AM78" s="135">
        <v>0.58279639656629878</v>
      </c>
    </row>
    <row r="79" spans="1:39">
      <c r="A79" s="88"/>
      <c r="B79" s="1095" t="s">
        <v>938</v>
      </c>
      <c r="C79" s="89" t="s">
        <v>317</v>
      </c>
      <c r="D79" s="89" t="s">
        <v>318</v>
      </c>
      <c r="E79" s="89" t="s">
        <v>1101</v>
      </c>
      <c r="F79" s="89" t="s">
        <v>1211</v>
      </c>
      <c r="G79" s="89" t="s">
        <v>1216</v>
      </c>
      <c r="H79" s="89" t="s">
        <v>1217</v>
      </c>
      <c r="I79" s="130">
        <v>33604</v>
      </c>
      <c r="J79" s="134">
        <v>1.0000000000000001E-5</v>
      </c>
      <c r="K79" s="131">
        <v>1156</v>
      </c>
      <c r="L79" s="131">
        <v>450</v>
      </c>
      <c r="M79" s="131">
        <v>2345</v>
      </c>
      <c r="N79" s="89" t="s">
        <v>38</v>
      </c>
      <c r="O79" s="89"/>
      <c r="P79" s="140">
        <v>0.62151192288178581</v>
      </c>
      <c r="Q79" s="135">
        <v>2.7222222222222219</v>
      </c>
      <c r="R79" s="140">
        <v>6.2151192288178579E-2</v>
      </c>
      <c r="S79" s="135">
        <v>0.2722222222222222</v>
      </c>
      <c r="T79" s="140">
        <v>0.13303907153729069</v>
      </c>
      <c r="U79" s="134">
        <v>0.58271113333333324</v>
      </c>
      <c r="V79" s="134" t="s">
        <v>17</v>
      </c>
      <c r="W79" s="135" t="s">
        <v>17</v>
      </c>
      <c r="X79" s="140">
        <v>0.39656265854895989</v>
      </c>
      <c r="Y79" s="135">
        <v>1.7369444444444444</v>
      </c>
      <c r="Z79" s="140">
        <v>6.3075762557077628E-2</v>
      </c>
      <c r="AA79" s="135">
        <v>0.27627183999999999</v>
      </c>
      <c r="AB79" s="140">
        <v>1.3564943280000002E-2</v>
      </c>
      <c r="AC79" s="135">
        <v>5.941445156640001E-2</v>
      </c>
      <c r="AD79" s="140">
        <v>8.3831349470400007E-3</v>
      </c>
      <c r="AE79" s="135">
        <v>3.6718131068035204E-2</v>
      </c>
      <c r="AF79" s="140">
        <v>2.7577529688240003E-5</v>
      </c>
      <c r="AG79" s="135">
        <v>1.2078958003449121E-4</v>
      </c>
      <c r="AH79" s="140">
        <v>0.14660401481729068</v>
      </c>
      <c r="AI79" s="135">
        <v>0.64212558489973326</v>
      </c>
      <c r="AJ79" s="140">
        <v>0.14142220648433068</v>
      </c>
      <c r="AK79" s="135">
        <v>0.61942926440136847</v>
      </c>
      <c r="AL79" s="140">
        <v>0.13306664906697893</v>
      </c>
      <c r="AM79" s="135">
        <v>0.58283192291336772</v>
      </c>
    </row>
    <row r="80" spans="1:39">
      <c r="A80" s="88"/>
      <c r="B80" s="1095" t="s">
        <v>938</v>
      </c>
      <c r="C80" s="89" t="s">
        <v>317</v>
      </c>
      <c r="D80" s="89" t="s">
        <v>318</v>
      </c>
      <c r="E80" s="89" t="s">
        <v>1101</v>
      </c>
      <c r="F80" s="89" t="s">
        <v>1211</v>
      </c>
      <c r="G80" s="89" t="s">
        <v>1218</v>
      </c>
      <c r="H80" s="89" t="s">
        <v>1219</v>
      </c>
      <c r="I80" s="130">
        <v>33604</v>
      </c>
      <c r="J80" s="134">
        <v>1.0000000000000001E-5</v>
      </c>
      <c r="K80" s="131">
        <v>1156</v>
      </c>
      <c r="L80" s="131">
        <v>450</v>
      </c>
      <c r="M80" s="131">
        <v>2345</v>
      </c>
      <c r="N80" s="89" t="s">
        <v>38</v>
      </c>
      <c r="O80" s="89"/>
      <c r="P80" s="140">
        <v>0.62151192288178581</v>
      </c>
      <c r="Q80" s="135">
        <v>2.7222222222222219</v>
      </c>
      <c r="R80" s="140">
        <v>6.2151192288178579E-2</v>
      </c>
      <c r="S80" s="135">
        <v>0.2722222222222222</v>
      </c>
      <c r="T80" s="140">
        <v>0.13303907153729069</v>
      </c>
      <c r="U80" s="134">
        <v>0.58271113333333324</v>
      </c>
      <c r="V80" s="134" t="s">
        <v>17</v>
      </c>
      <c r="W80" s="135" t="s">
        <v>17</v>
      </c>
      <c r="X80" s="140">
        <v>0.39656265854895989</v>
      </c>
      <c r="Y80" s="135">
        <v>1.7369444444444444</v>
      </c>
      <c r="Z80" s="140">
        <v>6.3075762557077628E-2</v>
      </c>
      <c r="AA80" s="135">
        <v>0.27627183999999999</v>
      </c>
      <c r="AB80" s="140">
        <v>1.3564943280000002E-2</v>
      </c>
      <c r="AC80" s="135">
        <v>5.941445156640001E-2</v>
      </c>
      <c r="AD80" s="140">
        <v>8.3831349470400007E-3</v>
      </c>
      <c r="AE80" s="135">
        <v>3.6718131068035204E-2</v>
      </c>
      <c r="AF80" s="140">
        <v>2.7577529688240003E-5</v>
      </c>
      <c r="AG80" s="135">
        <v>1.2078958003449121E-4</v>
      </c>
      <c r="AH80" s="140">
        <v>0.14660401481729068</v>
      </c>
      <c r="AI80" s="135">
        <v>0.64212558489973326</v>
      </c>
      <c r="AJ80" s="140">
        <v>0.14142220648433068</v>
      </c>
      <c r="AK80" s="135">
        <v>0.61942926440136847</v>
      </c>
      <c r="AL80" s="140">
        <v>0.13306664906697893</v>
      </c>
      <c r="AM80" s="135">
        <v>0.58283192291336772</v>
      </c>
    </row>
    <row r="81" spans="1:44">
      <c r="A81" s="88"/>
      <c r="B81" s="1095" t="s">
        <v>938</v>
      </c>
      <c r="C81" s="89" t="s">
        <v>317</v>
      </c>
      <c r="D81" s="89" t="s">
        <v>318</v>
      </c>
      <c r="E81" s="89" t="s">
        <v>1101</v>
      </c>
      <c r="F81" s="89" t="s">
        <v>1211</v>
      </c>
      <c r="G81" s="89" t="s">
        <v>1220</v>
      </c>
      <c r="H81" s="89" t="s">
        <v>1221</v>
      </c>
      <c r="I81" s="130">
        <v>33604</v>
      </c>
      <c r="J81" s="134">
        <v>1.0000000000000001E-5</v>
      </c>
      <c r="K81" s="131">
        <v>816</v>
      </c>
      <c r="L81" s="131">
        <v>380</v>
      </c>
      <c r="M81" s="131">
        <v>2345</v>
      </c>
      <c r="N81" s="89" t="s">
        <v>38</v>
      </c>
      <c r="O81" s="89"/>
      <c r="P81" s="140">
        <v>0.62151192288178581</v>
      </c>
      <c r="Q81" s="135">
        <v>2.7222222222222219</v>
      </c>
      <c r="R81" s="140">
        <v>6.2151192288178579E-2</v>
      </c>
      <c r="S81" s="135">
        <v>0.2722222222222222</v>
      </c>
      <c r="T81" s="140">
        <v>0.13303907153729069</v>
      </c>
      <c r="U81" s="134">
        <v>0.58271113333333324</v>
      </c>
      <c r="V81" s="134" t="s">
        <v>17</v>
      </c>
      <c r="W81" s="135" t="s">
        <v>17</v>
      </c>
      <c r="X81" s="140">
        <v>0.39656265854895989</v>
      </c>
      <c r="Y81" s="135">
        <v>1.7369444444444444</v>
      </c>
      <c r="Z81" s="140">
        <v>6.3075762557077628E-2</v>
      </c>
      <c r="AA81" s="135">
        <v>0.27627183999999999</v>
      </c>
      <c r="AB81" s="140">
        <v>9.5752540800000015E-3</v>
      </c>
      <c r="AC81" s="135">
        <v>4.1939612870400003E-2</v>
      </c>
      <c r="AD81" s="140">
        <v>5.9175070214400006E-3</v>
      </c>
      <c r="AE81" s="135">
        <v>2.5918680753907204E-2</v>
      </c>
      <c r="AF81" s="140">
        <v>1.9466491544640003E-5</v>
      </c>
      <c r="AG81" s="135">
        <v>8.5263232965523215E-5</v>
      </c>
      <c r="AH81" s="140">
        <v>0.1426143256172907</v>
      </c>
      <c r="AI81" s="135">
        <v>0.62465074620373329</v>
      </c>
      <c r="AJ81" s="140">
        <v>0.1389565785587307</v>
      </c>
      <c r="AK81" s="135">
        <v>0.60862981408724048</v>
      </c>
      <c r="AL81" s="140">
        <v>0.13305853802883533</v>
      </c>
      <c r="AM81" s="135">
        <v>0.58279639656629878</v>
      </c>
    </row>
    <row r="82" spans="1:44">
      <c r="A82" s="88"/>
      <c r="B82" s="385" t="s">
        <v>938</v>
      </c>
      <c r="C82" s="149" t="s">
        <v>317</v>
      </c>
      <c r="D82" s="149" t="s">
        <v>318</v>
      </c>
      <c r="E82" s="149" t="s">
        <v>1101</v>
      </c>
      <c r="F82" s="149" t="s">
        <v>1211</v>
      </c>
      <c r="G82" s="149" t="s">
        <v>1222</v>
      </c>
      <c r="H82" s="149" t="s">
        <v>1223</v>
      </c>
      <c r="I82" s="463">
        <v>33604</v>
      </c>
      <c r="J82" s="275">
        <v>1.0000000000000001E-5</v>
      </c>
      <c r="K82" s="974">
        <v>816</v>
      </c>
      <c r="L82" s="974">
        <v>315</v>
      </c>
      <c r="M82" s="974">
        <v>2345</v>
      </c>
      <c r="N82" s="149" t="s">
        <v>38</v>
      </c>
      <c r="O82" s="149"/>
      <c r="P82" s="464">
        <v>0.62151192288178581</v>
      </c>
      <c r="Q82" s="276">
        <v>2.7222222222222219</v>
      </c>
      <c r="R82" s="464">
        <v>6.2151192288178579E-2</v>
      </c>
      <c r="S82" s="276">
        <v>0.2722222222222222</v>
      </c>
      <c r="T82" s="464">
        <v>0.13303907153729069</v>
      </c>
      <c r="U82" s="275">
        <v>0.58271113333333324</v>
      </c>
      <c r="V82" s="275" t="s">
        <v>17</v>
      </c>
      <c r="W82" s="276" t="s">
        <v>17</v>
      </c>
      <c r="X82" s="464">
        <v>0.39656265854895989</v>
      </c>
      <c r="Y82" s="276">
        <v>1.7369444444444444</v>
      </c>
      <c r="Z82" s="464">
        <v>6.3075762557077628E-2</v>
      </c>
      <c r="AA82" s="276">
        <v>0.27627183999999999</v>
      </c>
      <c r="AB82" s="464">
        <v>9.5752540800000015E-3</v>
      </c>
      <c r="AC82" s="276">
        <v>4.1939612870400003E-2</v>
      </c>
      <c r="AD82" s="464">
        <v>5.9175070214400006E-3</v>
      </c>
      <c r="AE82" s="276">
        <v>2.5918680753907204E-2</v>
      </c>
      <c r="AF82" s="464">
        <v>1.9466491544640003E-5</v>
      </c>
      <c r="AG82" s="276">
        <v>8.5263232965523215E-5</v>
      </c>
      <c r="AH82" s="464">
        <v>0.1426143256172907</v>
      </c>
      <c r="AI82" s="276">
        <v>0.62465074620373329</v>
      </c>
      <c r="AJ82" s="464">
        <v>0.1389565785587307</v>
      </c>
      <c r="AK82" s="276">
        <v>0.60862981408724048</v>
      </c>
      <c r="AL82" s="464">
        <v>0.13305853802883533</v>
      </c>
      <c r="AM82" s="276">
        <v>0.58279639656629878</v>
      </c>
    </row>
    <row r="83" spans="1:44" ht="13.9">
      <c r="A83" s="88"/>
      <c r="B83" s="114"/>
      <c r="C83" s="115"/>
      <c r="D83" s="115"/>
      <c r="E83" s="115"/>
      <c r="F83" s="115"/>
      <c r="G83" s="115"/>
      <c r="H83" s="115"/>
      <c r="I83" s="115"/>
      <c r="J83" s="115"/>
      <c r="K83" s="115"/>
      <c r="L83" s="115"/>
      <c r="M83" s="115"/>
      <c r="N83" s="115"/>
      <c r="O83" s="281" t="s">
        <v>342</v>
      </c>
      <c r="P83" s="152">
        <v>43.990728811992007</v>
      </c>
      <c r="Q83" s="151">
        <v>192.67939219652507</v>
      </c>
      <c r="R83" s="152">
        <v>74.866744601164797</v>
      </c>
      <c r="S83" s="151">
        <v>327.91634135310187</v>
      </c>
      <c r="T83" s="152">
        <v>8.4761021473050047</v>
      </c>
      <c r="U83" s="150">
        <v>37.125327405195947</v>
      </c>
      <c r="V83" s="150">
        <v>1.262339159794327</v>
      </c>
      <c r="W83" s="151">
        <v>5.5290455198991513</v>
      </c>
      <c r="X83" s="152">
        <v>6.1128619101141499</v>
      </c>
      <c r="Y83" s="151">
        <v>26.774335166299984</v>
      </c>
      <c r="Z83" s="152">
        <v>8.4287713822274242</v>
      </c>
      <c r="AA83" s="151">
        <v>36.918018654156064</v>
      </c>
      <c r="AB83" s="152">
        <v>0.56363747454000013</v>
      </c>
      <c r="AC83" s="151">
        <v>2.4687321384852017</v>
      </c>
      <c r="AD83" s="152">
        <v>0.34832795926572002</v>
      </c>
      <c r="AE83" s="151">
        <v>1.5256764615838532</v>
      </c>
      <c r="AF83" s="152">
        <v>1.1458749857398197E-3</v>
      </c>
      <c r="AG83" s="151">
        <v>5.0189324375404113E-3</v>
      </c>
      <c r="AH83" s="152">
        <v>6.4179582899644814</v>
      </c>
      <c r="AI83" s="151">
        <v>28.110657310044434</v>
      </c>
      <c r="AJ83" s="152">
        <v>6.2026487746902044</v>
      </c>
      <c r="AK83" s="151">
        <v>27.167601633143104</v>
      </c>
      <c r="AL83" s="152">
        <v>7.2338006472924921</v>
      </c>
      <c r="AM83" s="151">
        <v>25.646944103996766</v>
      </c>
    </row>
    <row r="84" spans="1:44">
      <c r="A84" s="88"/>
      <c r="B84" s="88"/>
      <c r="C84" s="88"/>
      <c r="D84" s="88"/>
      <c r="E84" s="88"/>
      <c r="F84" s="88"/>
      <c r="G84" s="88"/>
      <c r="H84" s="88"/>
      <c r="I84" s="88"/>
      <c r="J84" s="88"/>
      <c r="K84" s="88"/>
      <c r="L84" s="88"/>
      <c r="M84" s="88"/>
      <c r="N84" s="88"/>
      <c r="O84" s="88"/>
      <c r="P84" s="88"/>
      <c r="Q84" s="88"/>
      <c r="R84" s="90"/>
      <c r="S84" s="88"/>
      <c r="T84" s="88"/>
      <c r="U84" s="88"/>
      <c r="V84" s="88"/>
      <c r="W84" s="88"/>
      <c r="X84" s="88"/>
      <c r="Y84" s="88"/>
      <c r="Z84" s="88"/>
      <c r="AA84" s="88"/>
      <c r="AB84" s="88"/>
      <c r="AC84" s="88"/>
      <c r="AD84" s="88"/>
      <c r="AE84" s="88"/>
      <c r="AF84" s="88"/>
      <c r="AG84" s="465"/>
      <c r="AH84" s="465"/>
      <c r="AI84" s="88"/>
      <c r="AJ84" s="88"/>
      <c r="AK84" s="90"/>
      <c r="AL84" s="90"/>
      <c r="AM84" s="90"/>
    </row>
    <row r="85" spans="1:44">
      <c r="A85" s="88"/>
      <c r="B85" s="88"/>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90"/>
      <c r="AF85" s="88"/>
      <c r="AG85" s="88"/>
      <c r="AH85" s="88"/>
      <c r="AI85" s="88"/>
      <c r="AJ85" s="88"/>
      <c r="AK85" s="88"/>
      <c r="AL85" s="88"/>
      <c r="AM85" s="88"/>
    </row>
    <row r="86" spans="1:44" ht="27.75">
      <c r="A86" s="88"/>
      <c r="B86" s="362"/>
      <c r="C86" s="88"/>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88"/>
      <c r="AM86" s="88"/>
      <c r="AN86" s="160"/>
    </row>
    <row r="87" spans="1:44" ht="35.25">
      <c r="B87" s="833"/>
      <c r="AR87" s="160"/>
    </row>
    <row r="88" spans="1:44" ht="13.9">
      <c r="B88" s="932"/>
      <c r="AR88" s="160"/>
    </row>
  </sheetData>
  <mergeCells count="44">
    <mergeCell ref="B3:X6"/>
    <mergeCell ref="AF8:AH8"/>
    <mergeCell ref="Z9:AB9"/>
    <mergeCell ref="AC9:AD9"/>
    <mergeCell ref="P9:R9"/>
    <mergeCell ref="B19:B20"/>
    <mergeCell ref="AF22:AG22"/>
    <mergeCell ref="AF19:AG19"/>
    <mergeCell ref="AF9:AH9"/>
    <mergeCell ref="S9:U9"/>
    <mergeCell ref="V9:X9"/>
    <mergeCell ref="B9:B10"/>
    <mergeCell ref="C19:D19"/>
    <mergeCell ref="E19:F19"/>
    <mergeCell ref="N19:O19"/>
    <mergeCell ref="P19:Q19"/>
    <mergeCell ref="C9:E9"/>
    <mergeCell ref="F9:H9"/>
    <mergeCell ref="I9:K9"/>
    <mergeCell ref="M9:O9"/>
    <mergeCell ref="AF13:AH13"/>
    <mergeCell ref="G19:H19"/>
    <mergeCell ref="I19:J19"/>
    <mergeCell ref="K19:M19"/>
    <mergeCell ref="AC14:AD14"/>
    <mergeCell ref="R29:S29"/>
    <mergeCell ref="R18:S18"/>
    <mergeCell ref="T18:U18"/>
    <mergeCell ref="F26:I26"/>
    <mergeCell ref="AL29:AM29"/>
    <mergeCell ref="B29:O29"/>
    <mergeCell ref="P28:AA28"/>
    <mergeCell ref="AB28:AG28"/>
    <mergeCell ref="AH28:AM28"/>
    <mergeCell ref="Z29:AA29"/>
    <mergeCell ref="AB29:AC29"/>
    <mergeCell ref="AD29:AE29"/>
    <mergeCell ref="AF29:AG29"/>
    <mergeCell ref="P29:Q29"/>
    <mergeCell ref="AF11:AH11"/>
    <mergeCell ref="X29:Y29"/>
    <mergeCell ref="T29:W29"/>
    <mergeCell ref="AH29:AI29"/>
    <mergeCell ref="AJ29:AK29"/>
  </mergeCells>
  <phoneticPr fontId="3" type="noConversion"/>
  <pageMargins left="0.25" right="0.25" top="0.75" bottom="0.75" header="0.3" footer="0.3"/>
  <pageSetup paperSize="3" scale="40" fitToWidth="3" orientation="landscape" r:id="rId1"/>
  <colBreaks count="1" manualBreakCount="1">
    <brk id="19" max="82" man="1"/>
  </colBreaks>
  <customProperties>
    <customPr name="_pios_id" r:id="rId2"/>
  </customPropertie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4D23D-B757-4949-93CF-28F8D5A5BFAA}">
  <sheetPr codeName="Sheet24">
    <tabColor theme="8" tint="0.39997558519241921"/>
    <pageSetUpPr fitToPage="1"/>
  </sheetPr>
  <dimension ref="A1:AN90"/>
  <sheetViews>
    <sheetView showOutlineSymbols="0" topLeftCell="A31" zoomScaleNormal="100" zoomScaleSheetLayoutView="44" workbookViewId="0">
      <selection activeCell="W19" sqref="W19"/>
    </sheetView>
  </sheetViews>
  <sheetFormatPr defaultRowHeight="14.25"/>
  <cols>
    <col min="1" max="1" width="4" customWidth="1"/>
    <col min="2" max="2" width="25.59765625" customWidth="1"/>
    <col min="3" max="3" width="19" customWidth="1"/>
    <col min="4" max="4" width="12.1328125" bestFit="1" customWidth="1"/>
    <col min="5" max="5" width="24.1328125" bestFit="1" customWidth="1"/>
    <col min="6" max="6" width="17.86328125" bestFit="1" customWidth="1"/>
    <col min="7" max="7" width="22.86328125" customWidth="1"/>
    <col min="8" max="8" width="22" bestFit="1" customWidth="1"/>
    <col min="9" max="9" width="20.1328125" bestFit="1" customWidth="1"/>
    <col min="10" max="10" width="14.1328125" bestFit="1" customWidth="1"/>
    <col min="11" max="11" width="13" customWidth="1"/>
    <col min="12" max="12" width="13" style="2" customWidth="1"/>
    <col min="13" max="13" width="11.59765625" style="2" customWidth="1"/>
    <col min="14" max="14" width="13.3984375" style="2" bestFit="1" customWidth="1"/>
    <col min="15" max="23" width="11.59765625" style="2" customWidth="1"/>
    <col min="24" max="28" width="11.59765625" customWidth="1"/>
    <col min="29" max="29" width="19.86328125" customWidth="1"/>
    <col min="30" max="31" width="11.59765625" customWidth="1"/>
    <col min="32" max="39" width="11.59765625" style="9" customWidth="1"/>
    <col min="40" max="41" width="11.59765625" customWidth="1"/>
  </cols>
  <sheetData>
    <row r="1" spans="1:40" ht="25.15">
      <c r="A1" s="10"/>
      <c r="B1" s="1162" t="str">
        <f>'OR PTE Summary'!B1</f>
        <v>Emissions Detail Sheets for:</v>
      </c>
      <c r="C1" s="88"/>
      <c r="D1" s="88"/>
      <c r="E1" s="88"/>
      <c r="F1" s="1162" t="str">
        <f>'OR PTE Summary'!F1</f>
        <v>Intel Corp., source no. 34-2681, application 034907 received 7/7/2023</v>
      </c>
      <c r="G1" s="124"/>
      <c r="H1" s="88"/>
      <c r="I1" s="88"/>
      <c r="J1" s="88"/>
      <c r="K1" s="88"/>
      <c r="L1" s="88"/>
      <c r="M1" s="44"/>
      <c r="N1" s="44"/>
      <c r="O1" s="44"/>
      <c r="P1" s="44"/>
      <c r="Q1" s="44"/>
      <c r="R1" s="44"/>
      <c r="S1" s="44"/>
      <c r="T1" s="44"/>
      <c r="U1" s="44"/>
      <c r="V1" s="44"/>
      <c r="W1" s="44"/>
      <c r="X1" s="10"/>
      <c r="Y1" s="10"/>
      <c r="Z1" s="10"/>
      <c r="AA1" s="10"/>
      <c r="AB1" s="10"/>
      <c r="AC1" s="10"/>
      <c r="AD1" s="10"/>
      <c r="AE1" s="10"/>
      <c r="AF1" s="26"/>
      <c r="AG1" s="26"/>
      <c r="AH1" s="26"/>
      <c r="AI1" s="26"/>
      <c r="AJ1" s="26"/>
      <c r="AK1" s="26"/>
      <c r="AN1" s="9"/>
    </row>
    <row r="2" spans="1:40" ht="17.649999999999999">
      <c r="A2" s="10"/>
      <c r="B2" s="92" t="s">
        <v>1224</v>
      </c>
      <c r="C2" s="88"/>
      <c r="D2" s="88"/>
      <c r="E2" s="88"/>
      <c r="F2" s="88"/>
      <c r="G2" s="88"/>
      <c r="H2" s="88"/>
      <c r="I2" s="88"/>
      <c r="J2" s="88"/>
      <c r="K2" s="88"/>
      <c r="L2" s="88"/>
      <c r="M2" s="44"/>
      <c r="N2" s="44"/>
      <c r="O2" s="44"/>
      <c r="P2" s="44"/>
      <c r="Q2" s="44"/>
      <c r="R2" s="44"/>
      <c r="S2" s="44"/>
      <c r="T2" s="44"/>
      <c r="U2" s="44"/>
      <c r="V2" s="44"/>
      <c r="W2" s="44"/>
      <c r="X2" s="10"/>
      <c r="Y2" s="10"/>
      <c r="Z2" s="10"/>
      <c r="AA2" s="10"/>
      <c r="AB2" s="10"/>
      <c r="AC2" s="10"/>
      <c r="AD2" s="10"/>
      <c r="AE2" s="10"/>
      <c r="AF2" s="26"/>
      <c r="AG2" s="26"/>
      <c r="AH2" s="26"/>
      <c r="AI2" s="26"/>
      <c r="AJ2" s="26"/>
      <c r="AK2" s="26"/>
      <c r="AN2" s="9"/>
    </row>
    <row r="3" spans="1:40" ht="14.25" customHeight="1">
      <c r="A3" s="10"/>
      <c r="B3" s="88" t="s">
        <v>1225</v>
      </c>
      <c r="C3" s="88"/>
      <c r="D3" s="88"/>
      <c r="E3" s="88"/>
      <c r="F3" s="88"/>
      <c r="G3" s="88"/>
      <c r="H3" s="88"/>
      <c r="I3" s="88"/>
      <c r="J3" s="88"/>
      <c r="K3" s="88"/>
      <c r="L3" s="88"/>
      <c r="M3" s="44"/>
      <c r="N3" s="44"/>
      <c r="O3" s="44"/>
      <c r="P3" s="44"/>
      <c r="Q3" s="44"/>
      <c r="R3" s="44"/>
      <c r="S3" s="44"/>
      <c r="T3" s="44"/>
      <c r="U3" s="44"/>
      <c r="V3" s="44"/>
      <c r="W3" s="44"/>
      <c r="X3" s="10"/>
      <c r="Y3" s="10"/>
      <c r="Z3" s="10"/>
      <c r="AA3" s="10"/>
      <c r="AB3" s="10"/>
      <c r="AC3" s="10"/>
      <c r="AD3" s="10"/>
      <c r="AE3" s="10"/>
      <c r="AF3" s="26"/>
      <c r="AG3" s="26"/>
      <c r="AH3" s="26"/>
      <c r="AI3" s="26"/>
      <c r="AJ3" s="26"/>
      <c r="AK3" s="26"/>
      <c r="AN3" s="9"/>
    </row>
    <row r="4" spans="1:40" ht="14.25" customHeight="1">
      <c r="A4" s="10"/>
      <c r="B4" s="88"/>
      <c r="C4" s="88"/>
      <c r="D4" s="88"/>
      <c r="E4" s="88"/>
      <c r="F4" s="88"/>
      <c r="G4" s="88"/>
      <c r="H4" s="88"/>
      <c r="I4" s="88"/>
      <c r="J4" s="88"/>
      <c r="K4" s="88"/>
      <c r="L4" s="88"/>
      <c r="M4" s="44"/>
      <c r="N4" s="44"/>
      <c r="O4" s="44"/>
      <c r="P4" s="44"/>
      <c r="Q4" s="44"/>
      <c r="R4" s="44"/>
      <c r="S4" s="44"/>
      <c r="T4" s="44"/>
      <c r="U4" s="44"/>
      <c r="V4" s="44"/>
      <c r="W4" s="44"/>
      <c r="X4" s="10"/>
      <c r="Y4" s="10"/>
      <c r="Z4" s="10"/>
      <c r="AA4" s="10"/>
      <c r="AB4" s="10"/>
      <c r="AC4" s="10"/>
      <c r="AD4" s="10"/>
      <c r="AE4" s="10"/>
      <c r="AF4" s="26"/>
      <c r="AG4" s="26"/>
      <c r="AH4" s="26"/>
      <c r="AI4" s="26"/>
      <c r="AJ4" s="26"/>
      <c r="AK4" s="26"/>
      <c r="AN4" s="9"/>
    </row>
    <row r="5" spans="1:40" ht="14.25" customHeight="1">
      <c r="A5" s="10"/>
      <c r="B5" s="97" t="s">
        <v>1226</v>
      </c>
      <c r="C5" s="88"/>
      <c r="D5" s="88"/>
      <c r="E5" s="88"/>
      <c r="F5" s="88"/>
      <c r="G5" s="88"/>
      <c r="H5" s="97" t="s">
        <v>1066</v>
      </c>
      <c r="I5" s="88"/>
      <c r="J5" s="88"/>
      <c r="K5" s="88"/>
      <c r="L5" s="88"/>
      <c r="M5" s="44"/>
      <c r="N5" s="44"/>
      <c r="O5" s="44"/>
      <c r="P5" s="44"/>
      <c r="Q5" s="44"/>
      <c r="R5" s="44"/>
      <c r="S5" s="44"/>
      <c r="T5" s="44"/>
      <c r="U5" s="44"/>
      <c r="V5" s="44"/>
      <c r="W5" s="44"/>
      <c r="X5" s="10"/>
      <c r="Y5" s="10"/>
      <c r="Z5" s="10"/>
      <c r="AA5" s="10"/>
      <c r="AB5" s="10"/>
      <c r="AC5" s="10"/>
      <c r="AD5" s="10"/>
      <c r="AE5" s="10"/>
      <c r="AF5" s="26"/>
      <c r="AG5" s="26"/>
      <c r="AH5" s="26"/>
      <c r="AI5" s="26"/>
      <c r="AJ5" s="26"/>
      <c r="AK5" s="26"/>
      <c r="AN5" s="9"/>
    </row>
    <row r="6" spans="1:40">
      <c r="A6" s="10"/>
      <c r="B6" s="1383" t="s">
        <v>1227</v>
      </c>
      <c r="C6" s="1385"/>
      <c r="D6" s="1385"/>
      <c r="E6" s="1385"/>
      <c r="F6" s="1384"/>
      <c r="G6" s="97"/>
      <c r="H6" s="1383" t="s">
        <v>912</v>
      </c>
      <c r="I6" s="1385"/>
      <c r="J6" s="1384"/>
      <c r="K6" s="1405" t="s">
        <v>1070</v>
      </c>
      <c r="L6" s="1407"/>
      <c r="M6" s="44"/>
      <c r="N6" s="44"/>
      <c r="O6" s="44"/>
      <c r="P6" s="44"/>
      <c r="Q6" s="44"/>
      <c r="R6" s="44"/>
      <c r="S6" s="44"/>
      <c r="T6" s="44"/>
      <c r="U6" s="44"/>
      <c r="V6" s="44"/>
      <c r="W6" s="44"/>
      <c r="X6" s="10"/>
      <c r="Y6" s="10"/>
      <c r="Z6" s="10"/>
      <c r="AA6" s="10"/>
      <c r="AB6" s="10"/>
      <c r="AC6" s="10"/>
      <c r="AD6" s="10"/>
      <c r="AE6" s="10"/>
      <c r="AF6" s="26"/>
      <c r="AG6" s="26"/>
      <c r="AH6" s="26"/>
      <c r="AI6" s="26"/>
      <c r="AJ6" s="26"/>
      <c r="AK6" s="10"/>
      <c r="AL6"/>
      <c r="AM6"/>
    </row>
    <row r="7" spans="1:40">
      <c r="A7" s="10"/>
      <c r="B7" s="1053" t="s">
        <v>66</v>
      </c>
      <c r="C7" s="1051" t="s">
        <v>67</v>
      </c>
      <c r="D7" s="1051" t="s">
        <v>1228</v>
      </c>
      <c r="E7" s="1051" t="s">
        <v>1229</v>
      </c>
      <c r="F7" s="1052" t="s">
        <v>1230</v>
      </c>
      <c r="G7" s="88"/>
      <c r="H7" s="1053" t="s">
        <v>820</v>
      </c>
      <c r="I7" s="1051" t="s">
        <v>916</v>
      </c>
      <c r="J7" s="1052" t="s">
        <v>1072</v>
      </c>
      <c r="K7" s="995" t="s">
        <v>796</v>
      </c>
      <c r="L7" s="326">
        <v>0.21</v>
      </c>
      <c r="M7" s="44"/>
      <c r="N7" s="44"/>
      <c r="O7" s="44"/>
      <c r="P7" s="44"/>
      <c r="Q7" s="44"/>
      <c r="R7" s="44"/>
      <c r="S7" s="44"/>
      <c r="T7" s="44"/>
      <c r="U7" s="44"/>
      <c r="V7" s="44"/>
      <c r="W7" s="44"/>
      <c r="X7" s="10"/>
      <c r="Y7" s="10"/>
      <c r="Z7" s="10"/>
      <c r="AA7" s="10"/>
      <c r="AB7" s="10"/>
      <c r="AC7" s="10"/>
      <c r="AD7" s="10"/>
      <c r="AE7" s="10"/>
      <c r="AF7" s="26"/>
      <c r="AG7" s="26"/>
      <c r="AH7" s="26"/>
      <c r="AI7" s="26"/>
      <c r="AJ7" s="26"/>
      <c r="AK7" s="10"/>
      <c r="AL7"/>
      <c r="AM7"/>
    </row>
    <row r="8" spans="1:40">
      <c r="A8" s="10"/>
      <c r="B8" s="101" t="s">
        <v>92</v>
      </c>
      <c r="C8" s="146" t="s">
        <v>50</v>
      </c>
      <c r="D8" s="138">
        <v>2.8116822816523921E-2</v>
      </c>
      <c r="E8" s="138">
        <v>7.7602430973606005E-3</v>
      </c>
      <c r="F8" s="139">
        <v>2.8116822816523913E-4</v>
      </c>
      <c r="G8" s="88"/>
      <c r="H8" s="1103" t="s">
        <v>678</v>
      </c>
      <c r="I8" s="327">
        <v>0.17444717444717445</v>
      </c>
      <c r="J8" s="1104">
        <v>5</v>
      </c>
      <c r="K8" s="996" t="s">
        <v>798</v>
      </c>
      <c r="L8" s="329">
        <v>0.28999999999999998</v>
      </c>
      <c r="M8" s="44"/>
      <c r="N8" s="44"/>
      <c r="O8" s="44"/>
      <c r="P8" s="44"/>
      <c r="Q8" s="44"/>
      <c r="R8" s="44"/>
      <c r="S8" s="44"/>
      <c r="T8" s="44"/>
      <c r="U8" s="44"/>
      <c r="V8" s="44"/>
      <c r="W8" s="44"/>
      <c r="X8" s="10"/>
      <c r="Y8" s="10"/>
      <c r="Z8" s="10"/>
      <c r="AA8" s="10"/>
      <c r="AB8" s="10"/>
      <c r="AC8" s="10"/>
      <c r="AD8" s="10"/>
      <c r="AE8" s="10"/>
      <c r="AF8" s="26"/>
      <c r="AG8" s="26"/>
      <c r="AH8" s="26"/>
      <c r="AI8" s="26"/>
      <c r="AJ8" s="26"/>
      <c r="AK8" s="10"/>
      <c r="AL8"/>
      <c r="AM8"/>
    </row>
    <row r="9" spans="1:40">
      <c r="A9" s="10"/>
      <c r="B9" s="110" t="s">
        <v>87</v>
      </c>
      <c r="C9" s="89" t="s">
        <v>50</v>
      </c>
      <c r="D9" s="134">
        <v>2.0791679999999989E-2</v>
      </c>
      <c r="E9" s="134">
        <v>5.738503679999998E-3</v>
      </c>
      <c r="F9" s="135">
        <v>2.0791679999999991E-4</v>
      </c>
      <c r="G9" s="88"/>
      <c r="H9" s="1110" t="s">
        <v>564</v>
      </c>
      <c r="I9" s="330">
        <v>6.6339066339066333E-2</v>
      </c>
      <c r="J9" s="1082">
        <v>6</v>
      </c>
      <c r="K9" s="996" t="s">
        <v>799</v>
      </c>
      <c r="L9" s="329">
        <v>0.28999999999999998</v>
      </c>
      <c r="M9" s="44"/>
      <c r="N9" s="44"/>
      <c r="O9" s="44"/>
      <c r="P9" s="44"/>
      <c r="Q9" s="44"/>
      <c r="R9" s="44"/>
      <c r="S9" s="44"/>
      <c r="T9" s="45"/>
      <c r="U9" s="45"/>
      <c r="V9" s="45"/>
      <c r="W9" s="45"/>
      <c r="X9" s="10"/>
      <c r="Y9" s="10"/>
      <c r="Z9" s="10"/>
      <c r="AA9" s="10"/>
      <c r="AB9" s="10"/>
      <c r="AC9" s="10"/>
      <c r="AD9" s="10"/>
      <c r="AE9" s="10"/>
      <c r="AF9" s="26"/>
      <c r="AG9" s="26"/>
      <c r="AH9" s="26"/>
      <c r="AI9" s="26"/>
      <c r="AJ9" s="26"/>
      <c r="AK9" s="10"/>
      <c r="AL9"/>
      <c r="AM9"/>
    </row>
    <row r="10" spans="1:40">
      <c r="A10" s="10"/>
      <c r="B10" s="110" t="s">
        <v>79</v>
      </c>
      <c r="C10" s="89" t="s">
        <v>50</v>
      </c>
      <c r="D10" s="134">
        <v>2.7877500000000022E-5</v>
      </c>
      <c r="E10" s="134">
        <v>7.6995000000000065E-6</v>
      </c>
      <c r="F10" s="135">
        <v>2.7877500000000024E-7</v>
      </c>
      <c r="G10" s="88"/>
      <c r="H10" s="1110" t="s">
        <v>552</v>
      </c>
      <c r="I10" s="330">
        <v>9.8280098280098274E-2</v>
      </c>
      <c r="J10" s="1082">
        <v>4</v>
      </c>
      <c r="K10" s="997" t="s">
        <v>800</v>
      </c>
      <c r="L10" s="332">
        <v>0.21</v>
      </c>
      <c r="M10" s="44"/>
      <c r="N10" s="44"/>
      <c r="O10" s="44"/>
      <c r="P10" s="44"/>
      <c r="Q10" s="44"/>
      <c r="R10" s="44"/>
      <c r="S10" s="44"/>
      <c r="T10" s="44"/>
      <c r="U10" s="44"/>
      <c r="V10" s="47"/>
      <c r="W10" s="47"/>
      <c r="X10" s="10"/>
      <c r="Y10" s="10"/>
      <c r="Z10" s="10"/>
      <c r="AA10" s="10"/>
      <c r="AB10" s="10"/>
      <c r="AC10" s="10"/>
      <c r="AD10" s="10"/>
      <c r="AE10" s="10"/>
      <c r="AF10" s="26"/>
      <c r="AG10" s="26"/>
      <c r="AH10" s="26"/>
      <c r="AI10" s="26"/>
      <c r="AJ10" s="26"/>
      <c r="AK10" s="10"/>
      <c r="AL10"/>
      <c r="AM10"/>
    </row>
    <row r="11" spans="1:40">
      <c r="A11" s="10"/>
      <c r="B11" s="299" t="s">
        <v>1231</v>
      </c>
      <c r="C11" s="89" t="s">
        <v>50</v>
      </c>
      <c r="D11" s="134">
        <v>5.9624006732037449</v>
      </c>
      <c r="E11" s="134">
        <v>1.6456225858042339</v>
      </c>
      <c r="F11" s="135">
        <v>5.9624006732037459E-2</v>
      </c>
      <c r="G11" s="88"/>
      <c r="H11" s="1110" t="s">
        <v>795</v>
      </c>
      <c r="I11" s="330">
        <v>0.14742014742014742</v>
      </c>
      <c r="J11" s="1082">
        <v>6</v>
      </c>
      <c r="K11" s="100"/>
      <c r="L11" s="100"/>
      <c r="M11" s="44"/>
      <c r="N11" s="44"/>
      <c r="O11" s="44"/>
      <c r="P11" s="44"/>
      <c r="Q11" s="44"/>
      <c r="R11" s="44"/>
      <c r="S11" s="44"/>
      <c r="T11" s="44"/>
      <c r="U11" s="44"/>
      <c r="V11" s="44"/>
      <c r="W11" s="44"/>
      <c r="X11" s="10"/>
      <c r="Y11" s="10"/>
      <c r="Z11" s="10"/>
      <c r="AA11" s="10"/>
      <c r="AB11" s="10"/>
      <c r="AC11" s="10"/>
      <c r="AD11" s="10"/>
      <c r="AE11" s="10"/>
      <c r="AF11" s="26"/>
      <c r="AG11" s="26"/>
      <c r="AH11" s="26"/>
      <c r="AI11" s="26"/>
      <c r="AJ11" s="26"/>
      <c r="AK11" s="10"/>
      <c r="AL11"/>
      <c r="AM11"/>
    </row>
    <row r="12" spans="1:40" ht="16.149999999999999">
      <c r="A12" s="10"/>
      <c r="B12" s="110" t="s">
        <v>1232</v>
      </c>
      <c r="C12" s="89" t="s">
        <v>50</v>
      </c>
      <c r="D12" s="134">
        <v>6.0401869402465103</v>
      </c>
      <c r="E12" s="134">
        <v>1.6670915955080368</v>
      </c>
      <c r="F12" s="135">
        <v>6.0401869402465107E-2</v>
      </c>
      <c r="G12" s="88"/>
      <c r="H12" s="1110" t="s">
        <v>796</v>
      </c>
      <c r="I12" s="330">
        <v>0.14004914004914004</v>
      </c>
      <c r="J12" s="1082">
        <v>5</v>
      </c>
      <c r="K12" s="998" t="s">
        <v>1233</v>
      </c>
      <c r="L12" s="999">
        <v>200</v>
      </c>
      <c r="M12" s="44"/>
      <c r="N12" s="44"/>
      <c r="O12" s="44"/>
      <c r="P12" s="44"/>
      <c r="Q12" s="44"/>
      <c r="R12" s="44"/>
      <c r="S12" s="44"/>
      <c r="T12" s="44"/>
      <c r="U12" s="44"/>
      <c r="V12" s="44"/>
      <c r="W12" s="44"/>
      <c r="X12" s="10"/>
      <c r="Y12" s="10"/>
      <c r="Z12" s="10"/>
      <c r="AA12" s="10"/>
      <c r="AB12" s="10"/>
      <c r="AC12" s="10"/>
      <c r="AD12" s="10"/>
      <c r="AE12" s="10"/>
      <c r="AF12" s="26"/>
      <c r="AG12" s="26"/>
      <c r="AH12" s="26"/>
      <c r="AI12" s="26"/>
      <c r="AJ12" s="26"/>
      <c r="AK12" s="10"/>
      <c r="AL12"/>
      <c r="AM12"/>
    </row>
    <row r="13" spans="1:40">
      <c r="A13" s="10"/>
      <c r="B13" s="299" t="s">
        <v>94</v>
      </c>
      <c r="C13" s="89" t="s">
        <v>50</v>
      </c>
      <c r="D13" s="134">
        <v>0.40296153941599161</v>
      </c>
      <c r="E13" s="134">
        <v>0.11121738487881369</v>
      </c>
      <c r="F13" s="135">
        <v>4.0296153941599168E-3</v>
      </c>
      <c r="G13" s="88"/>
      <c r="H13" s="1110" t="s">
        <v>798</v>
      </c>
      <c r="I13" s="330">
        <v>0.18673218673218672</v>
      </c>
      <c r="J13" s="1082">
        <v>4</v>
      </c>
      <c r="K13" s="100"/>
      <c r="L13" s="100"/>
      <c r="M13" s="44"/>
      <c r="N13" s="44"/>
      <c r="O13" s="44"/>
      <c r="P13" s="44"/>
      <c r="Q13" s="44"/>
      <c r="R13" s="44"/>
      <c r="S13" s="44"/>
      <c r="T13" s="44"/>
      <c r="U13" s="44"/>
      <c r="V13" s="44"/>
      <c r="W13" s="44"/>
      <c r="X13" s="10"/>
      <c r="Y13" s="10"/>
      <c r="Z13" s="10"/>
      <c r="AA13" s="10"/>
      <c r="AB13" s="10"/>
      <c r="AC13" s="10"/>
      <c r="AD13" s="10"/>
      <c r="AE13" s="10"/>
      <c r="AF13" s="26"/>
      <c r="AG13" s="26"/>
      <c r="AH13" s="26"/>
      <c r="AI13" s="26"/>
      <c r="AJ13" s="26"/>
      <c r="AK13" s="10"/>
      <c r="AL13"/>
      <c r="AM13"/>
    </row>
    <row r="14" spans="1:40">
      <c r="A14" s="10"/>
      <c r="B14" s="110" t="s">
        <v>96</v>
      </c>
      <c r="C14" s="89" t="s">
        <v>50</v>
      </c>
      <c r="D14" s="134">
        <v>3.2077500000000002E-2</v>
      </c>
      <c r="E14" s="134">
        <v>8.8595000000000011E-3</v>
      </c>
      <c r="F14" s="135">
        <v>3.2077499999999998E-4</v>
      </c>
      <c r="G14" s="88"/>
      <c r="H14" s="1110" t="s">
        <v>799</v>
      </c>
      <c r="I14" s="330">
        <v>0.18673218673218672</v>
      </c>
      <c r="J14" s="1082">
        <v>5</v>
      </c>
      <c r="K14" s="100"/>
      <c r="L14" s="100"/>
      <c r="M14" s="44"/>
      <c r="N14" s="44"/>
      <c r="O14" s="44"/>
      <c r="P14" s="44"/>
      <c r="Q14" s="44"/>
      <c r="R14" s="44"/>
      <c r="S14" s="44"/>
      <c r="T14" s="44"/>
      <c r="U14" s="44"/>
      <c r="V14" s="44"/>
      <c r="W14" s="44"/>
      <c r="X14" s="10"/>
      <c r="Y14" s="10"/>
      <c r="Z14" s="10"/>
      <c r="AA14" s="10"/>
      <c r="AB14" s="10"/>
      <c r="AC14" s="10"/>
      <c r="AD14" s="10"/>
      <c r="AE14" s="10"/>
      <c r="AF14" s="26"/>
      <c r="AG14" s="26"/>
      <c r="AH14" s="26"/>
      <c r="AI14" s="26"/>
      <c r="AJ14" s="26"/>
      <c r="AK14" s="10"/>
      <c r="AL14"/>
      <c r="AM14"/>
    </row>
    <row r="15" spans="1:40">
      <c r="A15" s="10"/>
      <c r="B15" s="110" t="s">
        <v>98</v>
      </c>
      <c r="C15" s="89" t="s">
        <v>50</v>
      </c>
      <c r="D15" s="134" t="s">
        <v>17</v>
      </c>
      <c r="E15" s="134">
        <v>1.2931201919999993E-4</v>
      </c>
      <c r="F15" s="135" t="s">
        <v>17</v>
      </c>
      <c r="G15" s="88"/>
      <c r="H15" s="1110" t="s">
        <v>800</v>
      </c>
      <c r="I15" s="330" t="s">
        <v>17</v>
      </c>
      <c r="J15" s="1082">
        <v>3</v>
      </c>
      <c r="K15" s="100"/>
      <c r="L15" s="100"/>
      <c r="M15" s="44"/>
      <c r="N15" s="44"/>
      <c r="O15" s="44"/>
      <c r="P15" s="44"/>
      <c r="Q15" s="44"/>
      <c r="R15" s="44"/>
      <c r="S15" s="44"/>
      <c r="T15" s="45"/>
      <c r="U15" s="45"/>
      <c r="V15" s="45"/>
      <c r="W15" s="45"/>
      <c r="X15" s="10"/>
      <c r="Y15" s="10"/>
      <c r="Z15" s="10"/>
      <c r="AA15" s="10"/>
      <c r="AB15" s="10"/>
      <c r="AC15" s="10"/>
      <c r="AD15" s="10"/>
      <c r="AE15" s="10"/>
      <c r="AF15" s="26"/>
      <c r="AG15" s="26"/>
      <c r="AH15" s="26"/>
      <c r="AI15" s="26"/>
      <c r="AJ15" s="26"/>
      <c r="AK15" s="10"/>
      <c r="AL15"/>
      <c r="AM15"/>
    </row>
    <row r="16" spans="1:40">
      <c r="A16" s="10"/>
      <c r="B16" s="110" t="s">
        <v>100</v>
      </c>
      <c r="C16" s="89" t="s">
        <v>50</v>
      </c>
      <c r="D16" s="134" t="s">
        <v>17</v>
      </c>
      <c r="E16" s="134">
        <v>2.5429141919999993E-5</v>
      </c>
      <c r="F16" s="135" t="s">
        <v>17</v>
      </c>
      <c r="G16" s="88"/>
      <c r="H16" s="143" t="s">
        <v>264</v>
      </c>
      <c r="I16" s="341" t="s">
        <v>17</v>
      </c>
      <c r="J16" s="1083">
        <v>3</v>
      </c>
      <c r="K16" s="100"/>
      <c r="L16" s="100"/>
      <c r="M16" s="44"/>
      <c r="N16" s="51"/>
      <c r="O16" s="44"/>
      <c r="P16" s="44"/>
      <c r="Q16" s="44"/>
      <c r="R16" s="44"/>
      <c r="S16" s="44"/>
      <c r="T16" s="44"/>
      <c r="U16" s="44"/>
      <c r="V16" s="47"/>
      <c r="W16" s="47"/>
      <c r="X16" s="10"/>
      <c r="Y16" s="10"/>
      <c r="Z16" s="10"/>
      <c r="AA16" s="10"/>
      <c r="AB16" s="10"/>
      <c r="AC16" s="10"/>
      <c r="AD16" s="10"/>
      <c r="AE16" s="10"/>
      <c r="AF16" s="26"/>
      <c r="AG16" s="26"/>
      <c r="AH16" s="26"/>
      <c r="AI16" s="26"/>
      <c r="AJ16" s="26"/>
      <c r="AK16" s="10"/>
      <c r="AL16"/>
      <c r="AM16"/>
    </row>
    <row r="17" spans="1:39">
      <c r="A17" s="10"/>
      <c r="B17" s="110" t="s">
        <v>101</v>
      </c>
      <c r="C17" s="89" t="s">
        <v>50</v>
      </c>
      <c r="D17" s="134" t="s">
        <v>17</v>
      </c>
      <c r="E17" s="134">
        <v>8.6441611689385508E-7</v>
      </c>
      <c r="F17" s="135" t="s">
        <v>17</v>
      </c>
      <c r="G17" s="88"/>
      <c r="H17" s="1402" t="s">
        <v>1234</v>
      </c>
      <c r="I17" s="1403"/>
      <c r="J17" s="1404"/>
      <c r="K17" s="100"/>
      <c r="L17" s="100"/>
      <c r="M17" s="44"/>
      <c r="N17" s="44"/>
      <c r="O17" s="44"/>
      <c r="P17" s="44"/>
      <c r="Q17" s="44"/>
      <c r="R17" s="44"/>
      <c r="S17" s="44"/>
      <c r="T17" s="44"/>
      <c r="U17" s="44"/>
      <c r="V17" s="44"/>
      <c r="W17" s="44"/>
      <c r="X17" s="10"/>
      <c r="Y17" s="10"/>
      <c r="Z17" s="10"/>
      <c r="AA17" s="10"/>
      <c r="AB17" s="10"/>
      <c r="AC17" s="10"/>
      <c r="AD17" s="10"/>
      <c r="AE17" s="10"/>
      <c r="AF17" s="26"/>
      <c r="AG17" s="26"/>
      <c r="AH17" s="26"/>
      <c r="AI17" s="26"/>
      <c r="AJ17" s="26"/>
      <c r="AK17" s="10"/>
      <c r="AL17"/>
      <c r="AM17"/>
    </row>
    <row r="18" spans="1:39" ht="16.149999999999999">
      <c r="A18" s="10"/>
      <c r="B18" s="1153" t="s">
        <v>1235</v>
      </c>
      <c r="C18" s="149" t="s">
        <v>50</v>
      </c>
      <c r="D18" s="275">
        <v>6.4205662717982763</v>
      </c>
      <c r="E18" s="275">
        <v>1.7720762910163241</v>
      </c>
      <c r="F18" s="276">
        <v>6.4205662717982767E-2</v>
      </c>
      <c r="G18" s="88"/>
      <c r="H18" s="1065" t="s">
        <v>820</v>
      </c>
      <c r="I18" s="1064" t="s">
        <v>916</v>
      </c>
      <c r="J18" s="1101" t="s">
        <v>1072</v>
      </c>
      <c r="K18" s="100"/>
      <c r="L18" s="100"/>
      <c r="M18" s="44"/>
      <c r="N18" s="44"/>
      <c r="O18" s="44"/>
      <c r="P18" s="44"/>
      <c r="Q18" s="44"/>
      <c r="R18" s="45"/>
      <c r="S18" s="45"/>
      <c r="T18" s="45"/>
      <c r="U18" s="45"/>
      <c r="V18" s="45"/>
      <c r="W18" s="45"/>
      <c r="X18" s="10"/>
      <c r="Y18" s="10"/>
      <c r="Z18" s="10"/>
      <c r="AA18" s="10"/>
      <c r="AB18" s="10"/>
      <c r="AC18" s="10"/>
      <c r="AD18" s="10"/>
      <c r="AE18" s="10"/>
      <c r="AF18" s="26"/>
      <c r="AG18" s="26"/>
      <c r="AH18" s="26"/>
      <c r="AI18" s="26"/>
      <c r="AJ18" s="26"/>
      <c r="AK18" s="10"/>
      <c r="AL18"/>
      <c r="AM18"/>
    </row>
    <row r="19" spans="1:39" ht="16.149999999999999">
      <c r="A19" s="10"/>
      <c r="B19" s="88" t="s">
        <v>1236</v>
      </c>
      <c r="C19" s="88"/>
      <c r="D19" s="88"/>
      <c r="E19" s="88"/>
      <c r="F19" s="88"/>
      <c r="G19" s="88"/>
      <c r="H19" s="378" t="s">
        <v>726</v>
      </c>
      <c r="I19" s="379">
        <v>0.5</v>
      </c>
      <c r="J19" s="371">
        <v>2</v>
      </c>
      <c r="K19" s="1000"/>
      <c r="L19" s="1000"/>
      <c r="M19" s="44"/>
      <c r="N19" s="44"/>
      <c r="O19" s="44"/>
      <c r="P19" s="44"/>
      <c r="Q19" s="44"/>
      <c r="R19" s="46"/>
      <c r="S19" s="46"/>
      <c r="T19" s="44"/>
      <c r="U19" s="44"/>
      <c r="V19" s="47"/>
      <c r="W19" s="47"/>
      <c r="X19" s="10"/>
      <c r="Y19" s="10"/>
      <c r="Z19" s="10"/>
      <c r="AA19" s="10"/>
      <c r="AB19" s="10"/>
      <c r="AC19" s="10"/>
      <c r="AD19" s="10"/>
      <c r="AE19" s="10"/>
      <c r="AF19" s="26"/>
      <c r="AG19" s="26"/>
      <c r="AH19" s="26"/>
      <c r="AI19" s="26"/>
      <c r="AJ19" s="26"/>
      <c r="AK19" s="10"/>
      <c r="AL19"/>
      <c r="AM19"/>
    </row>
    <row r="20" spans="1:39">
      <c r="A20" s="10"/>
      <c r="B20" s="97" t="s">
        <v>1237</v>
      </c>
      <c r="C20" s="89"/>
      <c r="D20" s="134"/>
      <c r="E20" s="134"/>
      <c r="F20" s="134"/>
      <c r="G20" s="88"/>
      <c r="H20" s="1095" t="s">
        <v>678</v>
      </c>
      <c r="I20" s="381">
        <v>0.25</v>
      </c>
      <c r="J20" s="1097">
        <v>3</v>
      </c>
      <c r="K20" s="1000"/>
      <c r="L20" s="1000"/>
      <c r="M20" s="44"/>
      <c r="N20" s="44"/>
      <c r="O20" s="44"/>
      <c r="P20" s="44"/>
      <c r="Q20" s="44"/>
      <c r="R20" s="47"/>
      <c r="S20" s="47"/>
      <c r="T20" s="44"/>
      <c r="U20" s="44"/>
      <c r="V20" s="47"/>
      <c r="W20" s="47"/>
      <c r="X20" s="10"/>
      <c r="Y20" s="10"/>
      <c r="Z20" s="10"/>
      <c r="AA20" s="10"/>
      <c r="AB20" s="10"/>
      <c r="AC20" s="10"/>
      <c r="AD20" s="10"/>
      <c r="AE20" s="10"/>
      <c r="AF20" s="26"/>
      <c r="AG20" s="26"/>
      <c r="AH20" s="26"/>
      <c r="AI20" s="26"/>
      <c r="AJ20" s="26"/>
      <c r="AK20" s="10"/>
      <c r="AL20"/>
      <c r="AM20"/>
    </row>
    <row r="21" spans="1:39" ht="15" customHeight="1">
      <c r="A21" s="10"/>
      <c r="B21" s="1383" t="s">
        <v>1238</v>
      </c>
      <c r="C21" s="1385"/>
      <c r="D21" s="1059" t="s">
        <v>1239</v>
      </c>
      <c r="E21" s="1059" t="s">
        <v>1240</v>
      </c>
      <c r="F21" s="1060" t="s">
        <v>1241</v>
      </c>
      <c r="G21" s="88"/>
      <c r="H21" s="385" t="s">
        <v>1242</v>
      </c>
      <c r="I21" s="1001">
        <v>0.25</v>
      </c>
      <c r="J21" s="1002">
        <v>3</v>
      </c>
      <c r="K21" s="1000"/>
      <c r="L21" s="1000"/>
      <c r="M21" s="44"/>
      <c r="N21" s="44"/>
      <c r="O21" s="44"/>
      <c r="P21" s="48"/>
      <c r="Q21" s="48"/>
      <c r="R21" s="47"/>
      <c r="S21" s="47"/>
      <c r="T21" s="44"/>
      <c r="U21" s="44"/>
      <c r="V21" s="47"/>
      <c r="W21" s="47"/>
      <c r="X21" s="10"/>
      <c r="Y21" s="10"/>
      <c r="Z21" s="10"/>
      <c r="AA21" s="10"/>
      <c r="AB21" s="10"/>
      <c r="AC21" s="10"/>
      <c r="AD21" s="10"/>
      <c r="AE21" s="10"/>
      <c r="AF21" s="26"/>
      <c r="AG21" s="26"/>
      <c r="AH21" s="26"/>
      <c r="AI21" s="26"/>
      <c r="AJ21" s="26"/>
      <c r="AK21" s="10"/>
      <c r="AL21"/>
      <c r="AM21"/>
    </row>
    <row r="22" spans="1:39">
      <c r="A22" s="10"/>
      <c r="B22" s="1053" t="s">
        <v>66</v>
      </c>
      <c r="C22" s="1051" t="s">
        <v>67</v>
      </c>
      <c r="D22" s="1051" t="s">
        <v>1243</v>
      </c>
      <c r="E22" s="1051" t="s">
        <v>1243</v>
      </c>
      <c r="F22" s="1052" t="s">
        <v>1243</v>
      </c>
      <c r="G22" s="88"/>
      <c r="H22" s="88"/>
      <c r="I22" s="88"/>
      <c r="J22" s="88"/>
      <c r="K22" s="91"/>
      <c r="L22" s="1000"/>
      <c r="M22" s="48"/>
      <c r="N22" s="48"/>
      <c r="O22" s="44"/>
      <c r="P22" s="48"/>
      <c r="Q22" s="48"/>
      <c r="R22" s="47"/>
      <c r="S22" s="47"/>
      <c r="T22" s="44"/>
      <c r="U22" s="44"/>
      <c r="V22" s="47"/>
      <c r="W22" s="47"/>
      <c r="X22" s="10"/>
      <c r="Y22" s="10"/>
      <c r="Z22" s="10"/>
      <c r="AA22" s="10"/>
      <c r="AB22" s="10"/>
      <c r="AC22" s="10"/>
      <c r="AD22" s="10"/>
      <c r="AE22" s="10"/>
      <c r="AF22" s="26"/>
      <c r="AG22" s="26"/>
      <c r="AH22" s="26"/>
      <c r="AI22" s="26"/>
      <c r="AJ22" s="26"/>
      <c r="AK22" s="10"/>
      <c r="AL22"/>
      <c r="AM22"/>
    </row>
    <row r="23" spans="1:39" ht="14.45" customHeight="1">
      <c r="A23" s="10"/>
      <c r="B23" s="1044" t="s">
        <v>91</v>
      </c>
      <c r="C23" s="89" t="s">
        <v>50</v>
      </c>
      <c r="D23" s="134">
        <v>0.88117737617174607</v>
      </c>
      <c r="E23" s="134">
        <v>6.9042913064239028E-2</v>
      </c>
      <c r="F23" s="135">
        <v>6.9042913064239028E-2</v>
      </c>
      <c r="G23" s="1000"/>
      <c r="H23" s="10"/>
      <c r="I23" s="10"/>
      <c r="J23" s="1000"/>
      <c r="K23" s="1000"/>
      <c r="L23" s="1000"/>
      <c r="M23" s="48"/>
      <c r="N23" s="48"/>
      <c r="O23" s="44"/>
      <c r="P23" s="48"/>
      <c r="Q23" s="48"/>
      <c r="R23" s="47"/>
      <c r="S23" s="47"/>
      <c r="T23" s="44"/>
      <c r="U23" s="44"/>
      <c r="V23" s="44"/>
      <c r="W23" s="44"/>
      <c r="X23" s="10"/>
      <c r="Y23" s="10"/>
      <c r="Z23" s="10"/>
      <c r="AA23" s="10"/>
      <c r="AB23" s="10"/>
      <c r="AC23" s="10"/>
      <c r="AD23" s="10"/>
      <c r="AE23" s="10"/>
      <c r="AF23" s="26"/>
      <c r="AG23" s="26"/>
      <c r="AH23" s="26"/>
      <c r="AI23" s="26"/>
      <c r="AJ23" s="26"/>
      <c r="AK23" s="10"/>
      <c r="AL23"/>
      <c r="AM23"/>
    </row>
    <row r="24" spans="1:39">
      <c r="A24" s="10"/>
      <c r="B24" s="1044" t="s">
        <v>10</v>
      </c>
      <c r="C24" s="89" t="s">
        <v>50</v>
      </c>
      <c r="D24" s="134">
        <v>3.3474669127881449</v>
      </c>
      <c r="E24" s="134">
        <v>0.26223134500737116</v>
      </c>
      <c r="F24" s="135">
        <v>0.26223134500737116</v>
      </c>
      <c r="G24" s="1003"/>
      <c r="H24" s="10"/>
      <c r="I24" s="10"/>
      <c r="J24" s="1003"/>
      <c r="K24" s="1003"/>
      <c r="L24" s="1000"/>
      <c r="M24" s="48"/>
      <c r="N24" s="48"/>
      <c r="O24" s="44"/>
      <c r="P24" s="48"/>
      <c r="Q24" s="48"/>
      <c r="R24" s="47"/>
      <c r="S24" s="47"/>
      <c r="T24" s="44"/>
      <c r="U24" s="44"/>
      <c r="V24" s="44"/>
      <c r="W24" s="44"/>
      <c r="X24" s="10"/>
      <c r="Y24" s="10"/>
      <c r="Z24" s="10"/>
      <c r="AA24" s="10"/>
      <c r="AB24" s="10"/>
      <c r="AC24" s="10"/>
      <c r="AD24" s="10"/>
      <c r="AE24" s="10"/>
      <c r="AF24" s="26"/>
      <c r="AG24" s="26"/>
      <c r="AH24" s="26"/>
      <c r="AI24" s="26"/>
      <c r="AJ24" s="26"/>
      <c r="AK24" s="10"/>
      <c r="AL24"/>
      <c r="AM24"/>
    </row>
    <row r="25" spans="1:39">
      <c r="A25" s="10"/>
      <c r="B25" s="1044" t="s">
        <v>77</v>
      </c>
      <c r="C25" s="89" t="s">
        <v>50</v>
      </c>
      <c r="D25" s="134">
        <v>3.6559213599999983E-6</v>
      </c>
      <c r="E25" s="134">
        <v>2.8645249804844894E-7</v>
      </c>
      <c r="F25" s="135">
        <v>2.8645249804844894E-7</v>
      </c>
      <c r="G25" s="1004"/>
      <c r="H25" s="10"/>
      <c r="I25" s="10"/>
      <c r="J25" s="1000"/>
      <c r="K25" s="1000"/>
      <c r="L25" s="1000"/>
      <c r="M25" s="48"/>
      <c r="N25" s="48"/>
      <c r="O25" s="44"/>
      <c r="P25" s="48"/>
      <c r="Q25" s="48"/>
      <c r="R25" s="44"/>
      <c r="S25" s="44"/>
      <c r="T25" s="44"/>
      <c r="U25" s="44"/>
      <c r="V25" s="44"/>
      <c r="W25" s="44"/>
      <c r="X25" s="10"/>
      <c r="Y25" s="10"/>
      <c r="Z25" s="10"/>
      <c r="AA25" s="10"/>
      <c r="AB25" s="10"/>
      <c r="AC25" s="10"/>
      <c r="AD25" s="10"/>
      <c r="AE25" s="10"/>
      <c r="AF25" s="26"/>
      <c r="AG25" s="26"/>
      <c r="AH25" s="26"/>
      <c r="AI25" s="26"/>
      <c r="AJ25" s="26"/>
      <c r="AK25" s="10"/>
      <c r="AL25"/>
      <c r="AM25"/>
    </row>
    <row r="26" spans="1:39">
      <c r="A26" s="10"/>
      <c r="B26" s="1005" t="s">
        <v>73</v>
      </c>
      <c r="C26" s="149" t="s">
        <v>50</v>
      </c>
      <c r="D26" s="275">
        <v>0.30334303999999995</v>
      </c>
      <c r="E26" s="275">
        <v>2.3767844824104913E-2</v>
      </c>
      <c r="F26" s="276">
        <v>2.3767844824104913E-2</v>
      </c>
      <c r="G26" s="88"/>
      <c r="H26" s="10"/>
      <c r="I26" s="10"/>
      <c r="J26" s="100"/>
      <c r="K26" s="100"/>
      <c r="L26" s="100"/>
      <c r="M26" s="48"/>
      <c r="N26" s="48"/>
      <c r="O26" s="44"/>
      <c r="P26" s="44"/>
      <c r="Q26" s="44"/>
      <c r="R26" s="44"/>
      <c r="S26" s="44"/>
      <c r="T26" s="44"/>
      <c r="U26" s="44"/>
      <c r="V26" s="44"/>
      <c r="W26" s="44"/>
      <c r="X26" s="10"/>
      <c r="Y26" s="10"/>
      <c r="Z26" s="10"/>
      <c r="AA26" s="10"/>
      <c r="AB26" s="10"/>
      <c r="AC26" s="10"/>
      <c r="AD26" s="10"/>
      <c r="AE26" s="10"/>
      <c r="AF26" s="26"/>
      <c r="AG26" s="26"/>
      <c r="AH26" s="26"/>
      <c r="AI26" s="26"/>
      <c r="AJ26" s="26"/>
      <c r="AK26" s="10"/>
      <c r="AL26"/>
      <c r="AM26"/>
    </row>
    <row r="27" spans="1:39">
      <c r="A27" s="10"/>
      <c r="B27" s="88"/>
      <c r="C27" s="88"/>
      <c r="D27" s="88"/>
      <c r="E27" s="88"/>
      <c r="F27" s="88"/>
      <c r="G27" s="446"/>
      <c r="H27" s="10"/>
      <c r="I27" s="10"/>
      <c r="J27" s="100"/>
      <c r="K27" s="100"/>
      <c r="L27" s="100"/>
      <c r="M27" s="44"/>
      <c r="N27" s="44"/>
      <c r="O27" s="44"/>
      <c r="P27" s="44"/>
      <c r="Q27" s="44"/>
      <c r="R27" s="44"/>
      <c r="S27" s="44"/>
      <c r="T27" s="44"/>
      <c r="U27" s="44"/>
      <c r="V27" s="44"/>
      <c r="W27" s="44"/>
      <c r="X27" s="10"/>
      <c r="Y27" s="10"/>
      <c r="Z27" s="10"/>
      <c r="AA27" s="10"/>
      <c r="AB27" s="10"/>
      <c r="AC27" s="10"/>
      <c r="AD27" s="10"/>
      <c r="AE27" s="10"/>
      <c r="AF27" s="26"/>
      <c r="AG27" s="26"/>
      <c r="AH27" s="26"/>
      <c r="AI27" s="26"/>
      <c r="AJ27" s="26"/>
      <c r="AK27" s="10"/>
      <c r="AL27"/>
      <c r="AM27"/>
    </row>
    <row r="28" spans="1:39">
      <c r="A28" s="10"/>
      <c r="B28" s="10"/>
      <c r="C28" s="10"/>
      <c r="D28" s="49"/>
      <c r="E28" s="10"/>
      <c r="F28" s="50"/>
      <c r="G28" s="24"/>
      <c r="H28" s="10"/>
      <c r="I28" s="23"/>
      <c r="J28" s="23"/>
      <c r="K28" s="41"/>
      <c r="L28" s="44"/>
      <c r="M28" s="44"/>
      <c r="N28" s="44"/>
      <c r="O28" s="44"/>
      <c r="P28" s="44"/>
      <c r="Q28" s="44"/>
      <c r="R28" s="44"/>
      <c r="S28" s="44"/>
      <c r="T28" s="44"/>
      <c r="U28" s="44"/>
      <c r="V28" s="44"/>
      <c r="W28" s="44"/>
      <c r="X28" s="10"/>
      <c r="Y28" s="10"/>
      <c r="Z28" s="10"/>
      <c r="AA28" s="10"/>
      <c r="AB28" s="10"/>
      <c r="AC28" s="10"/>
      <c r="AD28" s="10"/>
      <c r="AE28" s="10"/>
      <c r="AF28" s="26"/>
      <c r="AG28" s="26"/>
      <c r="AH28" s="26"/>
      <c r="AI28" s="26"/>
      <c r="AJ28" s="10"/>
      <c r="AK28" s="10"/>
      <c r="AL28"/>
      <c r="AM28"/>
    </row>
    <row r="29" spans="1:39">
      <c r="A29" s="10"/>
      <c r="B29" s="88"/>
      <c r="C29" s="88"/>
      <c r="D29" s="88"/>
      <c r="E29" s="88"/>
      <c r="F29" s="88"/>
      <c r="G29" s="88"/>
      <c r="H29" s="88"/>
      <c r="I29" s="88"/>
      <c r="J29" s="1405" t="s">
        <v>1244</v>
      </c>
      <c r="K29" s="1406"/>
      <c r="L29" s="1406"/>
      <c r="M29" s="1406"/>
      <c r="N29" s="1406"/>
      <c r="O29" s="1406"/>
      <c r="P29" s="1406"/>
      <c r="Q29" s="1406"/>
      <c r="R29" s="1406"/>
      <c r="S29" s="1406"/>
      <c r="T29" s="1406"/>
      <c r="U29" s="1406"/>
      <c r="V29" s="1406"/>
      <c r="W29" s="1406"/>
      <c r="X29" s="1406"/>
      <c r="Y29" s="1406"/>
      <c r="Z29" s="1406"/>
      <c r="AA29" s="1406"/>
      <c r="AB29" s="1406"/>
      <c r="AC29" s="1406"/>
      <c r="AD29" s="1406"/>
      <c r="AE29" s="1406"/>
      <c r="AF29" s="1406"/>
      <c r="AG29" s="1406"/>
      <c r="AH29" s="1406"/>
      <c r="AI29" s="1406"/>
      <c r="AJ29" s="1406"/>
      <c r="AK29" s="1407"/>
      <c r="AL29"/>
      <c r="AM29"/>
    </row>
    <row r="30" spans="1:39" s="5" customFormat="1">
      <c r="A30" s="28"/>
      <c r="B30" s="1377" t="s">
        <v>183</v>
      </c>
      <c r="C30" s="1378"/>
      <c r="D30" s="1378"/>
      <c r="E30" s="1378"/>
      <c r="F30" s="1378"/>
      <c r="G30" s="1378"/>
      <c r="H30" s="1378"/>
      <c r="I30" s="1379"/>
      <c r="J30" s="1408" t="s">
        <v>92</v>
      </c>
      <c r="K30" s="1409"/>
      <c r="L30" s="1408" t="s">
        <v>87</v>
      </c>
      <c r="M30" s="1409"/>
      <c r="N30" s="1408" t="s">
        <v>79</v>
      </c>
      <c r="O30" s="1409"/>
      <c r="P30" s="1408" t="s">
        <v>1231</v>
      </c>
      <c r="Q30" s="1409"/>
      <c r="R30" s="1408" t="s">
        <v>91</v>
      </c>
      <c r="S30" s="1409"/>
      <c r="T30" s="1408" t="s">
        <v>94</v>
      </c>
      <c r="U30" s="1409"/>
      <c r="V30" s="1408" t="s">
        <v>96</v>
      </c>
      <c r="W30" s="1409"/>
      <c r="X30" s="1408" t="s">
        <v>98</v>
      </c>
      <c r="Y30" s="1409"/>
      <c r="Z30" s="1408" t="s">
        <v>100</v>
      </c>
      <c r="AA30" s="1409"/>
      <c r="AB30" s="1408" t="s">
        <v>101</v>
      </c>
      <c r="AC30" s="1409"/>
      <c r="AD30" s="1408" t="s">
        <v>10</v>
      </c>
      <c r="AE30" s="1409"/>
      <c r="AF30" s="1408" t="s">
        <v>77</v>
      </c>
      <c r="AG30" s="1409"/>
      <c r="AH30" s="1408" t="s">
        <v>73</v>
      </c>
      <c r="AI30" s="1409"/>
      <c r="AJ30" s="1408" t="s">
        <v>11</v>
      </c>
      <c r="AK30" s="1409"/>
    </row>
    <row r="31" spans="1:39" s="5" customFormat="1" ht="40.5">
      <c r="A31" s="28"/>
      <c r="B31" s="1069" t="s">
        <v>191</v>
      </c>
      <c r="C31" s="1070" t="s">
        <v>192</v>
      </c>
      <c r="D31" s="1070" t="s">
        <v>193</v>
      </c>
      <c r="E31" s="1070" t="s">
        <v>194</v>
      </c>
      <c r="F31" s="1070" t="s">
        <v>1096</v>
      </c>
      <c r="G31" s="1070" t="s">
        <v>195</v>
      </c>
      <c r="H31" s="1070" t="s">
        <v>197</v>
      </c>
      <c r="I31" s="260" t="s">
        <v>1245</v>
      </c>
      <c r="J31" s="598" t="s">
        <v>201</v>
      </c>
      <c r="K31" s="599" t="s">
        <v>202</v>
      </c>
      <c r="L31" s="598" t="s">
        <v>201</v>
      </c>
      <c r="M31" s="599" t="s">
        <v>202</v>
      </c>
      <c r="N31" s="598" t="s">
        <v>201</v>
      </c>
      <c r="O31" s="599" t="s">
        <v>202</v>
      </c>
      <c r="P31" s="598" t="s">
        <v>201</v>
      </c>
      <c r="Q31" s="599" t="s">
        <v>202</v>
      </c>
      <c r="R31" s="598" t="s">
        <v>201</v>
      </c>
      <c r="S31" s="599" t="s">
        <v>202</v>
      </c>
      <c r="T31" s="598" t="s">
        <v>201</v>
      </c>
      <c r="U31" s="599" t="s">
        <v>202</v>
      </c>
      <c r="V31" s="598" t="s">
        <v>201</v>
      </c>
      <c r="W31" s="599" t="s">
        <v>202</v>
      </c>
      <c r="X31" s="598" t="s">
        <v>201</v>
      </c>
      <c r="Y31" s="599" t="s">
        <v>202</v>
      </c>
      <c r="Z31" s="598" t="s">
        <v>201</v>
      </c>
      <c r="AA31" s="599" t="s">
        <v>202</v>
      </c>
      <c r="AB31" s="598" t="s">
        <v>201</v>
      </c>
      <c r="AC31" s="599" t="s">
        <v>202</v>
      </c>
      <c r="AD31" s="598" t="s">
        <v>201</v>
      </c>
      <c r="AE31" s="599" t="s">
        <v>202</v>
      </c>
      <c r="AF31" s="598" t="s">
        <v>201</v>
      </c>
      <c r="AG31" s="599" t="s">
        <v>202</v>
      </c>
      <c r="AH31" s="598" t="s">
        <v>201</v>
      </c>
      <c r="AI31" s="599" t="s">
        <v>202</v>
      </c>
      <c r="AJ31" s="598" t="s">
        <v>201</v>
      </c>
      <c r="AK31" s="599" t="s">
        <v>202</v>
      </c>
    </row>
    <row r="32" spans="1:39" s="9" customFormat="1">
      <c r="A32" s="26"/>
      <c r="B32" s="600" t="s">
        <v>938</v>
      </c>
      <c r="C32" s="181" t="s">
        <v>206</v>
      </c>
      <c r="D32" s="181" t="s">
        <v>678</v>
      </c>
      <c r="E32" s="181" t="s">
        <v>1101</v>
      </c>
      <c r="F32" s="181" t="s">
        <v>50</v>
      </c>
      <c r="G32" s="181" t="s">
        <v>1102</v>
      </c>
      <c r="H32" s="181" t="s">
        <v>1103</v>
      </c>
      <c r="I32" s="601">
        <v>35217</v>
      </c>
      <c r="J32" s="602">
        <v>2.2396804998970056E-4</v>
      </c>
      <c r="K32" s="603">
        <v>9.809800589548885E-4</v>
      </c>
      <c r="L32" s="602">
        <v>1.6561871360775462E-4</v>
      </c>
      <c r="M32" s="603">
        <v>7.2540996560196524E-4</v>
      </c>
      <c r="N32" s="602">
        <v>2.2206169432196844E-7</v>
      </c>
      <c r="O32" s="603">
        <v>9.7263022113022184E-7</v>
      </c>
      <c r="P32" s="602">
        <v>4.7494244308781929E-2</v>
      </c>
      <c r="Q32" s="603">
        <v>0.20802479007246483</v>
      </c>
      <c r="R32" s="602">
        <v>4.8113860495832321E-2</v>
      </c>
      <c r="S32" s="603">
        <v>0.21073870897174557</v>
      </c>
      <c r="T32" s="602">
        <v>3.2098402722376008E-3</v>
      </c>
      <c r="U32" s="603">
        <v>1.405910039240069E-2</v>
      </c>
      <c r="V32" s="602">
        <v>2.5551731681868671E-4</v>
      </c>
      <c r="W32" s="603">
        <v>1.1191658476658478E-3</v>
      </c>
      <c r="X32" s="602">
        <v>2.4602743378995422E-6</v>
      </c>
      <c r="Y32" s="603">
        <v>1.0776001599999994E-5</v>
      </c>
      <c r="Z32" s="602">
        <v>4.8381168036529667E-7</v>
      </c>
      <c r="AA32" s="603">
        <v>2.1190951599999996E-6</v>
      </c>
      <c r="AB32" s="602">
        <v>1.6446273152470607E-8</v>
      </c>
      <c r="AC32" s="603">
        <v>7.2034676407821256E-8</v>
      </c>
      <c r="AD32" s="602">
        <v>5.1143819382010881E-2</v>
      </c>
      <c r="AE32" s="603">
        <v>0.22400992889320767</v>
      </c>
      <c r="AF32" s="602" t="s">
        <v>17</v>
      </c>
      <c r="AG32" s="603" t="s">
        <v>17</v>
      </c>
      <c r="AH32" s="602" t="s">
        <v>17</v>
      </c>
      <c r="AI32" s="603" t="s">
        <v>17</v>
      </c>
      <c r="AJ32" s="602">
        <v>9.9466231751253742E-2</v>
      </c>
      <c r="AK32" s="604">
        <v>0.43566209507049136</v>
      </c>
      <c r="AL32" s="938"/>
    </row>
    <row r="33" spans="1:38" s="9" customFormat="1">
      <c r="A33" s="26"/>
      <c r="B33" s="1095" t="s">
        <v>938</v>
      </c>
      <c r="C33" s="1096" t="s">
        <v>206</v>
      </c>
      <c r="D33" s="1096" t="s">
        <v>678</v>
      </c>
      <c r="E33" s="1096" t="s">
        <v>1101</v>
      </c>
      <c r="F33" s="1096" t="s">
        <v>50</v>
      </c>
      <c r="G33" s="1096" t="s">
        <v>1104</v>
      </c>
      <c r="H33" s="1096" t="s">
        <v>1105</v>
      </c>
      <c r="I33" s="605">
        <v>35217</v>
      </c>
      <c r="J33" s="292">
        <v>2.2396804998970056E-4</v>
      </c>
      <c r="K33" s="285">
        <v>9.809800589548885E-4</v>
      </c>
      <c r="L33" s="292">
        <v>1.6561871360775462E-4</v>
      </c>
      <c r="M33" s="285">
        <v>7.2540996560196524E-4</v>
      </c>
      <c r="N33" s="292">
        <v>2.2206169432196844E-7</v>
      </c>
      <c r="O33" s="285">
        <v>9.7263022113022184E-7</v>
      </c>
      <c r="P33" s="292">
        <v>4.7494244308781929E-2</v>
      </c>
      <c r="Q33" s="285">
        <v>0.20802479007246483</v>
      </c>
      <c r="R33" s="292">
        <v>4.8113860495832321E-2</v>
      </c>
      <c r="S33" s="285">
        <v>0.21073870897174557</v>
      </c>
      <c r="T33" s="292">
        <v>3.2098402722376008E-3</v>
      </c>
      <c r="U33" s="285">
        <v>1.405910039240069E-2</v>
      </c>
      <c r="V33" s="292">
        <v>2.5551731681868671E-4</v>
      </c>
      <c r="W33" s="285">
        <v>1.1191658476658478E-3</v>
      </c>
      <c r="X33" s="292">
        <v>2.4602743378995422E-6</v>
      </c>
      <c r="Y33" s="285">
        <v>1.0776001599999994E-5</v>
      </c>
      <c r="Z33" s="292">
        <v>4.8381168036529667E-7</v>
      </c>
      <c r="AA33" s="285">
        <v>2.1190951599999996E-6</v>
      </c>
      <c r="AB33" s="292">
        <v>1.6446273152470607E-8</v>
      </c>
      <c r="AC33" s="285">
        <v>7.2034676407821256E-8</v>
      </c>
      <c r="AD33" s="292">
        <v>5.1143819382010881E-2</v>
      </c>
      <c r="AE33" s="285">
        <v>0.22400992889320767</v>
      </c>
      <c r="AF33" s="292" t="s">
        <v>17</v>
      </c>
      <c r="AG33" s="285" t="s">
        <v>17</v>
      </c>
      <c r="AH33" s="292" t="s">
        <v>17</v>
      </c>
      <c r="AI33" s="285" t="s">
        <v>17</v>
      </c>
      <c r="AJ33" s="292">
        <v>9.9466231751253742E-2</v>
      </c>
      <c r="AK33" s="290">
        <v>0.43566209507049136</v>
      </c>
      <c r="AL33" s="938"/>
    </row>
    <row r="34" spans="1:38" s="9" customFormat="1">
      <c r="A34" s="26"/>
      <c r="B34" s="1095" t="s">
        <v>938</v>
      </c>
      <c r="C34" s="1096" t="s">
        <v>206</v>
      </c>
      <c r="D34" s="1096" t="s">
        <v>678</v>
      </c>
      <c r="E34" s="1096" t="s">
        <v>1101</v>
      </c>
      <c r="F34" s="1096" t="s">
        <v>50</v>
      </c>
      <c r="G34" s="1096" t="s">
        <v>1106</v>
      </c>
      <c r="H34" s="1096" t="s">
        <v>1107</v>
      </c>
      <c r="I34" s="605">
        <v>35217</v>
      </c>
      <c r="J34" s="292">
        <v>2.2396804998970056E-4</v>
      </c>
      <c r="K34" s="285">
        <v>9.809800589548885E-4</v>
      </c>
      <c r="L34" s="292">
        <v>1.6561871360775462E-4</v>
      </c>
      <c r="M34" s="285">
        <v>7.2540996560196524E-4</v>
      </c>
      <c r="N34" s="292">
        <v>2.2206169432196844E-7</v>
      </c>
      <c r="O34" s="285">
        <v>9.7263022113022184E-7</v>
      </c>
      <c r="P34" s="292">
        <v>4.7494244308781929E-2</v>
      </c>
      <c r="Q34" s="285">
        <v>0.20802479007246483</v>
      </c>
      <c r="R34" s="292">
        <v>4.8113860495832321E-2</v>
      </c>
      <c r="S34" s="285">
        <v>0.21073870897174557</v>
      </c>
      <c r="T34" s="292">
        <v>3.2098402722376008E-3</v>
      </c>
      <c r="U34" s="285">
        <v>1.405910039240069E-2</v>
      </c>
      <c r="V34" s="292">
        <v>2.5551731681868671E-4</v>
      </c>
      <c r="W34" s="285">
        <v>1.1191658476658478E-3</v>
      </c>
      <c r="X34" s="292">
        <v>2.4602743378995422E-6</v>
      </c>
      <c r="Y34" s="285">
        <v>1.0776001599999994E-5</v>
      </c>
      <c r="Z34" s="292">
        <v>4.8381168036529667E-7</v>
      </c>
      <c r="AA34" s="285">
        <v>2.1190951599999996E-6</v>
      </c>
      <c r="AB34" s="292">
        <v>1.6446273152470607E-8</v>
      </c>
      <c r="AC34" s="285">
        <v>7.2034676407821256E-8</v>
      </c>
      <c r="AD34" s="292">
        <v>5.1143819382010881E-2</v>
      </c>
      <c r="AE34" s="285">
        <v>0.22400992889320767</v>
      </c>
      <c r="AF34" s="292" t="s">
        <v>17</v>
      </c>
      <c r="AG34" s="285" t="s">
        <v>17</v>
      </c>
      <c r="AH34" s="292" t="s">
        <v>17</v>
      </c>
      <c r="AI34" s="285" t="s">
        <v>17</v>
      </c>
      <c r="AJ34" s="292">
        <v>9.9466231751253742E-2</v>
      </c>
      <c r="AK34" s="290">
        <v>0.43566209507049136</v>
      </c>
      <c r="AL34" s="938"/>
    </row>
    <row r="35" spans="1:38">
      <c r="A35" s="10"/>
      <c r="B35" s="1095" t="s">
        <v>938</v>
      </c>
      <c r="C35" s="1096" t="s">
        <v>206</v>
      </c>
      <c r="D35" s="1096" t="s">
        <v>726</v>
      </c>
      <c r="E35" s="1096" t="s">
        <v>1101</v>
      </c>
      <c r="F35" s="1096" t="s">
        <v>50</v>
      </c>
      <c r="G35" s="1096" t="s">
        <v>1108</v>
      </c>
      <c r="H35" s="1096" t="s">
        <v>1109</v>
      </c>
      <c r="I35" s="605">
        <v>46844</v>
      </c>
      <c r="J35" s="140">
        <v>2.2396804998970056E-4</v>
      </c>
      <c r="K35" s="285">
        <v>9.809800589548885E-4</v>
      </c>
      <c r="L35" s="140">
        <v>1.6561871360775462E-4</v>
      </c>
      <c r="M35" s="285">
        <v>7.2540996560196524E-4</v>
      </c>
      <c r="N35" s="140">
        <v>2.2206169432196844E-7</v>
      </c>
      <c r="O35" s="285">
        <v>9.7263022113022184E-7</v>
      </c>
      <c r="P35" s="140">
        <v>4.7494244308781929E-2</v>
      </c>
      <c r="Q35" s="285">
        <v>0.20802479007246483</v>
      </c>
      <c r="R35" s="140">
        <v>4.8113860495832321E-2</v>
      </c>
      <c r="S35" s="285">
        <v>0.21073870897174557</v>
      </c>
      <c r="T35" s="140">
        <v>3.2098402722376008E-3</v>
      </c>
      <c r="U35" s="285">
        <v>1.405910039240069E-2</v>
      </c>
      <c r="V35" s="140">
        <v>2.5551731681868671E-4</v>
      </c>
      <c r="W35" s="285">
        <v>1.1191658476658478E-3</v>
      </c>
      <c r="X35" s="140">
        <v>7.3808230136986261E-6</v>
      </c>
      <c r="Y35" s="285">
        <v>3.2328004799999983E-5</v>
      </c>
      <c r="Z35" s="140">
        <v>1.45143504109589E-6</v>
      </c>
      <c r="AA35" s="285">
        <v>6.3572854799999983E-6</v>
      </c>
      <c r="AB35" s="140">
        <v>4.9338819457411822E-8</v>
      </c>
      <c r="AC35" s="285">
        <v>2.1610402922346377E-7</v>
      </c>
      <c r="AD35" s="140">
        <v>5.1143819382010881E-2</v>
      </c>
      <c r="AE35" s="285">
        <v>0.22400992889320767</v>
      </c>
      <c r="AF35" s="140" t="s">
        <v>17</v>
      </c>
      <c r="AG35" s="285" t="s">
        <v>17</v>
      </c>
      <c r="AH35" s="140" t="s">
        <v>17</v>
      </c>
      <c r="AI35" s="285" t="s">
        <v>17</v>
      </c>
      <c r="AJ35" s="140">
        <v>9.9472152815836587E-2</v>
      </c>
      <c r="AK35" s="290">
        <v>0.4356880293333642</v>
      </c>
      <c r="AL35" s="939"/>
    </row>
    <row r="36" spans="1:38">
      <c r="A36" s="10"/>
      <c r="B36" s="1095" t="s">
        <v>938</v>
      </c>
      <c r="C36" s="1096" t="s">
        <v>206</v>
      </c>
      <c r="D36" s="1096" t="s">
        <v>726</v>
      </c>
      <c r="E36" s="1096" t="s">
        <v>1101</v>
      </c>
      <c r="F36" s="1096" t="s">
        <v>50</v>
      </c>
      <c r="G36" s="1096" t="s">
        <v>1110</v>
      </c>
      <c r="H36" s="1096" t="s">
        <v>1111</v>
      </c>
      <c r="I36" s="605">
        <v>46844</v>
      </c>
      <c r="J36" s="140">
        <v>2.2396804998970056E-4</v>
      </c>
      <c r="K36" s="285">
        <v>9.809800589548885E-4</v>
      </c>
      <c r="L36" s="140">
        <v>1.6561871360775462E-4</v>
      </c>
      <c r="M36" s="285">
        <v>7.2540996560196524E-4</v>
      </c>
      <c r="N36" s="140">
        <v>2.2206169432196844E-7</v>
      </c>
      <c r="O36" s="285">
        <v>9.7263022113022184E-7</v>
      </c>
      <c r="P36" s="140">
        <v>4.7494244308781929E-2</v>
      </c>
      <c r="Q36" s="285">
        <v>0.20802479007246483</v>
      </c>
      <c r="R36" s="140">
        <v>4.8113860495832321E-2</v>
      </c>
      <c r="S36" s="285">
        <v>0.21073870897174557</v>
      </c>
      <c r="T36" s="140">
        <v>3.2098402722376008E-3</v>
      </c>
      <c r="U36" s="285">
        <v>1.405910039240069E-2</v>
      </c>
      <c r="V36" s="140">
        <v>2.5551731681868671E-4</v>
      </c>
      <c r="W36" s="285">
        <v>1.1191658476658478E-3</v>
      </c>
      <c r="X36" s="140">
        <v>7.3808230136986261E-6</v>
      </c>
      <c r="Y36" s="285">
        <v>3.2328004799999983E-5</v>
      </c>
      <c r="Z36" s="140">
        <v>1.45143504109589E-6</v>
      </c>
      <c r="AA36" s="285">
        <v>6.3572854799999983E-6</v>
      </c>
      <c r="AB36" s="140">
        <v>4.9338819457411822E-8</v>
      </c>
      <c r="AC36" s="285">
        <v>2.1610402922346377E-7</v>
      </c>
      <c r="AD36" s="140">
        <v>5.1143819382010881E-2</v>
      </c>
      <c r="AE36" s="285">
        <v>0.22400992889320767</v>
      </c>
      <c r="AF36" s="140" t="s">
        <v>17</v>
      </c>
      <c r="AG36" s="285" t="s">
        <v>17</v>
      </c>
      <c r="AH36" s="140" t="s">
        <v>17</v>
      </c>
      <c r="AI36" s="285" t="s">
        <v>17</v>
      </c>
      <c r="AJ36" s="140">
        <v>9.9472152815836587E-2</v>
      </c>
      <c r="AK36" s="290">
        <v>0.4356880293333642</v>
      </c>
      <c r="AL36" s="939"/>
    </row>
    <row r="37" spans="1:38">
      <c r="A37" s="10"/>
      <c r="B37" s="1095" t="s">
        <v>938</v>
      </c>
      <c r="C37" s="1096" t="s">
        <v>206</v>
      </c>
      <c r="D37" s="1096" t="s">
        <v>552</v>
      </c>
      <c r="E37" s="1096" t="s">
        <v>1101</v>
      </c>
      <c r="F37" s="1096" t="s">
        <v>50</v>
      </c>
      <c r="G37" s="1096" t="s">
        <v>1112</v>
      </c>
      <c r="H37" s="1096" t="s">
        <v>1113</v>
      </c>
      <c r="I37" s="605">
        <v>36342</v>
      </c>
      <c r="J37" s="140">
        <v>1.5772397886598631E-4</v>
      </c>
      <c r="K37" s="134">
        <v>6.9083102743302009E-4</v>
      </c>
      <c r="L37" s="140">
        <v>1.1663289690686942E-4</v>
      </c>
      <c r="M37" s="134">
        <v>5.1085208845208811E-4</v>
      </c>
      <c r="N37" s="140">
        <v>1.5638147487462568E-7</v>
      </c>
      <c r="O37" s="134">
        <v>6.8495085995086049E-7</v>
      </c>
      <c r="P37" s="140">
        <v>3.3446650921677402E-2</v>
      </c>
      <c r="Q37" s="134">
        <v>0.14649633103694704</v>
      </c>
      <c r="R37" s="140">
        <v>3.388300034917769E-2</v>
      </c>
      <c r="S37" s="134">
        <v>0.14840754152939828</v>
      </c>
      <c r="T37" s="140">
        <v>2.2604508959419719E-3</v>
      </c>
      <c r="U37" s="134">
        <v>9.9007749242258376E-3</v>
      </c>
      <c r="V37" s="140">
        <v>1.7994177240752583E-4</v>
      </c>
      <c r="W37" s="134">
        <v>7.8814496314496315E-4</v>
      </c>
      <c r="X37" s="140" t="s">
        <v>17</v>
      </c>
      <c r="Y37" s="134" t="s">
        <v>17</v>
      </c>
      <c r="Z37" s="140" t="s">
        <v>17</v>
      </c>
      <c r="AA37" s="134" t="s">
        <v>17</v>
      </c>
      <c r="AB37" s="140" t="s">
        <v>17</v>
      </c>
      <c r="AC37" s="134" t="s">
        <v>17</v>
      </c>
      <c r="AD37" s="140">
        <v>3.6016774212683719E-2</v>
      </c>
      <c r="AE37" s="134">
        <v>0.15775347105155468</v>
      </c>
      <c r="AF37" s="140" t="s">
        <v>17</v>
      </c>
      <c r="AG37" s="134" t="s">
        <v>17</v>
      </c>
      <c r="AH37" s="140" t="s">
        <v>17</v>
      </c>
      <c r="AI37" s="134" t="s">
        <v>17</v>
      </c>
      <c r="AJ37" s="140">
        <v>7.004455719645232E-2</v>
      </c>
      <c r="AK37" s="135">
        <v>0.30679516052046113</v>
      </c>
      <c r="AL37" s="939"/>
    </row>
    <row r="38" spans="1:38">
      <c r="A38" s="10"/>
      <c r="B38" s="1095" t="s">
        <v>938</v>
      </c>
      <c r="C38" s="1096" t="s">
        <v>206</v>
      </c>
      <c r="D38" s="1096" t="s">
        <v>552</v>
      </c>
      <c r="E38" s="1096" t="s">
        <v>1101</v>
      </c>
      <c r="F38" s="1096" t="s">
        <v>50</v>
      </c>
      <c r="G38" s="1096" t="s">
        <v>1114</v>
      </c>
      <c r="H38" s="1096" t="s">
        <v>1115</v>
      </c>
      <c r="I38" s="605">
        <v>36342</v>
      </c>
      <c r="J38" s="140">
        <v>1.5772397886598631E-4</v>
      </c>
      <c r="K38" s="134">
        <v>6.9083102743302009E-4</v>
      </c>
      <c r="L38" s="140">
        <v>1.1663289690686942E-4</v>
      </c>
      <c r="M38" s="134">
        <v>5.1085208845208811E-4</v>
      </c>
      <c r="N38" s="140">
        <v>1.5638147487462568E-7</v>
      </c>
      <c r="O38" s="134">
        <v>6.8495085995086049E-7</v>
      </c>
      <c r="P38" s="140">
        <v>3.3446650921677402E-2</v>
      </c>
      <c r="Q38" s="134">
        <v>0.14649633103694704</v>
      </c>
      <c r="R38" s="140">
        <v>3.388300034917769E-2</v>
      </c>
      <c r="S38" s="134">
        <v>0.14840754152939828</v>
      </c>
      <c r="T38" s="140">
        <v>2.2604508959419719E-3</v>
      </c>
      <c r="U38" s="134">
        <v>9.9007749242258376E-3</v>
      </c>
      <c r="V38" s="140">
        <v>1.7994177240752583E-4</v>
      </c>
      <c r="W38" s="134">
        <v>7.8814496314496315E-4</v>
      </c>
      <c r="X38" s="140" t="s">
        <v>17</v>
      </c>
      <c r="Y38" s="134" t="s">
        <v>17</v>
      </c>
      <c r="Z38" s="140" t="s">
        <v>17</v>
      </c>
      <c r="AA38" s="134" t="s">
        <v>17</v>
      </c>
      <c r="AB38" s="140" t="s">
        <v>17</v>
      </c>
      <c r="AC38" s="134" t="s">
        <v>17</v>
      </c>
      <c r="AD38" s="140">
        <v>3.6016774212683719E-2</v>
      </c>
      <c r="AE38" s="134">
        <v>0.15775347105155468</v>
      </c>
      <c r="AF38" s="140" t="s">
        <v>17</v>
      </c>
      <c r="AG38" s="134" t="s">
        <v>17</v>
      </c>
      <c r="AH38" s="140" t="s">
        <v>17</v>
      </c>
      <c r="AI38" s="134" t="s">
        <v>17</v>
      </c>
      <c r="AJ38" s="140">
        <v>7.004455719645232E-2</v>
      </c>
      <c r="AK38" s="135">
        <v>0.30679516052046113</v>
      </c>
      <c r="AL38" s="939"/>
    </row>
    <row r="39" spans="1:38">
      <c r="A39" s="10"/>
      <c r="B39" s="1095" t="s">
        <v>938</v>
      </c>
      <c r="C39" s="1096" t="s">
        <v>206</v>
      </c>
      <c r="D39" s="1096" t="s">
        <v>552</v>
      </c>
      <c r="E39" s="1096" t="s">
        <v>1101</v>
      </c>
      <c r="F39" s="1096" t="s">
        <v>50</v>
      </c>
      <c r="G39" s="1096" t="s">
        <v>1116</v>
      </c>
      <c r="H39" s="1096" t="s">
        <v>1117</v>
      </c>
      <c r="I39" s="605">
        <v>36342</v>
      </c>
      <c r="J39" s="140">
        <v>1.5772397886598631E-4</v>
      </c>
      <c r="K39" s="134">
        <v>6.9083102743302009E-4</v>
      </c>
      <c r="L39" s="140">
        <v>1.1663289690686942E-4</v>
      </c>
      <c r="M39" s="134">
        <v>5.1085208845208811E-4</v>
      </c>
      <c r="N39" s="140">
        <v>1.5638147487462568E-7</v>
      </c>
      <c r="O39" s="134">
        <v>6.8495085995086049E-7</v>
      </c>
      <c r="P39" s="140">
        <v>3.3446650921677402E-2</v>
      </c>
      <c r="Q39" s="134">
        <v>0.14649633103694704</v>
      </c>
      <c r="R39" s="140">
        <v>3.388300034917769E-2</v>
      </c>
      <c r="S39" s="134">
        <v>0.14840754152939828</v>
      </c>
      <c r="T39" s="140">
        <v>2.2604508959419719E-3</v>
      </c>
      <c r="U39" s="134">
        <v>9.9007749242258376E-3</v>
      </c>
      <c r="V39" s="140">
        <v>1.7994177240752583E-4</v>
      </c>
      <c r="W39" s="134">
        <v>7.8814496314496315E-4</v>
      </c>
      <c r="X39" s="140" t="s">
        <v>17</v>
      </c>
      <c r="Y39" s="134" t="s">
        <v>17</v>
      </c>
      <c r="Z39" s="140" t="s">
        <v>17</v>
      </c>
      <c r="AA39" s="134" t="s">
        <v>17</v>
      </c>
      <c r="AB39" s="140" t="s">
        <v>17</v>
      </c>
      <c r="AC39" s="134" t="s">
        <v>17</v>
      </c>
      <c r="AD39" s="140">
        <v>3.6016774212683719E-2</v>
      </c>
      <c r="AE39" s="134">
        <v>0.15775347105155468</v>
      </c>
      <c r="AF39" s="140" t="s">
        <v>17</v>
      </c>
      <c r="AG39" s="134" t="s">
        <v>17</v>
      </c>
      <c r="AH39" s="140" t="s">
        <v>17</v>
      </c>
      <c r="AI39" s="134" t="s">
        <v>17</v>
      </c>
      <c r="AJ39" s="140">
        <v>7.004455719645232E-2</v>
      </c>
      <c r="AK39" s="135">
        <v>0.30679516052046113</v>
      </c>
      <c r="AL39" s="939"/>
    </row>
    <row r="40" spans="1:38">
      <c r="A40" s="10"/>
      <c r="B40" s="1095" t="s">
        <v>938</v>
      </c>
      <c r="C40" s="1096" t="s">
        <v>206</v>
      </c>
      <c r="D40" s="1096" t="s">
        <v>552</v>
      </c>
      <c r="E40" s="1096" t="s">
        <v>1101</v>
      </c>
      <c r="F40" s="1096" t="s">
        <v>50</v>
      </c>
      <c r="G40" s="1096" t="s">
        <v>1118</v>
      </c>
      <c r="H40" s="1096" t="s">
        <v>1119</v>
      </c>
      <c r="I40" s="605">
        <v>36342</v>
      </c>
      <c r="J40" s="140">
        <v>1.5772397886598631E-4</v>
      </c>
      <c r="K40" s="134">
        <v>6.9083102743302009E-4</v>
      </c>
      <c r="L40" s="140">
        <v>1.1663289690686942E-4</v>
      </c>
      <c r="M40" s="134">
        <v>5.1085208845208811E-4</v>
      </c>
      <c r="N40" s="140">
        <v>1.5638147487462568E-7</v>
      </c>
      <c r="O40" s="134">
        <v>6.8495085995086049E-7</v>
      </c>
      <c r="P40" s="140">
        <v>3.3446650921677402E-2</v>
      </c>
      <c r="Q40" s="134">
        <v>0.14649633103694704</v>
      </c>
      <c r="R40" s="140">
        <v>3.388300034917769E-2</v>
      </c>
      <c r="S40" s="134">
        <v>0.14840754152939828</v>
      </c>
      <c r="T40" s="140">
        <v>2.2604508959419719E-3</v>
      </c>
      <c r="U40" s="134">
        <v>9.9007749242258376E-3</v>
      </c>
      <c r="V40" s="140">
        <v>1.7994177240752583E-4</v>
      </c>
      <c r="W40" s="134">
        <v>7.8814496314496315E-4</v>
      </c>
      <c r="X40" s="140" t="s">
        <v>17</v>
      </c>
      <c r="Y40" s="134" t="s">
        <v>17</v>
      </c>
      <c r="Z40" s="140" t="s">
        <v>17</v>
      </c>
      <c r="AA40" s="134" t="s">
        <v>17</v>
      </c>
      <c r="AB40" s="140" t="s">
        <v>17</v>
      </c>
      <c r="AC40" s="134" t="s">
        <v>17</v>
      </c>
      <c r="AD40" s="140">
        <v>3.6016774212683719E-2</v>
      </c>
      <c r="AE40" s="134">
        <v>0.15775347105155468</v>
      </c>
      <c r="AF40" s="140" t="s">
        <v>17</v>
      </c>
      <c r="AG40" s="134" t="s">
        <v>17</v>
      </c>
      <c r="AH40" s="140" t="s">
        <v>17</v>
      </c>
      <c r="AI40" s="134" t="s">
        <v>17</v>
      </c>
      <c r="AJ40" s="140">
        <v>7.004455719645232E-2</v>
      </c>
      <c r="AK40" s="135">
        <v>0.30679516052046113</v>
      </c>
      <c r="AL40" s="939"/>
    </row>
    <row r="41" spans="1:38" ht="15" customHeight="1">
      <c r="A41" s="10"/>
      <c r="B41" s="1095" t="s">
        <v>938</v>
      </c>
      <c r="C41" s="1096" t="s">
        <v>206</v>
      </c>
      <c r="D41" s="1096" t="s">
        <v>564</v>
      </c>
      <c r="E41" s="1096" t="s">
        <v>1101</v>
      </c>
      <c r="F41" s="1096" t="s">
        <v>1120</v>
      </c>
      <c r="G41" s="1096" t="s">
        <v>1121</v>
      </c>
      <c r="H41" s="1096" t="s">
        <v>1122</v>
      </c>
      <c r="I41" s="605">
        <v>35551</v>
      </c>
      <c r="J41" s="140">
        <v>7.0975790489693848E-5</v>
      </c>
      <c r="K41" s="134">
        <v>3.1087396234485905E-4</v>
      </c>
      <c r="L41" s="140">
        <v>5.2484803608091252E-5</v>
      </c>
      <c r="M41" s="134">
        <v>2.2988343980343969E-4</v>
      </c>
      <c r="N41" s="140">
        <v>7.0371663693581545E-8</v>
      </c>
      <c r="O41" s="134">
        <v>3.0822788697788721E-7</v>
      </c>
      <c r="P41" s="140">
        <v>1.5050992914754835E-2</v>
      </c>
      <c r="Q41" s="134">
        <v>6.5923348966626175E-2</v>
      </c>
      <c r="R41" s="140">
        <v>1.524735015712996E-2</v>
      </c>
      <c r="S41" s="134">
        <v>6.678339368822922E-2</v>
      </c>
      <c r="T41" s="140">
        <v>1.0172029031738873E-3</v>
      </c>
      <c r="U41" s="134">
        <v>4.4553487159016266E-3</v>
      </c>
      <c r="V41" s="140">
        <v>8.0973797583386623E-5</v>
      </c>
      <c r="W41" s="134">
        <v>3.5466523341523342E-4</v>
      </c>
      <c r="X41" s="140" t="s">
        <v>17</v>
      </c>
      <c r="Y41" s="134" t="s">
        <v>17</v>
      </c>
      <c r="Z41" s="140" t="s">
        <v>17</v>
      </c>
      <c r="AA41" s="134" t="s">
        <v>17</v>
      </c>
      <c r="AB41" s="140" t="s">
        <v>17</v>
      </c>
      <c r="AC41" s="134" t="s">
        <v>17</v>
      </c>
      <c r="AD41" s="140">
        <v>1.6207548395707674E-2</v>
      </c>
      <c r="AE41" s="134">
        <v>7.098906197319961E-2</v>
      </c>
      <c r="AF41" s="140" t="s">
        <v>17</v>
      </c>
      <c r="AG41" s="134" t="s">
        <v>17</v>
      </c>
      <c r="AH41" s="140" t="s">
        <v>17</v>
      </c>
      <c r="AI41" s="134" t="s">
        <v>17</v>
      </c>
      <c r="AJ41" s="140">
        <v>3.1520050738403547E-2</v>
      </c>
      <c r="AK41" s="135">
        <v>0.13805782223420754</v>
      </c>
      <c r="AL41" s="939"/>
    </row>
    <row r="42" spans="1:38" ht="15" customHeight="1">
      <c r="A42" s="10"/>
      <c r="B42" s="1110" t="s">
        <v>938</v>
      </c>
      <c r="C42" s="89" t="s">
        <v>206</v>
      </c>
      <c r="D42" s="89" t="s">
        <v>564</v>
      </c>
      <c r="E42" s="89" t="s">
        <v>1101</v>
      </c>
      <c r="F42" s="89" t="s">
        <v>1120</v>
      </c>
      <c r="G42" s="89" t="s">
        <v>1123</v>
      </c>
      <c r="H42" s="89" t="s">
        <v>1124</v>
      </c>
      <c r="I42" s="606">
        <v>35551</v>
      </c>
      <c r="J42" s="140">
        <v>7.0975790489693848E-5</v>
      </c>
      <c r="K42" s="134">
        <v>3.1087396234485905E-4</v>
      </c>
      <c r="L42" s="140">
        <v>5.2484803608091252E-5</v>
      </c>
      <c r="M42" s="134">
        <v>2.2988343980343969E-4</v>
      </c>
      <c r="N42" s="140">
        <v>7.0371663693581545E-8</v>
      </c>
      <c r="O42" s="134">
        <v>3.0822788697788721E-7</v>
      </c>
      <c r="P42" s="140">
        <v>1.5050992914754835E-2</v>
      </c>
      <c r="Q42" s="134">
        <v>6.5923348966626175E-2</v>
      </c>
      <c r="R42" s="140">
        <v>1.524735015712996E-2</v>
      </c>
      <c r="S42" s="134">
        <v>6.678339368822922E-2</v>
      </c>
      <c r="T42" s="140">
        <v>1.0172029031738873E-3</v>
      </c>
      <c r="U42" s="134">
        <v>4.4553487159016266E-3</v>
      </c>
      <c r="V42" s="140">
        <v>8.0973797583386623E-5</v>
      </c>
      <c r="W42" s="134">
        <v>3.5466523341523342E-4</v>
      </c>
      <c r="X42" s="140" t="s">
        <v>17</v>
      </c>
      <c r="Y42" s="134" t="s">
        <v>17</v>
      </c>
      <c r="Z42" s="140" t="s">
        <v>17</v>
      </c>
      <c r="AA42" s="134" t="s">
        <v>17</v>
      </c>
      <c r="AB42" s="140" t="s">
        <v>17</v>
      </c>
      <c r="AC42" s="134" t="s">
        <v>17</v>
      </c>
      <c r="AD42" s="140">
        <v>1.6207548395707674E-2</v>
      </c>
      <c r="AE42" s="134">
        <v>7.098906197319961E-2</v>
      </c>
      <c r="AF42" s="140" t="s">
        <v>17</v>
      </c>
      <c r="AG42" s="134" t="s">
        <v>17</v>
      </c>
      <c r="AH42" s="140" t="s">
        <v>17</v>
      </c>
      <c r="AI42" s="134" t="s">
        <v>17</v>
      </c>
      <c r="AJ42" s="140">
        <v>3.1520050738403547E-2</v>
      </c>
      <c r="AK42" s="135">
        <v>0.13805782223420754</v>
      </c>
      <c r="AL42" s="939"/>
    </row>
    <row r="43" spans="1:38" ht="15" customHeight="1">
      <c r="A43" s="10"/>
      <c r="B43" s="1110" t="s">
        <v>938</v>
      </c>
      <c r="C43" s="89" t="s">
        <v>206</v>
      </c>
      <c r="D43" s="89" t="s">
        <v>564</v>
      </c>
      <c r="E43" s="89" t="s">
        <v>1101</v>
      </c>
      <c r="F43" s="89" t="s">
        <v>1120</v>
      </c>
      <c r="G43" s="89" t="s">
        <v>1125</v>
      </c>
      <c r="H43" s="89" t="s">
        <v>1126</v>
      </c>
      <c r="I43" s="606">
        <v>36647</v>
      </c>
      <c r="J43" s="140">
        <v>7.0975790489693848E-5</v>
      </c>
      <c r="K43" s="134">
        <v>3.1087396234485905E-4</v>
      </c>
      <c r="L43" s="140">
        <v>5.2484803608091252E-5</v>
      </c>
      <c r="M43" s="134">
        <v>2.2988343980343969E-4</v>
      </c>
      <c r="N43" s="140">
        <v>7.0371663693581545E-8</v>
      </c>
      <c r="O43" s="134">
        <v>3.0822788697788721E-7</v>
      </c>
      <c r="P43" s="140">
        <v>1.5050992914754835E-2</v>
      </c>
      <c r="Q43" s="134">
        <v>6.5923348966626175E-2</v>
      </c>
      <c r="R43" s="140">
        <v>1.524735015712996E-2</v>
      </c>
      <c r="S43" s="134">
        <v>6.678339368822922E-2</v>
      </c>
      <c r="T43" s="140">
        <v>1.0172029031738873E-3</v>
      </c>
      <c r="U43" s="134">
        <v>4.4553487159016266E-3</v>
      </c>
      <c r="V43" s="140">
        <v>8.0973797583386623E-5</v>
      </c>
      <c r="W43" s="134">
        <v>3.5466523341523342E-4</v>
      </c>
      <c r="X43" s="140" t="s">
        <v>17</v>
      </c>
      <c r="Y43" s="134" t="s">
        <v>17</v>
      </c>
      <c r="Z43" s="140" t="s">
        <v>17</v>
      </c>
      <c r="AA43" s="134" t="s">
        <v>17</v>
      </c>
      <c r="AB43" s="140" t="s">
        <v>17</v>
      </c>
      <c r="AC43" s="134" t="s">
        <v>17</v>
      </c>
      <c r="AD43" s="140">
        <v>1.6207548395707674E-2</v>
      </c>
      <c r="AE43" s="134">
        <v>7.098906197319961E-2</v>
      </c>
      <c r="AF43" s="140" t="s">
        <v>17</v>
      </c>
      <c r="AG43" s="134" t="s">
        <v>17</v>
      </c>
      <c r="AH43" s="140" t="s">
        <v>17</v>
      </c>
      <c r="AI43" s="134" t="s">
        <v>17</v>
      </c>
      <c r="AJ43" s="140">
        <v>3.1520050738403547E-2</v>
      </c>
      <c r="AK43" s="135">
        <v>0.13805782223420754</v>
      </c>
      <c r="AL43" s="939"/>
    </row>
    <row r="44" spans="1:38" ht="15" customHeight="1">
      <c r="A44" s="10"/>
      <c r="B44" s="1110" t="s">
        <v>938</v>
      </c>
      <c r="C44" s="89" t="s">
        <v>206</v>
      </c>
      <c r="D44" s="89" t="s">
        <v>564</v>
      </c>
      <c r="E44" s="89" t="s">
        <v>1101</v>
      </c>
      <c r="F44" s="89" t="s">
        <v>1127</v>
      </c>
      <c r="G44" s="89" t="s">
        <v>1128</v>
      </c>
      <c r="H44" s="89" t="s">
        <v>1129</v>
      </c>
      <c r="I44" s="606">
        <v>36647</v>
      </c>
      <c r="J44" s="140">
        <v>7.0975790489693848E-5</v>
      </c>
      <c r="K44" s="134">
        <v>3.1087396234485905E-4</v>
      </c>
      <c r="L44" s="140">
        <v>5.2484803608091252E-5</v>
      </c>
      <c r="M44" s="134">
        <v>2.2988343980343969E-4</v>
      </c>
      <c r="N44" s="140">
        <v>7.0371663693581545E-8</v>
      </c>
      <c r="O44" s="134">
        <v>3.0822788697788721E-7</v>
      </c>
      <c r="P44" s="140">
        <v>1.5050992914754835E-2</v>
      </c>
      <c r="Q44" s="134">
        <v>6.5923348966626175E-2</v>
      </c>
      <c r="R44" s="140">
        <v>1.524735015712996E-2</v>
      </c>
      <c r="S44" s="134">
        <v>6.678339368822922E-2</v>
      </c>
      <c r="T44" s="140">
        <v>1.0172029031738873E-3</v>
      </c>
      <c r="U44" s="134">
        <v>4.4553487159016266E-3</v>
      </c>
      <c r="V44" s="140">
        <v>8.0973797583386623E-5</v>
      </c>
      <c r="W44" s="134">
        <v>3.5466523341523342E-4</v>
      </c>
      <c r="X44" s="140" t="s">
        <v>17</v>
      </c>
      <c r="Y44" s="134" t="s">
        <v>17</v>
      </c>
      <c r="Z44" s="140" t="s">
        <v>17</v>
      </c>
      <c r="AA44" s="134" t="s">
        <v>17</v>
      </c>
      <c r="AB44" s="140" t="s">
        <v>17</v>
      </c>
      <c r="AC44" s="134" t="s">
        <v>17</v>
      </c>
      <c r="AD44" s="140">
        <v>1.6207548395707674E-2</v>
      </c>
      <c r="AE44" s="134">
        <v>7.098906197319961E-2</v>
      </c>
      <c r="AF44" s="140" t="s">
        <v>17</v>
      </c>
      <c r="AG44" s="134" t="s">
        <v>17</v>
      </c>
      <c r="AH44" s="140" t="s">
        <v>17</v>
      </c>
      <c r="AI44" s="134" t="s">
        <v>17</v>
      </c>
      <c r="AJ44" s="140">
        <v>3.1520050738403547E-2</v>
      </c>
      <c r="AK44" s="135">
        <v>0.13805782223420754</v>
      </c>
      <c r="AL44" s="939"/>
    </row>
    <row r="45" spans="1:38" ht="15" customHeight="1">
      <c r="A45" s="10"/>
      <c r="B45" s="1110" t="s">
        <v>938</v>
      </c>
      <c r="C45" s="89" t="s">
        <v>206</v>
      </c>
      <c r="D45" s="89" t="s">
        <v>564</v>
      </c>
      <c r="E45" s="89" t="s">
        <v>1101</v>
      </c>
      <c r="F45" s="89" t="s">
        <v>1127</v>
      </c>
      <c r="G45" s="89" t="s">
        <v>1130</v>
      </c>
      <c r="H45" s="89" t="s">
        <v>1131</v>
      </c>
      <c r="I45" s="606">
        <v>36647</v>
      </c>
      <c r="J45" s="140">
        <v>7.0975790489693848E-5</v>
      </c>
      <c r="K45" s="134">
        <v>3.1087396234485905E-4</v>
      </c>
      <c r="L45" s="140">
        <v>5.2484803608091252E-5</v>
      </c>
      <c r="M45" s="134">
        <v>2.2988343980343969E-4</v>
      </c>
      <c r="N45" s="140">
        <v>7.0371663693581545E-8</v>
      </c>
      <c r="O45" s="134">
        <v>3.0822788697788721E-7</v>
      </c>
      <c r="P45" s="140">
        <v>1.5050992914754835E-2</v>
      </c>
      <c r="Q45" s="134">
        <v>6.5923348966626175E-2</v>
      </c>
      <c r="R45" s="140">
        <v>1.524735015712996E-2</v>
      </c>
      <c r="S45" s="134">
        <v>6.678339368822922E-2</v>
      </c>
      <c r="T45" s="140">
        <v>1.0172029031738873E-3</v>
      </c>
      <c r="U45" s="134">
        <v>4.4553487159016266E-3</v>
      </c>
      <c r="V45" s="140">
        <v>8.0973797583386623E-5</v>
      </c>
      <c r="W45" s="134">
        <v>3.5466523341523342E-4</v>
      </c>
      <c r="X45" s="140" t="s">
        <v>17</v>
      </c>
      <c r="Y45" s="134" t="s">
        <v>17</v>
      </c>
      <c r="Z45" s="140" t="s">
        <v>17</v>
      </c>
      <c r="AA45" s="134" t="s">
        <v>17</v>
      </c>
      <c r="AB45" s="140" t="s">
        <v>17</v>
      </c>
      <c r="AC45" s="134" t="s">
        <v>17</v>
      </c>
      <c r="AD45" s="140">
        <v>1.6207548395707674E-2</v>
      </c>
      <c r="AE45" s="134">
        <v>7.098906197319961E-2</v>
      </c>
      <c r="AF45" s="140" t="s">
        <v>17</v>
      </c>
      <c r="AG45" s="134" t="s">
        <v>17</v>
      </c>
      <c r="AH45" s="140" t="s">
        <v>17</v>
      </c>
      <c r="AI45" s="134" t="s">
        <v>17</v>
      </c>
      <c r="AJ45" s="140">
        <v>3.1520050738403547E-2</v>
      </c>
      <c r="AK45" s="135">
        <v>0.13805782223420754</v>
      </c>
      <c r="AL45" s="939"/>
    </row>
    <row r="46" spans="1:38" ht="15" customHeight="1">
      <c r="A46" s="10"/>
      <c r="B46" s="1110" t="s">
        <v>938</v>
      </c>
      <c r="C46" s="89" t="s">
        <v>206</v>
      </c>
      <c r="D46" s="89" t="s">
        <v>564</v>
      </c>
      <c r="E46" s="89" t="s">
        <v>1101</v>
      </c>
      <c r="F46" s="89" t="s">
        <v>1127</v>
      </c>
      <c r="G46" s="89" t="s">
        <v>1132</v>
      </c>
      <c r="H46" s="89" t="s">
        <v>1133</v>
      </c>
      <c r="I46" s="606">
        <v>36647</v>
      </c>
      <c r="J46" s="140">
        <v>7.0975790489693848E-5</v>
      </c>
      <c r="K46" s="134">
        <v>3.1087396234485905E-4</v>
      </c>
      <c r="L46" s="140">
        <v>5.2484803608091252E-5</v>
      </c>
      <c r="M46" s="134">
        <v>2.2988343980343969E-4</v>
      </c>
      <c r="N46" s="140">
        <v>7.0371663693581545E-8</v>
      </c>
      <c r="O46" s="134">
        <v>3.0822788697788721E-7</v>
      </c>
      <c r="P46" s="140">
        <v>1.5050992914754835E-2</v>
      </c>
      <c r="Q46" s="134">
        <v>6.5923348966626175E-2</v>
      </c>
      <c r="R46" s="140">
        <v>1.524735015712996E-2</v>
      </c>
      <c r="S46" s="134">
        <v>6.678339368822922E-2</v>
      </c>
      <c r="T46" s="140">
        <v>1.0172029031738873E-3</v>
      </c>
      <c r="U46" s="134">
        <v>4.4553487159016266E-3</v>
      </c>
      <c r="V46" s="140">
        <v>8.0973797583386623E-5</v>
      </c>
      <c r="W46" s="134">
        <v>3.5466523341523342E-4</v>
      </c>
      <c r="X46" s="140" t="s">
        <v>17</v>
      </c>
      <c r="Y46" s="134" t="s">
        <v>17</v>
      </c>
      <c r="Z46" s="140" t="s">
        <v>17</v>
      </c>
      <c r="AA46" s="134" t="s">
        <v>17</v>
      </c>
      <c r="AB46" s="140" t="s">
        <v>17</v>
      </c>
      <c r="AC46" s="134" t="s">
        <v>17</v>
      </c>
      <c r="AD46" s="140">
        <v>1.6207548395707674E-2</v>
      </c>
      <c r="AE46" s="134">
        <v>7.098906197319961E-2</v>
      </c>
      <c r="AF46" s="140" t="s">
        <v>17</v>
      </c>
      <c r="AG46" s="134" t="s">
        <v>17</v>
      </c>
      <c r="AH46" s="140" t="s">
        <v>17</v>
      </c>
      <c r="AI46" s="134" t="s">
        <v>17</v>
      </c>
      <c r="AJ46" s="140">
        <v>3.1520050738403547E-2</v>
      </c>
      <c r="AK46" s="135">
        <v>0.13805782223420754</v>
      </c>
      <c r="AL46" s="939"/>
    </row>
    <row r="47" spans="1:38" s="11" customFormat="1">
      <c r="A47" s="27"/>
      <c r="B47" s="1095" t="s">
        <v>938</v>
      </c>
      <c r="C47" s="1096" t="s">
        <v>206</v>
      </c>
      <c r="D47" s="1096" t="s">
        <v>238</v>
      </c>
      <c r="E47" s="1096" t="s">
        <v>1101</v>
      </c>
      <c r="F47" s="1096" t="s">
        <v>50</v>
      </c>
      <c r="G47" s="1096" t="s">
        <v>1134</v>
      </c>
      <c r="H47" s="1096" t="s">
        <v>1135</v>
      </c>
      <c r="I47" s="605" t="s">
        <v>218</v>
      </c>
      <c r="J47" s="292" t="s">
        <v>17</v>
      </c>
      <c r="K47" s="285" t="s">
        <v>17</v>
      </c>
      <c r="L47" s="292" t="s">
        <v>17</v>
      </c>
      <c r="M47" s="285" t="s">
        <v>17</v>
      </c>
      <c r="N47" s="292" t="s">
        <v>17</v>
      </c>
      <c r="O47" s="285" t="s">
        <v>17</v>
      </c>
      <c r="P47" s="292" t="s">
        <v>17</v>
      </c>
      <c r="Q47" s="285" t="s">
        <v>17</v>
      </c>
      <c r="R47" s="292">
        <v>7.8816110803925834E-3</v>
      </c>
      <c r="S47" s="285">
        <v>3.4521456532119514E-2</v>
      </c>
      <c r="T47" s="292" t="s">
        <v>17</v>
      </c>
      <c r="U47" s="285" t="s">
        <v>17</v>
      </c>
      <c r="V47" s="292" t="s">
        <v>17</v>
      </c>
      <c r="W47" s="285" t="s">
        <v>17</v>
      </c>
      <c r="X47" s="292" t="s">
        <v>17</v>
      </c>
      <c r="Y47" s="285" t="s">
        <v>17</v>
      </c>
      <c r="Z47" s="292" t="s">
        <v>17</v>
      </c>
      <c r="AA47" s="285" t="s">
        <v>17</v>
      </c>
      <c r="AB47" s="292" t="s">
        <v>17</v>
      </c>
      <c r="AC47" s="285" t="s">
        <v>17</v>
      </c>
      <c r="AD47" s="292">
        <v>2.9935085046503555E-2</v>
      </c>
      <c r="AE47" s="285">
        <v>0.13111567250368558</v>
      </c>
      <c r="AF47" s="292">
        <v>3.2700056854845767E-8</v>
      </c>
      <c r="AG47" s="285">
        <v>1.4322624902422447E-7</v>
      </c>
      <c r="AH47" s="292">
        <v>2.7132242949891453E-3</v>
      </c>
      <c r="AI47" s="285">
        <v>1.1883922412052456E-2</v>
      </c>
      <c r="AJ47" s="292">
        <v>1.0594868075438583E-2</v>
      </c>
      <c r="AK47" s="290">
        <v>4.6405522170420994E-2</v>
      </c>
      <c r="AL47" s="940"/>
    </row>
    <row r="48" spans="1:38" s="11" customFormat="1">
      <c r="A48" s="27"/>
      <c r="B48" s="1095" t="s">
        <v>938</v>
      </c>
      <c r="C48" s="1096" t="s">
        <v>206</v>
      </c>
      <c r="D48" s="1096" t="s">
        <v>238</v>
      </c>
      <c r="E48" s="1096" t="s">
        <v>1101</v>
      </c>
      <c r="F48" s="1096" t="s">
        <v>50</v>
      </c>
      <c r="G48" s="1096" t="s">
        <v>1137</v>
      </c>
      <c r="H48" s="1096" t="s">
        <v>1138</v>
      </c>
      <c r="I48" s="605" t="s">
        <v>218</v>
      </c>
      <c r="J48" s="292" t="s">
        <v>17</v>
      </c>
      <c r="K48" s="285" t="s">
        <v>17</v>
      </c>
      <c r="L48" s="292" t="s">
        <v>17</v>
      </c>
      <c r="M48" s="285" t="s">
        <v>17</v>
      </c>
      <c r="N48" s="292" t="s">
        <v>17</v>
      </c>
      <c r="O48" s="285" t="s">
        <v>17</v>
      </c>
      <c r="P48" s="292" t="s">
        <v>17</v>
      </c>
      <c r="Q48" s="285" t="s">
        <v>17</v>
      </c>
      <c r="R48" s="292">
        <v>7.8816110803925834E-3</v>
      </c>
      <c r="S48" s="285">
        <v>3.4521456532119514E-2</v>
      </c>
      <c r="T48" s="292" t="s">
        <v>17</v>
      </c>
      <c r="U48" s="285" t="s">
        <v>17</v>
      </c>
      <c r="V48" s="292" t="s">
        <v>17</v>
      </c>
      <c r="W48" s="285" t="s">
        <v>17</v>
      </c>
      <c r="X48" s="292" t="s">
        <v>17</v>
      </c>
      <c r="Y48" s="285" t="s">
        <v>17</v>
      </c>
      <c r="Z48" s="292" t="s">
        <v>17</v>
      </c>
      <c r="AA48" s="285" t="s">
        <v>17</v>
      </c>
      <c r="AB48" s="292" t="s">
        <v>17</v>
      </c>
      <c r="AC48" s="285" t="s">
        <v>17</v>
      </c>
      <c r="AD48" s="292">
        <v>2.9935085046503555E-2</v>
      </c>
      <c r="AE48" s="285">
        <v>0.13111567250368558</v>
      </c>
      <c r="AF48" s="292">
        <v>3.2700056854845767E-8</v>
      </c>
      <c r="AG48" s="285">
        <v>1.4322624902422447E-7</v>
      </c>
      <c r="AH48" s="292">
        <v>2.7132242949891453E-3</v>
      </c>
      <c r="AI48" s="285">
        <v>1.1883922412052456E-2</v>
      </c>
      <c r="AJ48" s="292">
        <v>1.0594868075438583E-2</v>
      </c>
      <c r="AK48" s="290">
        <v>4.6405522170420994E-2</v>
      </c>
      <c r="AL48" s="940"/>
    </row>
    <row r="49" spans="1:39" s="11" customFormat="1">
      <c r="A49" s="27"/>
      <c r="B49" s="1095" t="s">
        <v>938</v>
      </c>
      <c r="C49" s="1096" t="s">
        <v>206</v>
      </c>
      <c r="D49" s="1096" t="s">
        <v>264</v>
      </c>
      <c r="E49" s="1096" t="s">
        <v>1101</v>
      </c>
      <c r="F49" s="1096" t="s">
        <v>50</v>
      </c>
      <c r="G49" s="1096" t="s">
        <v>1140</v>
      </c>
      <c r="H49" s="1096" t="s">
        <v>1141</v>
      </c>
      <c r="I49" s="605">
        <v>37773</v>
      </c>
      <c r="J49" s="292">
        <v>2.1397886466152144E-5</v>
      </c>
      <c r="K49" s="285">
        <v>9.3722742721746377E-5</v>
      </c>
      <c r="L49" s="292">
        <v>1.582319634703196E-5</v>
      </c>
      <c r="M49" s="285">
        <v>6.9305599999999976E-5</v>
      </c>
      <c r="N49" s="292">
        <v>2.1215753424657556E-8</v>
      </c>
      <c r="O49" s="285">
        <v>9.2925000000000086E-8</v>
      </c>
      <c r="P49" s="292">
        <v>4.5375956417075692E-3</v>
      </c>
      <c r="Q49" s="285">
        <v>1.9874668910679152E-2</v>
      </c>
      <c r="R49" s="292">
        <v>4.5967937140384404E-3</v>
      </c>
      <c r="S49" s="285">
        <v>2.0133956467488369E-2</v>
      </c>
      <c r="T49" s="292">
        <v>3.0666783821612758E-4</v>
      </c>
      <c r="U49" s="285">
        <v>1.3432051313866389E-3</v>
      </c>
      <c r="V49" s="292">
        <v>2.4412100456621004E-5</v>
      </c>
      <c r="W49" s="285">
        <v>1.06925E-4</v>
      </c>
      <c r="X49" s="292" t="s">
        <v>17</v>
      </c>
      <c r="Y49" s="285" t="s">
        <v>17</v>
      </c>
      <c r="Z49" s="292" t="s">
        <v>17</v>
      </c>
      <c r="AA49" s="285" t="s">
        <v>17</v>
      </c>
      <c r="AB49" s="292" t="s">
        <v>17</v>
      </c>
      <c r="AC49" s="285" t="s">
        <v>17</v>
      </c>
      <c r="AD49" s="292">
        <v>4.8862757015207588E-3</v>
      </c>
      <c r="AE49" s="285">
        <v>2.1401887572660924E-2</v>
      </c>
      <c r="AF49" s="292" t="s">
        <v>17</v>
      </c>
      <c r="AG49" s="285" t="s">
        <v>17</v>
      </c>
      <c r="AH49" s="292" t="s">
        <v>17</v>
      </c>
      <c r="AI49" s="285" t="s">
        <v>17</v>
      </c>
      <c r="AJ49" s="292">
        <v>9.5027115929853644E-3</v>
      </c>
      <c r="AK49" s="290">
        <v>4.1621876777275892E-2</v>
      </c>
      <c r="AL49" s="940"/>
    </row>
    <row r="50" spans="1:39" s="11" customFormat="1">
      <c r="A50" s="27"/>
      <c r="B50" s="1095" t="s">
        <v>938</v>
      </c>
      <c r="C50" s="1096" t="s">
        <v>206</v>
      </c>
      <c r="D50" s="1096" t="s">
        <v>264</v>
      </c>
      <c r="E50" s="1096" t="s">
        <v>1101</v>
      </c>
      <c r="F50" s="1096" t="s">
        <v>50</v>
      </c>
      <c r="G50" s="1096" t="s">
        <v>1142</v>
      </c>
      <c r="H50" s="1096" t="s">
        <v>1143</v>
      </c>
      <c r="I50" s="605">
        <v>37773</v>
      </c>
      <c r="J50" s="292">
        <v>2.1397886466152144E-5</v>
      </c>
      <c r="K50" s="285">
        <v>9.3722742721746377E-5</v>
      </c>
      <c r="L50" s="292">
        <v>1.582319634703196E-5</v>
      </c>
      <c r="M50" s="285">
        <v>6.9305599999999976E-5</v>
      </c>
      <c r="N50" s="292">
        <v>2.1215753424657556E-8</v>
      </c>
      <c r="O50" s="285">
        <v>9.2925000000000086E-8</v>
      </c>
      <c r="P50" s="292">
        <v>4.5375956417075692E-3</v>
      </c>
      <c r="Q50" s="285">
        <v>1.9874668910679152E-2</v>
      </c>
      <c r="R50" s="292">
        <v>4.5967937140384404E-3</v>
      </c>
      <c r="S50" s="285">
        <v>2.0133956467488369E-2</v>
      </c>
      <c r="T50" s="292">
        <v>3.0666783821612758E-4</v>
      </c>
      <c r="U50" s="285">
        <v>1.3432051313866389E-3</v>
      </c>
      <c r="V50" s="292">
        <v>2.4412100456621004E-5</v>
      </c>
      <c r="W50" s="285">
        <v>1.06925E-4</v>
      </c>
      <c r="X50" s="292" t="s">
        <v>17</v>
      </c>
      <c r="Y50" s="285" t="s">
        <v>17</v>
      </c>
      <c r="Z50" s="292" t="s">
        <v>17</v>
      </c>
      <c r="AA50" s="285" t="s">
        <v>17</v>
      </c>
      <c r="AB50" s="292" t="s">
        <v>17</v>
      </c>
      <c r="AC50" s="285" t="s">
        <v>17</v>
      </c>
      <c r="AD50" s="292">
        <v>4.8862757015207588E-3</v>
      </c>
      <c r="AE50" s="285">
        <v>2.1401887572660924E-2</v>
      </c>
      <c r="AF50" s="292" t="s">
        <v>17</v>
      </c>
      <c r="AG50" s="285" t="s">
        <v>17</v>
      </c>
      <c r="AH50" s="292" t="s">
        <v>17</v>
      </c>
      <c r="AI50" s="285" t="s">
        <v>17</v>
      </c>
      <c r="AJ50" s="292">
        <v>9.5027115929853644E-3</v>
      </c>
      <c r="AK50" s="290">
        <v>4.1621876777275892E-2</v>
      </c>
      <c r="AL50" s="940"/>
    </row>
    <row r="51" spans="1:39" s="11" customFormat="1">
      <c r="A51" s="27"/>
      <c r="B51" s="1095" t="s">
        <v>938</v>
      </c>
      <c r="C51" s="1096" t="s">
        <v>206</v>
      </c>
      <c r="D51" s="1096" t="s">
        <v>264</v>
      </c>
      <c r="E51" s="1096" t="s">
        <v>1101</v>
      </c>
      <c r="F51" s="1096" t="s">
        <v>50</v>
      </c>
      <c r="G51" s="1096" t="s">
        <v>1144</v>
      </c>
      <c r="H51" s="1096" t="s">
        <v>1145</v>
      </c>
      <c r="I51" s="605" t="s">
        <v>218</v>
      </c>
      <c r="J51" s="292">
        <v>2.1397886466152144E-5</v>
      </c>
      <c r="K51" s="285">
        <v>9.3722742721746377E-5</v>
      </c>
      <c r="L51" s="292">
        <v>1.582319634703196E-5</v>
      </c>
      <c r="M51" s="285">
        <v>6.9305599999999976E-5</v>
      </c>
      <c r="N51" s="292">
        <v>2.1215753424657556E-8</v>
      </c>
      <c r="O51" s="285">
        <v>9.2925000000000086E-8</v>
      </c>
      <c r="P51" s="292">
        <v>4.5375956417075692E-3</v>
      </c>
      <c r="Q51" s="285">
        <v>1.9874668910679152E-2</v>
      </c>
      <c r="R51" s="292">
        <v>4.5967937140384404E-3</v>
      </c>
      <c r="S51" s="285">
        <v>2.0133956467488369E-2</v>
      </c>
      <c r="T51" s="292">
        <v>3.0666783821612758E-4</v>
      </c>
      <c r="U51" s="285">
        <v>1.3432051313866389E-3</v>
      </c>
      <c r="V51" s="292">
        <v>2.4412100456621004E-5</v>
      </c>
      <c r="W51" s="285">
        <v>1.06925E-4</v>
      </c>
      <c r="X51" s="292" t="s">
        <v>17</v>
      </c>
      <c r="Y51" s="285" t="s">
        <v>17</v>
      </c>
      <c r="Z51" s="292" t="s">
        <v>17</v>
      </c>
      <c r="AA51" s="285" t="s">
        <v>17</v>
      </c>
      <c r="AB51" s="292" t="s">
        <v>17</v>
      </c>
      <c r="AC51" s="285" t="s">
        <v>17</v>
      </c>
      <c r="AD51" s="292">
        <v>4.8862757015207588E-3</v>
      </c>
      <c r="AE51" s="285">
        <v>2.1401887572660924E-2</v>
      </c>
      <c r="AF51" s="292" t="s">
        <v>17</v>
      </c>
      <c r="AG51" s="285" t="s">
        <v>17</v>
      </c>
      <c r="AH51" s="292" t="s">
        <v>17</v>
      </c>
      <c r="AI51" s="285" t="s">
        <v>17</v>
      </c>
      <c r="AJ51" s="292">
        <v>9.5027115929853644E-3</v>
      </c>
      <c r="AK51" s="290">
        <v>4.1621876777275892E-2</v>
      </c>
      <c r="AL51" s="940"/>
    </row>
    <row r="52" spans="1:39">
      <c r="A52" s="10"/>
      <c r="B52" s="1110" t="s">
        <v>938</v>
      </c>
      <c r="C52" s="89" t="s">
        <v>206</v>
      </c>
      <c r="D52" s="89" t="s">
        <v>795</v>
      </c>
      <c r="E52" s="89" t="s">
        <v>1101</v>
      </c>
      <c r="F52" s="89" t="s">
        <v>50</v>
      </c>
      <c r="G52" s="89" t="s">
        <v>1146</v>
      </c>
      <c r="H52" s="89" t="s">
        <v>1147</v>
      </c>
      <c r="I52" s="606">
        <v>37377</v>
      </c>
      <c r="J52" s="140">
        <v>1.5772397886598634E-4</v>
      </c>
      <c r="K52" s="134">
        <v>6.908310274330202E-4</v>
      </c>
      <c r="L52" s="140">
        <v>1.1663289690686944E-4</v>
      </c>
      <c r="M52" s="134">
        <v>5.1085208845208822E-4</v>
      </c>
      <c r="N52" s="140">
        <v>1.5638147487462568E-7</v>
      </c>
      <c r="O52" s="134">
        <v>6.8495085995086049E-7</v>
      </c>
      <c r="P52" s="140">
        <v>3.3446650921677409E-2</v>
      </c>
      <c r="Q52" s="134">
        <v>0.14649633103694706</v>
      </c>
      <c r="R52" s="140">
        <v>3.388300034917769E-2</v>
      </c>
      <c r="S52" s="134">
        <v>0.14840754152939828</v>
      </c>
      <c r="T52" s="140">
        <v>2.2604508959419719E-3</v>
      </c>
      <c r="U52" s="134">
        <v>9.9007749242258376E-3</v>
      </c>
      <c r="V52" s="140">
        <v>1.7994177240752583E-4</v>
      </c>
      <c r="W52" s="134">
        <v>7.8814496314496315E-4</v>
      </c>
      <c r="X52" s="140" t="s">
        <v>17</v>
      </c>
      <c r="Y52" s="134" t="s">
        <v>17</v>
      </c>
      <c r="Z52" s="140" t="s">
        <v>17</v>
      </c>
      <c r="AA52" s="134" t="s">
        <v>17</v>
      </c>
      <c r="AB52" s="140" t="s">
        <v>17</v>
      </c>
      <c r="AC52" s="134" t="s">
        <v>17</v>
      </c>
      <c r="AD52" s="140">
        <v>3.6016774212683719E-2</v>
      </c>
      <c r="AE52" s="134">
        <v>0.15775347105155471</v>
      </c>
      <c r="AF52" s="140" t="s">
        <v>17</v>
      </c>
      <c r="AG52" s="134" t="s">
        <v>17</v>
      </c>
      <c r="AH52" s="140" t="s">
        <v>17</v>
      </c>
      <c r="AI52" s="134" t="s">
        <v>17</v>
      </c>
      <c r="AJ52" s="140">
        <v>7.0044557196452334E-2</v>
      </c>
      <c r="AK52" s="135">
        <v>0.30679516052046119</v>
      </c>
      <c r="AL52" s="939"/>
    </row>
    <row r="53" spans="1:39">
      <c r="A53" s="10"/>
      <c r="B53" s="1110" t="s">
        <v>938</v>
      </c>
      <c r="C53" s="89" t="s">
        <v>206</v>
      </c>
      <c r="D53" s="89" t="s">
        <v>795</v>
      </c>
      <c r="E53" s="89" t="s">
        <v>1101</v>
      </c>
      <c r="F53" s="89" t="s">
        <v>50</v>
      </c>
      <c r="G53" s="89" t="s">
        <v>1148</v>
      </c>
      <c r="H53" s="89" t="s">
        <v>1149</v>
      </c>
      <c r="I53" s="606">
        <v>37773</v>
      </c>
      <c r="J53" s="140">
        <v>1.5772397886598634E-4</v>
      </c>
      <c r="K53" s="134">
        <v>6.908310274330202E-4</v>
      </c>
      <c r="L53" s="140">
        <v>1.1663289690686944E-4</v>
      </c>
      <c r="M53" s="134">
        <v>5.1085208845208822E-4</v>
      </c>
      <c r="N53" s="140">
        <v>1.5638147487462568E-7</v>
      </c>
      <c r="O53" s="134">
        <v>6.8495085995086049E-7</v>
      </c>
      <c r="P53" s="140">
        <v>3.3446650921677409E-2</v>
      </c>
      <c r="Q53" s="134">
        <v>0.14649633103694706</v>
      </c>
      <c r="R53" s="140">
        <v>3.388300034917769E-2</v>
      </c>
      <c r="S53" s="134">
        <v>0.14840754152939828</v>
      </c>
      <c r="T53" s="140">
        <v>2.2604508959419719E-3</v>
      </c>
      <c r="U53" s="134">
        <v>9.9007749242258376E-3</v>
      </c>
      <c r="V53" s="140">
        <v>1.7994177240752583E-4</v>
      </c>
      <c r="W53" s="134">
        <v>7.8814496314496315E-4</v>
      </c>
      <c r="X53" s="140" t="s">
        <v>17</v>
      </c>
      <c r="Y53" s="134" t="s">
        <v>17</v>
      </c>
      <c r="Z53" s="140" t="s">
        <v>17</v>
      </c>
      <c r="AA53" s="134" t="s">
        <v>17</v>
      </c>
      <c r="AB53" s="140" t="s">
        <v>17</v>
      </c>
      <c r="AC53" s="134" t="s">
        <v>17</v>
      </c>
      <c r="AD53" s="140">
        <v>3.6016774212683719E-2</v>
      </c>
      <c r="AE53" s="134">
        <v>0.15775347105155471</v>
      </c>
      <c r="AF53" s="140" t="s">
        <v>17</v>
      </c>
      <c r="AG53" s="134" t="s">
        <v>17</v>
      </c>
      <c r="AH53" s="140" t="s">
        <v>17</v>
      </c>
      <c r="AI53" s="134" t="s">
        <v>17</v>
      </c>
      <c r="AJ53" s="140">
        <v>7.0044557196452334E-2</v>
      </c>
      <c r="AK53" s="135">
        <v>0.30679516052046119</v>
      </c>
      <c r="AL53" s="939"/>
    </row>
    <row r="54" spans="1:39">
      <c r="A54" s="10"/>
      <c r="B54" s="1110" t="s">
        <v>938</v>
      </c>
      <c r="C54" s="89" t="s">
        <v>206</v>
      </c>
      <c r="D54" s="89" t="s">
        <v>795</v>
      </c>
      <c r="E54" s="89" t="s">
        <v>1101</v>
      </c>
      <c r="F54" s="89" t="s">
        <v>50</v>
      </c>
      <c r="G54" s="89" t="s">
        <v>1150</v>
      </c>
      <c r="H54" s="89" t="s">
        <v>1151</v>
      </c>
      <c r="I54" s="606">
        <v>37500</v>
      </c>
      <c r="J54" s="140">
        <v>1.5772397886598634E-4</v>
      </c>
      <c r="K54" s="134">
        <v>6.908310274330202E-4</v>
      </c>
      <c r="L54" s="140">
        <v>1.1663289690686944E-4</v>
      </c>
      <c r="M54" s="134">
        <v>5.1085208845208822E-4</v>
      </c>
      <c r="N54" s="140">
        <v>1.5638147487462568E-7</v>
      </c>
      <c r="O54" s="134">
        <v>6.8495085995086049E-7</v>
      </c>
      <c r="P54" s="140">
        <v>3.3446650921677409E-2</v>
      </c>
      <c r="Q54" s="134">
        <v>0.14649633103694706</v>
      </c>
      <c r="R54" s="140">
        <v>3.388300034917769E-2</v>
      </c>
      <c r="S54" s="134">
        <v>0.14840754152939828</v>
      </c>
      <c r="T54" s="140">
        <v>2.2604508959419719E-3</v>
      </c>
      <c r="U54" s="134">
        <v>9.9007749242258376E-3</v>
      </c>
      <c r="V54" s="140">
        <v>1.7994177240752583E-4</v>
      </c>
      <c r="W54" s="134">
        <v>7.8814496314496315E-4</v>
      </c>
      <c r="X54" s="140" t="s">
        <v>17</v>
      </c>
      <c r="Y54" s="134" t="s">
        <v>17</v>
      </c>
      <c r="Z54" s="140" t="s">
        <v>17</v>
      </c>
      <c r="AA54" s="134" t="s">
        <v>17</v>
      </c>
      <c r="AB54" s="140" t="s">
        <v>17</v>
      </c>
      <c r="AC54" s="134" t="s">
        <v>17</v>
      </c>
      <c r="AD54" s="140">
        <v>3.6016774212683719E-2</v>
      </c>
      <c r="AE54" s="134">
        <v>0.15775347105155471</v>
      </c>
      <c r="AF54" s="140" t="s">
        <v>17</v>
      </c>
      <c r="AG54" s="134" t="s">
        <v>17</v>
      </c>
      <c r="AH54" s="140" t="s">
        <v>17</v>
      </c>
      <c r="AI54" s="134" t="s">
        <v>17</v>
      </c>
      <c r="AJ54" s="140">
        <v>7.0044557196452334E-2</v>
      </c>
      <c r="AK54" s="135">
        <v>0.30679516052046119</v>
      </c>
      <c r="AL54" s="939"/>
    </row>
    <row r="55" spans="1:39">
      <c r="A55" s="10"/>
      <c r="B55" s="1110" t="s">
        <v>938</v>
      </c>
      <c r="C55" s="89" t="s">
        <v>206</v>
      </c>
      <c r="D55" s="89" t="s">
        <v>795</v>
      </c>
      <c r="E55" s="89" t="s">
        <v>1101</v>
      </c>
      <c r="F55" s="89" t="s">
        <v>50</v>
      </c>
      <c r="G55" s="89" t="s">
        <v>1152</v>
      </c>
      <c r="H55" s="89" t="s">
        <v>1153</v>
      </c>
      <c r="I55" s="606">
        <v>37987</v>
      </c>
      <c r="J55" s="140">
        <v>1.5772397886598634E-4</v>
      </c>
      <c r="K55" s="134">
        <v>6.908310274330202E-4</v>
      </c>
      <c r="L55" s="140">
        <v>1.1663289690686944E-4</v>
      </c>
      <c r="M55" s="134">
        <v>5.1085208845208822E-4</v>
      </c>
      <c r="N55" s="140">
        <v>1.5638147487462568E-7</v>
      </c>
      <c r="O55" s="134">
        <v>6.8495085995086049E-7</v>
      </c>
      <c r="P55" s="140">
        <v>3.3446650921677409E-2</v>
      </c>
      <c r="Q55" s="134">
        <v>0.14649633103694706</v>
      </c>
      <c r="R55" s="140">
        <v>3.388300034917769E-2</v>
      </c>
      <c r="S55" s="134">
        <v>0.14840754152939828</v>
      </c>
      <c r="T55" s="140">
        <v>2.2604508959419719E-3</v>
      </c>
      <c r="U55" s="134">
        <v>9.9007749242258376E-3</v>
      </c>
      <c r="V55" s="140">
        <v>1.7994177240752583E-4</v>
      </c>
      <c r="W55" s="134">
        <v>7.8814496314496315E-4</v>
      </c>
      <c r="X55" s="140" t="s">
        <v>17</v>
      </c>
      <c r="Y55" s="134" t="s">
        <v>17</v>
      </c>
      <c r="Z55" s="140" t="s">
        <v>17</v>
      </c>
      <c r="AA55" s="134" t="s">
        <v>17</v>
      </c>
      <c r="AB55" s="140" t="s">
        <v>17</v>
      </c>
      <c r="AC55" s="134" t="s">
        <v>17</v>
      </c>
      <c r="AD55" s="140">
        <v>3.6016774212683719E-2</v>
      </c>
      <c r="AE55" s="134">
        <v>0.15775347105155471</v>
      </c>
      <c r="AF55" s="140" t="s">
        <v>17</v>
      </c>
      <c r="AG55" s="134" t="s">
        <v>17</v>
      </c>
      <c r="AH55" s="140" t="s">
        <v>17</v>
      </c>
      <c r="AI55" s="134" t="s">
        <v>17</v>
      </c>
      <c r="AJ55" s="140">
        <v>7.0044557196452334E-2</v>
      </c>
      <c r="AK55" s="135">
        <v>0.30679516052046119</v>
      </c>
      <c r="AL55" s="939"/>
    </row>
    <row r="56" spans="1:39">
      <c r="A56" s="10"/>
      <c r="B56" s="1110" t="s">
        <v>938</v>
      </c>
      <c r="C56" s="89" t="s">
        <v>206</v>
      </c>
      <c r="D56" s="89" t="s">
        <v>795</v>
      </c>
      <c r="E56" s="89" t="s">
        <v>1101</v>
      </c>
      <c r="F56" s="89" t="s">
        <v>50</v>
      </c>
      <c r="G56" s="89" t="s">
        <v>1154</v>
      </c>
      <c r="H56" s="89" t="s">
        <v>1155</v>
      </c>
      <c r="I56" s="606">
        <v>36647</v>
      </c>
      <c r="J56" s="140">
        <v>1.5772397886598634E-4</v>
      </c>
      <c r="K56" s="134">
        <v>6.908310274330202E-4</v>
      </c>
      <c r="L56" s="140">
        <v>1.1663289690686944E-4</v>
      </c>
      <c r="M56" s="134">
        <v>5.1085208845208822E-4</v>
      </c>
      <c r="N56" s="140">
        <v>1.5638147487462568E-7</v>
      </c>
      <c r="O56" s="134">
        <v>6.8495085995086049E-7</v>
      </c>
      <c r="P56" s="140">
        <v>3.3446650921677409E-2</v>
      </c>
      <c r="Q56" s="134">
        <v>0.14649633103694706</v>
      </c>
      <c r="R56" s="140">
        <v>3.388300034917769E-2</v>
      </c>
      <c r="S56" s="134">
        <v>0.14840754152939828</v>
      </c>
      <c r="T56" s="140">
        <v>2.2604508959419719E-3</v>
      </c>
      <c r="U56" s="134">
        <v>9.9007749242258376E-3</v>
      </c>
      <c r="V56" s="140">
        <v>1.7994177240752583E-4</v>
      </c>
      <c r="W56" s="134">
        <v>7.8814496314496315E-4</v>
      </c>
      <c r="X56" s="140" t="s">
        <v>17</v>
      </c>
      <c r="Y56" s="134" t="s">
        <v>17</v>
      </c>
      <c r="Z56" s="140" t="s">
        <v>17</v>
      </c>
      <c r="AA56" s="134" t="s">
        <v>17</v>
      </c>
      <c r="AB56" s="140" t="s">
        <v>17</v>
      </c>
      <c r="AC56" s="134" t="s">
        <v>17</v>
      </c>
      <c r="AD56" s="140">
        <v>3.6016774212683719E-2</v>
      </c>
      <c r="AE56" s="134">
        <v>0.15775347105155471</v>
      </c>
      <c r="AF56" s="140" t="s">
        <v>17</v>
      </c>
      <c r="AG56" s="134" t="s">
        <v>17</v>
      </c>
      <c r="AH56" s="140" t="s">
        <v>17</v>
      </c>
      <c r="AI56" s="134" t="s">
        <v>17</v>
      </c>
      <c r="AJ56" s="140">
        <v>7.0044557196452334E-2</v>
      </c>
      <c r="AK56" s="135">
        <v>0.30679516052046119</v>
      </c>
      <c r="AL56" s="939"/>
    </row>
    <row r="57" spans="1:39">
      <c r="A57" s="10"/>
      <c r="B57" s="1110" t="s">
        <v>938</v>
      </c>
      <c r="C57" s="89" t="s">
        <v>206</v>
      </c>
      <c r="D57" s="89" t="s">
        <v>795</v>
      </c>
      <c r="E57" s="89" t="s">
        <v>1101</v>
      </c>
      <c r="F57" s="89" t="s">
        <v>50</v>
      </c>
      <c r="G57" s="89" t="s">
        <v>1156</v>
      </c>
      <c r="H57" s="89" t="s">
        <v>1157</v>
      </c>
      <c r="I57" s="606">
        <v>36647</v>
      </c>
      <c r="J57" s="140">
        <v>1.5772397886598634E-4</v>
      </c>
      <c r="K57" s="134">
        <v>6.908310274330202E-4</v>
      </c>
      <c r="L57" s="140">
        <v>1.1663289690686944E-4</v>
      </c>
      <c r="M57" s="134">
        <v>5.1085208845208822E-4</v>
      </c>
      <c r="N57" s="140">
        <v>1.5638147487462568E-7</v>
      </c>
      <c r="O57" s="134">
        <v>6.8495085995086049E-7</v>
      </c>
      <c r="P57" s="140">
        <v>3.3446650921677409E-2</v>
      </c>
      <c r="Q57" s="134">
        <v>0.14649633103694706</v>
      </c>
      <c r="R57" s="140">
        <v>3.388300034917769E-2</v>
      </c>
      <c r="S57" s="134">
        <v>0.14840754152939828</v>
      </c>
      <c r="T57" s="140">
        <v>2.2604508959419719E-3</v>
      </c>
      <c r="U57" s="134">
        <v>9.9007749242258376E-3</v>
      </c>
      <c r="V57" s="140">
        <v>1.7994177240752583E-4</v>
      </c>
      <c r="W57" s="134">
        <v>7.8814496314496315E-4</v>
      </c>
      <c r="X57" s="140" t="s">
        <v>17</v>
      </c>
      <c r="Y57" s="134" t="s">
        <v>17</v>
      </c>
      <c r="Z57" s="140" t="s">
        <v>17</v>
      </c>
      <c r="AA57" s="134" t="s">
        <v>17</v>
      </c>
      <c r="AB57" s="140" t="s">
        <v>17</v>
      </c>
      <c r="AC57" s="134" t="s">
        <v>17</v>
      </c>
      <c r="AD57" s="140">
        <v>3.6016774212683719E-2</v>
      </c>
      <c r="AE57" s="134">
        <v>0.15775347105155471</v>
      </c>
      <c r="AF57" s="140" t="s">
        <v>17</v>
      </c>
      <c r="AG57" s="134" t="s">
        <v>17</v>
      </c>
      <c r="AH57" s="140" t="s">
        <v>17</v>
      </c>
      <c r="AI57" s="134" t="s">
        <v>17</v>
      </c>
      <c r="AJ57" s="140">
        <v>7.0044557196452334E-2</v>
      </c>
      <c r="AK57" s="135">
        <v>0.30679516052046119</v>
      </c>
      <c r="AL57" s="939"/>
    </row>
    <row r="58" spans="1:39">
      <c r="A58" s="10"/>
      <c r="B58" s="1110" t="s">
        <v>938</v>
      </c>
      <c r="C58" s="89" t="s">
        <v>206</v>
      </c>
      <c r="D58" s="89" t="s">
        <v>796</v>
      </c>
      <c r="E58" s="89" t="s">
        <v>1101</v>
      </c>
      <c r="F58" s="89" t="s">
        <v>50</v>
      </c>
      <c r="G58" s="89" t="s">
        <v>1158</v>
      </c>
      <c r="H58" s="89" t="s">
        <v>1159</v>
      </c>
      <c r="I58" s="606">
        <v>41061</v>
      </c>
      <c r="J58" s="140">
        <v>2.542186258819151E-4</v>
      </c>
      <c r="K58" s="134">
        <v>1.1134775813627881E-3</v>
      </c>
      <c r="L58" s="140">
        <v>1.879882500902695E-4</v>
      </c>
      <c r="M58" s="134">
        <v>8.2338853539538036E-4</v>
      </c>
      <c r="N58" s="140">
        <v>2.5210570327488154E-7</v>
      </c>
      <c r="O58" s="134">
        <v>1.104222980343981E-6</v>
      </c>
      <c r="P58" s="140">
        <v>5.3909124654314494E-2</v>
      </c>
      <c r="Q58" s="134">
        <v>0.23612196598589746</v>
      </c>
      <c r="R58" s="140">
        <v>5.461243021800264E-2</v>
      </c>
      <c r="S58" s="134">
        <v>0.23920244435485158</v>
      </c>
      <c r="T58" s="140">
        <v>3.643382095554253E-3</v>
      </c>
      <c r="U58" s="134">
        <v>1.5958013578527629E-2</v>
      </c>
      <c r="V58" s="140">
        <v>2.9008773013362057E-4</v>
      </c>
      <c r="W58" s="134">
        <v>1.2705842579852581E-3</v>
      </c>
      <c r="X58" s="140" t="s">
        <v>17</v>
      </c>
      <c r="Y58" s="134" t="s">
        <v>17</v>
      </c>
      <c r="Z58" s="140" t="s">
        <v>17</v>
      </c>
      <c r="AA58" s="134" t="s">
        <v>17</v>
      </c>
      <c r="AB58" s="140" t="s">
        <v>17</v>
      </c>
      <c r="AC58" s="134" t="s">
        <v>17</v>
      </c>
      <c r="AD58" s="140">
        <v>5.8051634982068029E-2</v>
      </c>
      <c r="AE58" s="134">
        <v>0.25426616122145795</v>
      </c>
      <c r="AF58" s="140" t="s">
        <v>17</v>
      </c>
      <c r="AG58" s="134" t="s">
        <v>17</v>
      </c>
      <c r="AH58" s="140" t="s">
        <v>17</v>
      </c>
      <c r="AI58" s="134" t="s">
        <v>17</v>
      </c>
      <c r="AJ58" s="140">
        <v>0.11289748367968047</v>
      </c>
      <c r="AK58" s="135">
        <v>0.49449097851700047</v>
      </c>
      <c r="AL58" s="939"/>
    </row>
    <row r="59" spans="1:39">
      <c r="A59" s="10"/>
      <c r="B59" s="1110" t="s">
        <v>938</v>
      </c>
      <c r="C59" s="89" t="s">
        <v>206</v>
      </c>
      <c r="D59" s="89" t="s">
        <v>796</v>
      </c>
      <c r="E59" s="89" t="s">
        <v>1101</v>
      </c>
      <c r="F59" s="89" t="s">
        <v>50</v>
      </c>
      <c r="G59" s="89" t="s">
        <v>1161</v>
      </c>
      <c r="H59" s="89" t="s">
        <v>1162</v>
      </c>
      <c r="I59" s="606">
        <v>41061</v>
      </c>
      <c r="J59" s="140">
        <v>2.542186258819151E-4</v>
      </c>
      <c r="K59" s="134">
        <v>1.1134775813627881E-3</v>
      </c>
      <c r="L59" s="140">
        <v>1.879882500902695E-4</v>
      </c>
      <c r="M59" s="134">
        <v>8.2338853539538036E-4</v>
      </c>
      <c r="N59" s="140">
        <v>2.5210570327488154E-7</v>
      </c>
      <c r="O59" s="134">
        <v>1.104222980343981E-6</v>
      </c>
      <c r="P59" s="140">
        <v>5.3909124654314494E-2</v>
      </c>
      <c r="Q59" s="134">
        <v>0.23612196598589746</v>
      </c>
      <c r="R59" s="140">
        <v>5.461243021800264E-2</v>
      </c>
      <c r="S59" s="134">
        <v>0.23920244435485158</v>
      </c>
      <c r="T59" s="140">
        <v>3.643382095554253E-3</v>
      </c>
      <c r="U59" s="134">
        <v>1.5958013578527629E-2</v>
      </c>
      <c r="V59" s="140">
        <v>2.9008773013362057E-4</v>
      </c>
      <c r="W59" s="134">
        <v>1.2705842579852581E-3</v>
      </c>
      <c r="X59" s="140" t="s">
        <v>17</v>
      </c>
      <c r="Y59" s="134" t="s">
        <v>17</v>
      </c>
      <c r="Z59" s="140" t="s">
        <v>17</v>
      </c>
      <c r="AA59" s="134" t="s">
        <v>17</v>
      </c>
      <c r="AB59" s="140" t="s">
        <v>17</v>
      </c>
      <c r="AC59" s="134" t="s">
        <v>17</v>
      </c>
      <c r="AD59" s="140">
        <v>5.8051634982068029E-2</v>
      </c>
      <c r="AE59" s="134">
        <v>0.25426616122145795</v>
      </c>
      <c r="AF59" s="140" t="s">
        <v>17</v>
      </c>
      <c r="AG59" s="134" t="s">
        <v>17</v>
      </c>
      <c r="AH59" s="140" t="s">
        <v>17</v>
      </c>
      <c r="AI59" s="134" t="s">
        <v>17</v>
      </c>
      <c r="AJ59" s="140">
        <v>0.11289748367968047</v>
      </c>
      <c r="AK59" s="135">
        <v>0.49449097851700047</v>
      </c>
      <c r="AL59" s="939"/>
    </row>
    <row r="60" spans="1:39">
      <c r="A60" s="10"/>
      <c r="B60" s="1110" t="s">
        <v>938</v>
      </c>
      <c r="C60" s="89" t="s">
        <v>206</v>
      </c>
      <c r="D60" s="89" t="s">
        <v>796</v>
      </c>
      <c r="E60" s="89" t="s">
        <v>1101</v>
      </c>
      <c r="F60" s="89" t="s">
        <v>50</v>
      </c>
      <c r="G60" s="89" t="s">
        <v>1164</v>
      </c>
      <c r="H60" s="89" t="s">
        <v>1165</v>
      </c>
      <c r="I60" s="606">
        <v>41589</v>
      </c>
      <c r="J60" s="140">
        <v>2.542186258819151E-4</v>
      </c>
      <c r="K60" s="134">
        <v>1.1134775813627881E-3</v>
      </c>
      <c r="L60" s="140">
        <v>1.879882500902695E-4</v>
      </c>
      <c r="M60" s="134">
        <v>8.2338853539538036E-4</v>
      </c>
      <c r="N60" s="140">
        <v>2.5210570327488154E-7</v>
      </c>
      <c r="O60" s="134">
        <v>1.104222980343981E-6</v>
      </c>
      <c r="P60" s="140">
        <v>5.3909124654314494E-2</v>
      </c>
      <c r="Q60" s="134">
        <v>0.23612196598589746</v>
      </c>
      <c r="R60" s="140">
        <v>5.461243021800264E-2</v>
      </c>
      <c r="S60" s="134">
        <v>0.23920244435485158</v>
      </c>
      <c r="T60" s="140">
        <v>3.643382095554253E-3</v>
      </c>
      <c r="U60" s="134">
        <v>1.5958013578527629E-2</v>
      </c>
      <c r="V60" s="140">
        <v>2.9008773013362057E-4</v>
      </c>
      <c r="W60" s="134">
        <v>1.2705842579852581E-3</v>
      </c>
      <c r="X60" s="140" t="s">
        <v>17</v>
      </c>
      <c r="Y60" s="134" t="s">
        <v>17</v>
      </c>
      <c r="Z60" s="140" t="s">
        <v>17</v>
      </c>
      <c r="AA60" s="134" t="s">
        <v>17</v>
      </c>
      <c r="AB60" s="140" t="s">
        <v>17</v>
      </c>
      <c r="AC60" s="134" t="s">
        <v>17</v>
      </c>
      <c r="AD60" s="140">
        <v>5.8051634982068029E-2</v>
      </c>
      <c r="AE60" s="134">
        <v>0.25426616122145795</v>
      </c>
      <c r="AF60" s="140" t="s">
        <v>17</v>
      </c>
      <c r="AG60" s="134" t="s">
        <v>17</v>
      </c>
      <c r="AH60" s="140" t="s">
        <v>17</v>
      </c>
      <c r="AI60" s="134" t="s">
        <v>17</v>
      </c>
      <c r="AJ60" s="140">
        <v>0.11289748367968047</v>
      </c>
      <c r="AK60" s="135">
        <v>0.49449097851700047</v>
      </c>
      <c r="AL60" s="939"/>
    </row>
    <row r="61" spans="1:39" s="10" customFormat="1">
      <c r="B61" s="1110" t="s">
        <v>938</v>
      </c>
      <c r="C61" s="89" t="s">
        <v>206</v>
      </c>
      <c r="D61" s="89" t="s">
        <v>796</v>
      </c>
      <c r="E61" s="89" t="s">
        <v>1101</v>
      </c>
      <c r="F61" s="89" t="s">
        <v>50</v>
      </c>
      <c r="G61" s="89" t="s">
        <v>1166</v>
      </c>
      <c r="H61" s="89" t="s">
        <v>1167</v>
      </c>
      <c r="I61" s="606">
        <v>41589</v>
      </c>
      <c r="J61" s="140">
        <v>2.542186258819151E-4</v>
      </c>
      <c r="K61" s="134">
        <v>1.1134775813627881E-3</v>
      </c>
      <c r="L61" s="140">
        <v>1.879882500902695E-4</v>
      </c>
      <c r="M61" s="134">
        <v>8.2338853539538036E-4</v>
      </c>
      <c r="N61" s="140">
        <v>2.5210570327488154E-7</v>
      </c>
      <c r="O61" s="134">
        <v>1.104222980343981E-6</v>
      </c>
      <c r="P61" s="140">
        <v>5.3909124654314494E-2</v>
      </c>
      <c r="Q61" s="134">
        <v>0.23612196598589746</v>
      </c>
      <c r="R61" s="140">
        <v>5.461243021800264E-2</v>
      </c>
      <c r="S61" s="134">
        <v>0.23920244435485158</v>
      </c>
      <c r="T61" s="140">
        <v>3.643382095554253E-3</v>
      </c>
      <c r="U61" s="134">
        <v>1.5958013578527629E-2</v>
      </c>
      <c r="V61" s="140">
        <v>2.9008773013362057E-4</v>
      </c>
      <c r="W61" s="134">
        <v>1.2705842579852581E-3</v>
      </c>
      <c r="X61" s="140" t="s">
        <v>17</v>
      </c>
      <c r="Y61" s="134" t="s">
        <v>17</v>
      </c>
      <c r="Z61" s="140" t="s">
        <v>17</v>
      </c>
      <c r="AA61" s="134" t="s">
        <v>17</v>
      </c>
      <c r="AB61" s="140" t="s">
        <v>17</v>
      </c>
      <c r="AC61" s="134" t="s">
        <v>17</v>
      </c>
      <c r="AD61" s="140">
        <v>5.8051634982068029E-2</v>
      </c>
      <c r="AE61" s="134">
        <v>0.25426616122145795</v>
      </c>
      <c r="AF61" s="140" t="s">
        <v>17</v>
      </c>
      <c r="AG61" s="134" t="s">
        <v>17</v>
      </c>
      <c r="AH61" s="140" t="s">
        <v>17</v>
      </c>
      <c r="AI61" s="134" t="s">
        <v>17</v>
      </c>
      <c r="AJ61" s="140">
        <v>0.11289748367968047</v>
      </c>
      <c r="AK61" s="135">
        <v>0.49449097851700047</v>
      </c>
      <c r="AL61" s="23"/>
      <c r="AM61" s="26"/>
    </row>
    <row r="62" spans="1:39">
      <c r="A62" s="10"/>
      <c r="B62" s="1110" t="s">
        <v>938</v>
      </c>
      <c r="C62" s="89" t="s">
        <v>206</v>
      </c>
      <c r="D62" s="89" t="s">
        <v>796</v>
      </c>
      <c r="E62" s="89" t="s">
        <v>1101</v>
      </c>
      <c r="F62" s="89" t="s">
        <v>50</v>
      </c>
      <c r="G62" s="89" t="s">
        <v>1168</v>
      </c>
      <c r="H62" s="89" t="s">
        <v>1169</v>
      </c>
      <c r="I62" s="606">
        <v>42644</v>
      </c>
      <c r="J62" s="140">
        <v>2.542186258819151E-4</v>
      </c>
      <c r="K62" s="134">
        <v>1.1134775813627881E-3</v>
      </c>
      <c r="L62" s="140">
        <v>1.879882500902695E-4</v>
      </c>
      <c r="M62" s="134">
        <v>8.2338853539538036E-4</v>
      </c>
      <c r="N62" s="140">
        <v>2.5210570327488154E-7</v>
      </c>
      <c r="O62" s="134">
        <v>1.104222980343981E-6</v>
      </c>
      <c r="P62" s="140">
        <v>5.3909124654314494E-2</v>
      </c>
      <c r="Q62" s="134">
        <v>0.23612196598589746</v>
      </c>
      <c r="R62" s="140">
        <v>5.461243021800264E-2</v>
      </c>
      <c r="S62" s="134">
        <v>0.23920244435485158</v>
      </c>
      <c r="T62" s="140">
        <v>3.643382095554253E-3</v>
      </c>
      <c r="U62" s="134">
        <v>1.5958013578527629E-2</v>
      </c>
      <c r="V62" s="140">
        <v>2.9008773013362057E-4</v>
      </c>
      <c r="W62" s="134">
        <v>1.2705842579852581E-3</v>
      </c>
      <c r="X62" s="140" t="s">
        <v>17</v>
      </c>
      <c r="Y62" s="134" t="s">
        <v>17</v>
      </c>
      <c r="Z62" s="140" t="s">
        <v>17</v>
      </c>
      <c r="AA62" s="134" t="s">
        <v>17</v>
      </c>
      <c r="AB62" s="140" t="s">
        <v>17</v>
      </c>
      <c r="AC62" s="134" t="s">
        <v>17</v>
      </c>
      <c r="AD62" s="140">
        <v>5.8051634982068029E-2</v>
      </c>
      <c r="AE62" s="134">
        <v>0.25426616122145795</v>
      </c>
      <c r="AF62" s="140" t="s">
        <v>17</v>
      </c>
      <c r="AG62" s="134" t="s">
        <v>17</v>
      </c>
      <c r="AH62" s="140" t="s">
        <v>17</v>
      </c>
      <c r="AI62" s="134" t="s">
        <v>17</v>
      </c>
      <c r="AJ62" s="140">
        <v>0.11289748367968047</v>
      </c>
      <c r="AK62" s="135">
        <v>0.49449097851700047</v>
      </c>
      <c r="AL62" s="939"/>
    </row>
    <row r="63" spans="1:39">
      <c r="A63" s="10"/>
      <c r="B63" s="1110" t="s">
        <v>938</v>
      </c>
      <c r="C63" s="89" t="s">
        <v>206</v>
      </c>
      <c r="D63" s="89" t="s">
        <v>798</v>
      </c>
      <c r="E63" s="89" t="s">
        <v>1101</v>
      </c>
      <c r="F63" s="89" t="s">
        <v>50</v>
      </c>
      <c r="G63" s="89" t="s">
        <v>1171</v>
      </c>
      <c r="H63" s="89" t="s">
        <v>1172</v>
      </c>
      <c r="I63" s="606">
        <v>43101</v>
      </c>
      <c r="J63" s="140">
        <v>4.2812707230168535E-4</v>
      </c>
      <c r="K63" s="134">
        <v>1.8751965766813819E-3</v>
      </c>
      <c r="L63" s="140">
        <v>3.1658915179428476E-4</v>
      </c>
      <c r="M63" s="134">
        <v>1.3866604848589673E-3</v>
      </c>
      <c r="N63" s="140">
        <v>4.245708639056245E-7</v>
      </c>
      <c r="O63" s="134">
        <v>1.8596203839066351E-6</v>
      </c>
      <c r="P63" s="140">
        <v>9.07878233883576E-2</v>
      </c>
      <c r="Q63" s="134">
        <v>0.39765066644100633</v>
      </c>
      <c r="R63" s="140">
        <v>9.1972253328810358E-2</v>
      </c>
      <c r="S63" s="134">
        <v>0.40283846958018937</v>
      </c>
      <c r="T63" s="140">
        <v>6.1357837351011602E-3</v>
      </c>
      <c r="U63" s="134">
        <v>2.6874732759743083E-2</v>
      </c>
      <c r="V63" s="140">
        <v>4.8853634246014382E-4</v>
      </c>
      <c r="W63" s="134">
        <v>2.13978917997543E-3</v>
      </c>
      <c r="X63" s="140" t="s">
        <v>17</v>
      </c>
      <c r="Y63" s="134" t="s">
        <v>17</v>
      </c>
      <c r="Z63" s="140" t="s">
        <v>17</v>
      </c>
      <c r="AA63" s="134" t="s">
        <v>17</v>
      </c>
      <c r="AB63" s="140" t="s">
        <v>17</v>
      </c>
      <c r="AC63" s="134" t="s">
        <v>17</v>
      </c>
      <c r="AD63" s="140">
        <v>9.7764184040328175E-2</v>
      </c>
      <c r="AE63" s="134">
        <v>0.42820712609663741</v>
      </c>
      <c r="AF63" s="140" t="s">
        <v>17</v>
      </c>
      <c r="AG63" s="134" t="s">
        <v>17</v>
      </c>
      <c r="AH63" s="140" t="s">
        <v>17</v>
      </c>
      <c r="AI63" s="134" t="s">
        <v>17</v>
      </c>
      <c r="AJ63" s="140">
        <v>0.19012953758968915</v>
      </c>
      <c r="AK63" s="135">
        <v>0.83276737464283845</v>
      </c>
      <c r="AL63" s="939"/>
    </row>
    <row r="64" spans="1:39">
      <c r="A64" s="10"/>
      <c r="B64" s="1110" t="s">
        <v>938</v>
      </c>
      <c r="C64" s="89" t="s">
        <v>206</v>
      </c>
      <c r="D64" s="89" t="s">
        <v>798</v>
      </c>
      <c r="E64" s="89" t="s">
        <v>1101</v>
      </c>
      <c r="F64" s="89" t="s">
        <v>50</v>
      </c>
      <c r="G64" s="89" t="s">
        <v>1174</v>
      </c>
      <c r="H64" s="89" t="s">
        <v>1175</v>
      </c>
      <c r="I64" s="606">
        <v>43101</v>
      </c>
      <c r="J64" s="140">
        <v>4.2812707230168535E-4</v>
      </c>
      <c r="K64" s="134">
        <v>1.8751965766813819E-3</v>
      </c>
      <c r="L64" s="140">
        <v>3.1658915179428476E-4</v>
      </c>
      <c r="M64" s="134">
        <v>1.3866604848589673E-3</v>
      </c>
      <c r="N64" s="140">
        <v>4.245708639056245E-7</v>
      </c>
      <c r="O64" s="134">
        <v>1.8596203839066351E-6</v>
      </c>
      <c r="P64" s="140">
        <v>9.07878233883576E-2</v>
      </c>
      <c r="Q64" s="134">
        <v>0.39765066644100633</v>
      </c>
      <c r="R64" s="140">
        <v>9.1972253328810358E-2</v>
      </c>
      <c r="S64" s="134">
        <v>0.40283846958018937</v>
      </c>
      <c r="T64" s="140">
        <v>6.1357837351011602E-3</v>
      </c>
      <c r="U64" s="134">
        <v>2.6874732759743083E-2</v>
      </c>
      <c r="V64" s="140">
        <v>4.8853634246014382E-4</v>
      </c>
      <c r="W64" s="134">
        <v>2.13978917997543E-3</v>
      </c>
      <c r="X64" s="140" t="s">
        <v>17</v>
      </c>
      <c r="Y64" s="134" t="s">
        <v>17</v>
      </c>
      <c r="Z64" s="140" t="s">
        <v>17</v>
      </c>
      <c r="AA64" s="134" t="s">
        <v>17</v>
      </c>
      <c r="AB64" s="140" t="s">
        <v>17</v>
      </c>
      <c r="AC64" s="134" t="s">
        <v>17</v>
      </c>
      <c r="AD64" s="140">
        <v>9.7764184040328175E-2</v>
      </c>
      <c r="AE64" s="134">
        <v>0.42820712609663741</v>
      </c>
      <c r="AF64" s="140" t="s">
        <v>17</v>
      </c>
      <c r="AG64" s="134" t="s">
        <v>17</v>
      </c>
      <c r="AH64" s="140" t="s">
        <v>17</v>
      </c>
      <c r="AI64" s="134" t="s">
        <v>17</v>
      </c>
      <c r="AJ64" s="140">
        <v>0.19012953758968915</v>
      </c>
      <c r="AK64" s="135">
        <v>0.83276737464283845</v>
      </c>
      <c r="AL64" s="939"/>
    </row>
    <row r="65" spans="1:39">
      <c r="A65" s="10"/>
      <c r="B65" s="1110" t="s">
        <v>938</v>
      </c>
      <c r="C65" s="89" t="s">
        <v>206</v>
      </c>
      <c r="D65" s="89" t="s">
        <v>798</v>
      </c>
      <c r="E65" s="89" t="s">
        <v>1101</v>
      </c>
      <c r="F65" s="89" t="s">
        <v>50</v>
      </c>
      <c r="G65" s="89" t="s">
        <v>1177</v>
      </c>
      <c r="H65" s="89" t="s">
        <v>1178</v>
      </c>
      <c r="I65" s="606">
        <v>43101</v>
      </c>
      <c r="J65" s="140">
        <v>4.2812707230168535E-4</v>
      </c>
      <c r="K65" s="134">
        <v>1.8751965766813819E-3</v>
      </c>
      <c r="L65" s="140">
        <v>3.1658915179428476E-4</v>
      </c>
      <c r="M65" s="134">
        <v>1.3866604848589673E-3</v>
      </c>
      <c r="N65" s="140">
        <v>4.245708639056245E-7</v>
      </c>
      <c r="O65" s="134">
        <v>1.8596203839066351E-6</v>
      </c>
      <c r="P65" s="140">
        <v>9.07878233883576E-2</v>
      </c>
      <c r="Q65" s="134">
        <v>0.39765066644100633</v>
      </c>
      <c r="R65" s="140">
        <v>9.1972253328810358E-2</v>
      </c>
      <c r="S65" s="134">
        <v>0.40283846958018937</v>
      </c>
      <c r="T65" s="140">
        <v>6.1357837351011602E-3</v>
      </c>
      <c r="U65" s="134">
        <v>2.6874732759743083E-2</v>
      </c>
      <c r="V65" s="140">
        <v>4.8853634246014382E-4</v>
      </c>
      <c r="W65" s="134">
        <v>2.13978917997543E-3</v>
      </c>
      <c r="X65" s="140" t="s">
        <v>17</v>
      </c>
      <c r="Y65" s="134" t="s">
        <v>17</v>
      </c>
      <c r="Z65" s="140" t="s">
        <v>17</v>
      </c>
      <c r="AA65" s="134" t="s">
        <v>17</v>
      </c>
      <c r="AB65" s="140" t="s">
        <v>17</v>
      </c>
      <c r="AC65" s="134" t="s">
        <v>17</v>
      </c>
      <c r="AD65" s="140">
        <v>9.7764184040328175E-2</v>
      </c>
      <c r="AE65" s="134">
        <v>0.42820712609663741</v>
      </c>
      <c r="AF65" s="140" t="s">
        <v>17</v>
      </c>
      <c r="AG65" s="134" t="s">
        <v>17</v>
      </c>
      <c r="AH65" s="140" t="s">
        <v>17</v>
      </c>
      <c r="AI65" s="134" t="s">
        <v>17</v>
      </c>
      <c r="AJ65" s="140">
        <v>0.19012953758968915</v>
      </c>
      <c r="AK65" s="135">
        <v>0.83276737464283845</v>
      </c>
      <c r="AL65" s="939"/>
    </row>
    <row r="66" spans="1:39">
      <c r="A66" s="10"/>
      <c r="B66" s="1110" t="s">
        <v>938</v>
      </c>
      <c r="C66" s="89" t="s">
        <v>206</v>
      </c>
      <c r="D66" s="89" t="s">
        <v>798</v>
      </c>
      <c r="E66" s="89" t="s">
        <v>1101</v>
      </c>
      <c r="F66" s="89" t="s">
        <v>50</v>
      </c>
      <c r="G66" s="89" t="s">
        <v>1180</v>
      </c>
      <c r="H66" s="89" t="s">
        <v>1181</v>
      </c>
      <c r="I66" s="606">
        <v>44032</v>
      </c>
      <c r="J66" s="140">
        <v>4.2812707230168535E-4</v>
      </c>
      <c r="K66" s="134">
        <v>1.8751965766813819E-3</v>
      </c>
      <c r="L66" s="140">
        <v>3.1658915179428476E-4</v>
      </c>
      <c r="M66" s="134">
        <v>1.3866604848589673E-3</v>
      </c>
      <c r="N66" s="140">
        <v>4.245708639056245E-7</v>
      </c>
      <c r="O66" s="134">
        <v>1.8596203839066351E-6</v>
      </c>
      <c r="P66" s="140">
        <v>9.07878233883576E-2</v>
      </c>
      <c r="Q66" s="134">
        <v>0.39765066644100633</v>
      </c>
      <c r="R66" s="140">
        <v>9.1972253328810358E-2</v>
      </c>
      <c r="S66" s="134">
        <v>0.40283846958018937</v>
      </c>
      <c r="T66" s="140">
        <v>6.1357837351011602E-3</v>
      </c>
      <c r="U66" s="134">
        <v>2.6874732759743083E-2</v>
      </c>
      <c r="V66" s="140">
        <v>4.8853634246014382E-4</v>
      </c>
      <c r="W66" s="134">
        <v>2.13978917997543E-3</v>
      </c>
      <c r="X66" s="140" t="s">
        <v>17</v>
      </c>
      <c r="Y66" s="134" t="s">
        <v>17</v>
      </c>
      <c r="Z66" s="140" t="s">
        <v>17</v>
      </c>
      <c r="AA66" s="134" t="s">
        <v>17</v>
      </c>
      <c r="AB66" s="140" t="s">
        <v>17</v>
      </c>
      <c r="AC66" s="134" t="s">
        <v>17</v>
      </c>
      <c r="AD66" s="140">
        <v>9.7764184040328175E-2</v>
      </c>
      <c r="AE66" s="134">
        <v>0.42820712609663741</v>
      </c>
      <c r="AF66" s="140" t="s">
        <v>17</v>
      </c>
      <c r="AG66" s="134" t="s">
        <v>17</v>
      </c>
      <c r="AH66" s="140" t="s">
        <v>17</v>
      </c>
      <c r="AI66" s="134" t="s">
        <v>17</v>
      </c>
      <c r="AJ66" s="140">
        <v>0.19012953758968915</v>
      </c>
      <c r="AK66" s="135">
        <v>0.83276737464283845</v>
      </c>
      <c r="AL66" s="939"/>
    </row>
    <row r="67" spans="1:39">
      <c r="A67" s="10"/>
      <c r="B67" s="1110" t="s">
        <v>938</v>
      </c>
      <c r="C67" s="89" t="s">
        <v>206</v>
      </c>
      <c r="D67" s="89" t="s">
        <v>799</v>
      </c>
      <c r="E67" s="89" t="s">
        <v>1101</v>
      </c>
      <c r="F67" s="89" t="s">
        <v>50</v>
      </c>
      <c r="G67" s="89" t="s">
        <v>1183</v>
      </c>
      <c r="H67" s="89" t="s">
        <v>1184</v>
      </c>
      <c r="I67" s="606">
        <v>44592</v>
      </c>
      <c r="J67" s="140">
        <v>3.4250165784134828E-4</v>
      </c>
      <c r="K67" s="134">
        <v>1.5001572613451055E-3</v>
      </c>
      <c r="L67" s="140">
        <v>2.5327132143542782E-4</v>
      </c>
      <c r="M67" s="134">
        <v>1.1093283878871739E-3</v>
      </c>
      <c r="N67" s="140">
        <v>3.3965669112449958E-7</v>
      </c>
      <c r="O67" s="134">
        <v>1.4876963071253082E-6</v>
      </c>
      <c r="P67" s="140">
        <v>7.2630258710686096E-2</v>
      </c>
      <c r="Q67" s="134">
        <v>0.31812053315280509</v>
      </c>
      <c r="R67" s="140">
        <v>7.3577802663048295E-2</v>
      </c>
      <c r="S67" s="134">
        <v>0.32227077566415152</v>
      </c>
      <c r="T67" s="140">
        <v>4.908626988080928E-3</v>
      </c>
      <c r="U67" s="134">
        <v>2.1499786207794466E-2</v>
      </c>
      <c r="V67" s="140">
        <v>3.9082907396811509E-4</v>
      </c>
      <c r="W67" s="134">
        <v>1.711831343980344E-3</v>
      </c>
      <c r="X67" s="140" t="s">
        <v>17</v>
      </c>
      <c r="Y67" s="134" t="s">
        <v>17</v>
      </c>
      <c r="Z67" s="140" t="s">
        <v>17</v>
      </c>
      <c r="AA67" s="134" t="s">
        <v>17</v>
      </c>
      <c r="AB67" s="140" t="s">
        <v>17</v>
      </c>
      <c r="AC67" s="134" t="s">
        <v>17</v>
      </c>
      <c r="AD67" s="140">
        <v>7.8211347232262529E-2</v>
      </c>
      <c r="AE67" s="134">
        <v>0.34256570087730992</v>
      </c>
      <c r="AF67" s="140" t="s">
        <v>17</v>
      </c>
      <c r="AG67" s="134" t="s">
        <v>17</v>
      </c>
      <c r="AH67" s="140" t="s">
        <v>17</v>
      </c>
      <c r="AI67" s="134" t="s">
        <v>17</v>
      </c>
      <c r="AJ67" s="140">
        <v>0.15210363007175134</v>
      </c>
      <c r="AK67" s="135">
        <v>0.66621389971427081</v>
      </c>
      <c r="AL67" s="939"/>
    </row>
    <row r="68" spans="1:39">
      <c r="A68" s="10"/>
      <c r="B68" s="1110" t="s">
        <v>938</v>
      </c>
      <c r="C68" s="89" t="s">
        <v>206</v>
      </c>
      <c r="D68" s="89" t="s">
        <v>799</v>
      </c>
      <c r="E68" s="89" t="s">
        <v>1101</v>
      </c>
      <c r="F68" s="89" t="s">
        <v>50</v>
      </c>
      <c r="G68" s="89" t="s">
        <v>1186</v>
      </c>
      <c r="H68" s="89" t="s">
        <v>1187</v>
      </c>
      <c r="I68" s="606">
        <v>44580</v>
      </c>
      <c r="J68" s="140">
        <v>3.4250165784134828E-4</v>
      </c>
      <c r="K68" s="134">
        <v>1.5001572613451055E-3</v>
      </c>
      <c r="L68" s="140">
        <v>2.5327132143542782E-4</v>
      </c>
      <c r="M68" s="134">
        <v>1.1093283878871739E-3</v>
      </c>
      <c r="N68" s="140">
        <v>3.3965669112449958E-7</v>
      </c>
      <c r="O68" s="134">
        <v>1.4876963071253082E-6</v>
      </c>
      <c r="P68" s="140">
        <v>7.2630258710686096E-2</v>
      </c>
      <c r="Q68" s="134">
        <v>0.31812053315280509</v>
      </c>
      <c r="R68" s="140">
        <v>7.3577802663048295E-2</v>
      </c>
      <c r="S68" s="134">
        <v>0.32227077566415152</v>
      </c>
      <c r="T68" s="140">
        <v>4.908626988080928E-3</v>
      </c>
      <c r="U68" s="134">
        <v>2.1499786207794466E-2</v>
      </c>
      <c r="V68" s="140">
        <v>3.9082907396811509E-4</v>
      </c>
      <c r="W68" s="134">
        <v>1.711831343980344E-3</v>
      </c>
      <c r="X68" s="140" t="s">
        <v>17</v>
      </c>
      <c r="Y68" s="134" t="s">
        <v>17</v>
      </c>
      <c r="Z68" s="140" t="s">
        <v>17</v>
      </c>
      <c r="AA68" s="134" t="s">
        <v>17</v>
      </c>
      <c r="AB68" s="140" t="s">
        <v>17</v>
      </c>
      <c r="AC68" s="134" t="s">
        <v>17</v>
      </c>
      <c r="AD68" s="140">
        <v>7.8211347232262529E-2</v>
      </c>
      <c r="AE68" s="134">
        <v>0.34256570087730992</v>
      </c>
      <c r="AF68" s="140" t="s">
        <v>17</v>
      </c>
      <c r="AG68" s="134" t="s">
        <v>17</v>
      </c>
      <c r="AH68" s="140" t="s">
        <v>17</v>
      </c>
      <c r="AI68" s="134" t="s">
        <v>17</v>
      </c>
      <c r="AJ68" s="140">
        <v>0.15210363007175134</v>
      </c>
      <c r="AK68" s="135">
        <v>0.66621389971427081</v>
      </c>
      <c r="AL68" s="939"/>
    </row>
    <row r="69" spans="1:39">
      <c r="A69" s="10"/>
      <c r="B69" s="1110" t="s">
        <v>938</v>
      </c>
      <c r="C69" s="89" t="s">
        <v>206</v>
      </c>
      <c r="D69" s="89" t="s">
        <v>799</v>
      </c>
      <c r="E69" s="89" t="s">
        <v>1101</v>
      </c>
      <c r="F69" s="89" t="s">
        <v>50</v>
      </c>
      <c r="G69" s="89" t="s">
        <v>1189</v>
      </c>
      <c r="H69" s="89" t="s">
        <v>1190</v>
      </c>
      <c r="I69" s="606">
        <v>44582</v>
      </c>
      <c r="J69" s="140">
        <v>3.4250165784134828E-4</v>
      </c>
      <c r="K69" s="134">
        <v>1.5001572613451055E-3</v>
      </c>
      <c r="L69" s="140">
        <v>2.5327132143542782E-4</v>
      </c>
      <c r="M69" s="134">
        <v>1.1093283878871739E-3</v>
      </c>
      <c r="N69" s="140">
        <v>3.3965669112449958E-7</v>
      </c>
      <c r="O69" s="134">
        <v>1.4876963071253082E-6</v>
      </c>
      <c r="P69" s="140">
        <v>7.2630258710686096E-2</v>
      </c>
      <c r="Q69" s="134">
        <v>0.31812053315280509</v>
      </c>
      <c r="R69" s="140">
        <v>7.3577802663048295E-2</v>
      </c>
      <c r="S69" s="134">
        <v>0.32227077566415152</v>
      </c>
      <c r="T69" s="140">
        <v>4.908626988080928E-3</v>
      </c>
      <c r="U69" s="134">
        <v>2.1499786207794466E-2</v>
      </c>
      <c r="V69" s="140">
        <v>3.9082907396811509E-4</v>
      </c>
      <c r="W69" s="134">
        <v>1.711831343980344E-3</v>
      </c>
      <c r="X69" s="140" t="s">
        <v>17</v>
      </c>
      <c r="Y69" s="134" t="s">
        <v>17</v>
      </c>
      <c r="Z69" s="140" t="s">
        <v>17</v>
      </c>
      <c r="AA69" s="134" t="s">
        <v>17</v>
      </c>
      <c r="AB69" s="140" t="s">
        <v>17</v>
      </c>
      <c r="AC69" s="134" t="s">
        <v>17</v>
      </c>
      <c r="AD69" s="140">
        <v>7.8211347232262529E-2</v>
      </c>
      <c r="AE69" s="134">
        <v>0.34256570087730992</v>
      </c>
      <c r="AF69" s="140" t="s">
        <v>17</v>
      </c>
      <c r="AG69" s="134" t="s">
        <v>17</v>
      </c>
      <c r="AH69" s="140" t="s">
        <v>17</v>
      </c>
      <c r="AI69" s="134" t="s">
        <v>17</v>
      </c>
      <c r="AJ69" s="140">
        <v>0.15210363007175134</v>
      </c>
      <c r="AK69" s="135">
        <v>0.66621389971427081</v>
      </c>
      <c r="AL69" s="939"/>
    </row>
    <row r="70" spans="1:39">
      <c r="A70" s="10"/>
      <c r="B70" s="1095" t="s">
        <v>938</v>
      </c>
      <c r="C70" s="1096" t="s">
        <v>206</v>
      </c>
      <c r="D70" s="1096" t="s">
        <v>799</v>
      </c>
      <c r="E70" s="1096" t="s">
        <v>1101</v>
      </c>
      <c r="F70" s="1096" t="s">
        <v>50</v>
      </c>
      <c r="G70" s="1096" t="s">
        <v>1192</v>
      </c>
      <c r="H70" s="1096" t="s">
        <v>1193</v>
      </c>
      <c r="I70" s="605" t="s">
        <v>218</v>
      </c>
      <c r="J70" s="140">
        <v>3.4250165784134828E-4</v>
      </c>
      <c r="K70" s="134">
        <v>1.5001572613451055E-3</v>
      </c>
      <c r="L70" s="140">
        <v>2.5327132143542782E-4</v>
      </c>
      <c r="M70" s="134">
        <v>1.1093283878871739E-3</v>
      </c>
      <c r="N70" s="140">
        <v>3.3965669112449958E-7</v>
      </c>
      <c r="O70" s="134">
        <v>1.4876963071253082E-6</v>
      </c>
      <c r="P70" s="140">
        <v>7.2630258710686096E-2</v>
      </c>
      <c r="Q70" s="134">
        <v>0.31812053315280509</v>
      </c>
      <c r="R70" s="140">
        <v>7.3577802663048295E-2</v>
      </c>
      <c r="S70" s="134">
        <v>0.32227077566415152</v>
      </c>
      <c r="T70" s="140">
        <v>4.908626988080928E-3</v>
      </c>
      <c r="U70" s="134">
        <v>2.1499786207794466E-2</v>
      </c>
      <c r="V70" s="140">
        <v>3.9082907396811509E-4</v>
      </c>
      <c r="W70" s="134">
        <v>1.711831343980344E-3</v>
      </c>
      <c r="X70" s="140" t="s">
        <v>17</v>
      </c>
      <c r="Y70" s="134" t="s">
        <v>17</v>
      </c>
      <c r="Z70" s="140" t="s">
        <v>17</v>
      </c>
      <c r="AA70" s="134" t="s">
        <v>17</v>
      </c>
      <c r="AB70" s="140" t="s">
        <v>17</v>
      </c>
      <c r="AC70" s="134" t="s">
        <v>17</v>
      </c>
      <c r="AD70" s="140">
        <v>7.8211347232262529E-2</v>
      </c>
      <c r="AE70" s="134">
        <v>0.34256570087730992</v>
      </c>
      <c r="AF70" s="140" t="s">
        <v>17</v>
      </c>
      <c r="AG70" s="134" t="s">
        <v>17</v>
      </c>
      <c r="AH70" s="140" t="s">
        <v>17</v>
      </c>
      <c r="AI70" s="134" t="s">
        <v>17</v>
      </c>
      <c r="AJ70" s="140">
        <v>0.15210363007175134</v>
      </c>
      <c r="AK70" s="135">
        <v>0.66621389971427081</v>
      </c>
      <c r="AL70" s="939"/>
    </row>
    <row r="71" spans="1:39">
      <c r="A71" s="10"/>
      <c r="B71" s="1095" t="s">
        <v>938</v>
      </c>
      <c r="C71" s="1096" t="s">
        <v>206</v>
      </c>
      <c r="D71" s="1096" t="s">
        <v>799</v>
      </c>
      <c r="E71" s="1096" t="s">
        <v>1101</v>
      </c>
      <c r="F71" s="1096" t="s">
        <v>50</v>
      </c>
      <c r="G71" s="1096" t="s">
        <v>1195</v>
      </c>
      <c r="H71" s="1096" t="s">
        <v>1196</v>
      </c>
      <c r="I71" s="605" t="s">
        <v>218</v>
      </c>
      <c r="J71" s="140">
        <v>3.4250165784134828E-4</v>
      </c>
      <c r="K71" s="134">
        <v>1.5001572613451055E-3</v>
      </c>
      <c r="L71" s="140">
        <v>2.5327132143542782E-4</v>
      </c>
      <c r="M71" s="134">
        <v>1.1093283878871739E-3</v>
      </c>
      <c r="N71" s="140">
        <v>3.3965669112449958E-7</v>
      </c>
      <c r="O71" s="134">
        <v>1.4876963071253082E-6</v>
      </c>
      <c r="P71" s="140">
        <v>7.2630258710686096E-2</v>
      </c>
      <c r="Q71" s="134">
        <v>0.31812053315280509</v>
      </c>
      <c r="R71" s="140">
        <v>7.3577802663048295E-2</v>
      </c>
      <c r="S71" s="134">
        <v>0.32227077566415152</v>
      </c>
      <c r="T71" s="140">
        <v>4.908626988080928E-3</v>
      </c>
      <c r="U71" s="134">
        <v>2.1499786207794466E-2</v>
      </c>
      <c r="V71" s="140">
        <v>3.9082907396811509E-4</v>
      </c>
      <c r="W71" s="134">
        <v>1.711831343980344E-3</v>
      </c>
      <c r="X71" s="140" t="s">
        <v>17</v>
      </c>
      <c r="Y71" s="134" t="s">
        <v>17</v>
      </c>
      <c r="Z71" s="140" t="s">
        <v>17</v>
      </c>
      <c r="AA71" s="134" t="s">
        <v>17</v>
      </c>
      <c r="AB71" s="140" t="s">
        <v>17</v>
      </c>
      <c r="AC71" s="134" t="s">
        <v>17</v>
      </c>
      <c r="AD71" s="140">
        <v>7.8211347232262529E-2</v>
      </c>
      <c r="AE71" s="134">
        <v>0.34256570087730992</v>
      </c>
      <c r="AF71" s="140" t="s">
        <v>17</v>
      </c>
      <c r="AG71" s="134" t="s">
        <v>17</v>
      </c>
      <c r="AH71" s="140" t="s">
        <v>17</v>
      </c>
      <c r="AI71" s="134" t="s">
        <v>17</v>
      </c>
      <c r="AJ71" s="140">
        <v>0.15210363007175134</v>
      </c>
      <c r="AK71" s="135">
        <v>0.66621389971427081</v>
      </c>
      <c r="AL71" s="939"/>
    </row>
    <row r="72" spans="1:39">
      <c r="A72" s="10"/>
      <c r="B72" s="1095" t="s">
        <v>938</v>
      </c>
      <c r="C72" s="1096" t="s">
        <v>206</v>
      </c>
      <c r="D72" s="1096" t="s">
        <v>800</v>
      </c>
      <c r="E72" s="1096" t="s">
        <v>1101</v>
      </c>
      <c r="F72" s="1096" t="s">
        <v>50</v>
      </c>
      <c r="G72" s="1096" t="s">
        <v>1198</v>
      </c>
      <c r="H72" s="1096" t="s">
        <v>1199</v>
      </c>
      <c r="I72" s="605">
        <v>46357</v>
      </c>
      <c r="J72" s="140">
        <v>1.2402214995781781E-4</v>
      </c>
      <c r="K72" s="134">
        <v>5.4321701681524204E-4</v>
      </c>
      <c r="L72" s="140">
        <v>9.1711246027397229E-5</v>
      </c>
      <c r="M72" s="134">
        <v>4.0169525759999985E-4</v>
      </c>
      <c r="N72" s="140">
        <v>1.2305136986301378E-7</v>
      </c>
      <c r="O72" s="134">
        <v>5.3896500000000046E-7</v>
      </c>
      <c r="P72" s="140">
        <v>2.6299904339337075E-2</v>
      </c>
      <c r="Q72" s="134">
        <v>0.11519358100629638</v>
      </c>
      <c r="R72" s="140">
        <v>2.6643016366566796E-2</v>
      </c>
      <c r="S72" s="134">
        <v>0.11669641168556256</v>
      </c>
      <c r="T72" s="140">
        <v>1.7774467903006756E-3</v>
      </c>
      <c r="U72" s="134">
        <v>7.7852169415169583E-3</v>
      </c>
      <c r="V72" s="140">
        <v>1.4159018264840183E-4</v>
      </c>
      <c r="W72" s="134">
        <v>6.201650000000001E-4</v>
      </c>
      <c r="X72" s="140" t="s">
        <v>17</v>
      </c>
      <c r="Y72" s="134" t="s">
        <v>17</v>
      </c>
      <c r="Z72" s="140" t="s">
        <v>17</v>
      </c>
      <c r="AA72" s="134" t="s">
        <v>17</v>
      </c>
      <c r="AB72" s="140" t="s">
        <v>17</v>
      </c>
      <c r="AC72" s="134" t="s">
        <v>17</v>
      </c>
      <c r="AD72" s="140">
        <v>2.832085396601431E-2</v>
      </c>
      <c r="AE72" s="134">
        <v>0.12404534037114268</v>
      </c>
      <c r="AF72" s="140" t="s">
        <v>17</v>
      </c>
      <c r="AG72" s="134" t="s">
        <v>17</v>
      </c>
      <c r="AH72" s="140" t="s">
        <v>17</v>
      </c>
      <c r="AI72" s="134" t="s">
        <v>17</v>
      </c>
      <c r="AJ72" s="140">
        <v>5.5077814126208026E-2</v>
      </c>
      <c r="AK72" s="135">
        <v>0.24124082587279116</v>
      </c>
      <c r="AL72" s="939"/>
    </row>
    <row r="73" spans="1:39">
      <c r="A73" s="10"/>
      <c r="B73" s="1095" t="s">
        <v>938</v>
      </c>
      <c r="C73" s="1096" t="s">
        <v>206</v>
      </c>
      <c r="D73" s="1096" t="s">
        <v>800</v>
      </c>
      <c r="E73" s="1096" t="s">
        <v>1101</v>
      </c>
      <c r="F73" s="1096" t="s">
        <v>50</v>
      </c>
      <c r="G73" s="1096" t="s">
        <v>1200</v>
      </c>
      <c r="H73" s="1096" t="s">
        <v>1201</v>
      </c>
      <c r="I73" s="605">
        <v>46357</v>
      </c>
      <c r="J73" s="140">
        <v>1.2402214995781781E-4</v>
      </c>
      <c r="K73" s="134">
        <v>5.4321701681524204E-4</v>
      </c>
      <c r="L73" s="140">
        <v>9.1711246027397229E-5</v>
      </c>
      <c r="M73" s="134">
        <v>4.0169525759999985E-4</v>
      </c>
      <c r="N73" s="140">
        <v>1.2305136986301378E-7</v>
      </c>
      <c r="O73" s="134">
        <v>5.3896500000000046E-7</v>
      </c>
      <c r="P73" s="140">
        <v>2.6299904339337075E-2</v>
      </c>
      <c r="Q73" s="134">
        <v>0.11519358100629638</v>
      </c>
      <c r="R73" s="140">
        <v>2.6643016366566796E-2</v>
      </c>
      <c r="S73" s="134">
        <v>0.11669641168556256</v>
      </c>
      <c r="T73" s="140">
        <v>1.7774467903006756E-3</v>
      </c>
      <c r="U73" s="134">
        <v>7.7852169415169583E-3</v>
      </c>
      <c r="V73" s="140">
        <v>1.4159018264840183E-4</v>
      </c>
      <c r="W73" s="134">
        <v>6.201650000000001E-4</v>
      </c>
      <c r="X73" s="140" t="s">
        <v>17</v>
      </c>
      <c r="Y73" s="134" t="s">
        <v>17</v>
      </c>
      <c r="Z73" s="140" t="s">
        <v>17</v>
      </c>
      <c r="AA73" s="134" t="s">
        <v>17</v>
      </c>
      <c r="AB73" s="140" t="s">
        <v>17</v>
      </c>
      <c r="AC73" s="134" t="s">
        <v>17</v>
      </c>
      <c r="AD73" s="140">
        <v>2.832085396601431E-2</v>
      </c>
      <c r="AE73" s="134">
        <v>0.12404534037114268</v>
      </c>
      <c r="AF73" s="140" t="s">
        <v>17</v>
      </c>
      <c r="AG73" s="134" t="s">
        <v>17</v>
      </c>
      <c r="AH73" s="140" t="s">
        <v>17</v>
      </c>
      <c r="AI73" s="134" t="s">
        <v>17</v>
      </c>
      <c r="AJ73" s="140">
        <v>5.5077814126208026E-2</v>
      </c>
      <c r="AK73" s="135">
        <v>0.24124082587279116</v>
      </c>
      <c r="AL73" s="939"/>
    </row>
    <row r="74" spans="1:39" ht="15" customHeight="1">
      <c r="A74" s="10"/>
      <c r="B74" s="1095" t="s">
        <v>938</v>
      </c>
      <c r="C74" s="1096" t="s">
        <v>206</v>
      </c>
      <c r="D74" s="1096" t="s">
        <v>800</v>
      </c>
      <c r="E74" s="1096" t="s">
        <v>1101</v>
      </c>
      <c r="F74" s="1096" t="s">
        <v>50</v>
      </c>
      <c r="G74" s="1096" t="s">
        <v>1202</v>
      </c>
      <c r="H74" s="1096" t="s">
        <v>1203</v>
      </c>
      <c r="I74" s="605">
        <v>47088</v>
      </c>
      <c r="J74" s="140">
        <v>1.2402214995781781E-4</v>
      </c>
      <c r="K74" s="134">
        <v>5.4321701681524204E-4</v>
      </c>
      <c r="L74" s="140">
        <v>9.1711246027397229E-5</v>
      </c>
      <c r="M74" s="134">
        <v>4.0169525759999985E-4</v>
      </c>
      <c r="N74" s="140">
        <v>1.2305136986301378E-7</v>
      </c>
      <c r="O74" s="134">
        <v>5.3896500000000046E-7</v>
      </c>
      <c r="P74" s="140">
        <v>2.6299904339337075E-2</v>
      </c>
      <c r="Q74" s="134">
        <v>0.11519358100629638</v>
      </c>
      <c r="R74" s="140">
        <v>2.6643016366566796E-2</v>
      </c>
      <c r="S74" s="134">
        <v>0.11669641168556256</v>
      </c>
      <c r="T74" s="140">
        <v>1.7774467903006756E-3</v>
      </c>
      <c r="U74" s="134">
        <v>7.7852169415169583E-3</v>
      </c>
      <c r="V74" s="140">
        <v>1.4159018264840183E-4</v>
      </c>
      <c r="W74" s="134">
        <v>6.201650000000001E-4</v>
      </c>
      <c r="X74" s="140" t="s">
        <v>17</v>
      </c>
      <c r="Y74" s="134" t="s">
        <v>17</v>
      </c>
      <c r="Z74" s="140" t="s">
        <v>17</v>
      </c>
      <c r="AA74" s="134" t="s">
        <v>17</v>
      </c>
      <c r="AB74" s="140" t="s">
        <v>17</v>
      </c>
      <c r="AC74" s="134" t="s">
        <v>17</v>
      </c>
      <c r="AD74" s="140">
        <v>2.832085396601431E-2</v>
      </c>
      <c r="AE74" s="134">
        <v>0.12404534037114268</v>
      </c>
      <c r="AF74" s="140" t="s">
        <v>17</v>
      </c>
      <c r="AG74" s="134" t="s">
        <v>17</v>
      </c>
      <c r="AH74" s="140" t="s">
        <v>17</v>
      </c>
      <c r="AI74" s="134" t="s">
        <v>17</v>
      </c>
      <c r="AJ74" s="140">
        <v>5.5077814126208026E-2</v>
      </c>
      <c r="AK74" s="135">
        <v>0.24124082587279116</v>
      </c>
      <c r="AL74" s="939"/>
    </row>
    <row r="75" spans="1:39" s="11" customFormat="1" ht="15" customHeight="1">
      <c r="A75" s="27"/>
      <c r="B75" s="1095" t="s">
        <v>938</v>
      </c>
      <c r="C75" s="1096" t="s">
        <v>206</v>
      </c>
      <c r="D75" s="1096" t="s">
        <v>1204</v>
      </c>
      <c r="E75" s="1096" t="s">
        <v>1101</v>
      </c>
      <c r="F75" s="1096" t="s">
        <v>50</v>
      </c>
      <c r="G75" s="1096" t="s">
        <v>1205</v>
      </c>
      <c r="H75" s="1096" t="s">
        <v>1206</v>
      </c>
      <c r="I75" s="605">
        <v>45262</v>
      </c>
      <c r="J75" s="292" t="s">
        <v>17</v>
      </c>
      <c r="K75" s="285" t="s">
        <v>17</v>
      </c>
      <c r="L75" s="292" t="s">
        <v>17</v>
      </c>
      <c r="M75" s="285" t="s">
        <v>17</v>
      </c>
      <c r="N75" s="292" t="s">
        <v>17</v>
      </c>
      <c r="O75" s="285" t="s">
        <v>17</v>
      </c>
      <c r="P75" s="292" t="s">
        <v>17</v>
      </c>
      <c r="Q75" s="285" t="s">
        <v>17</v>
      </c>
      <c r="R75" s="292">
        <v>5.2544073869283886E-3</v>
      </c>
      <c r="S75" s="285">
        <v>2.3014304354746343E-2</v>
      </c>
      <c r="T75" s="292" t="s">
        <v>17</v>
      </c>
      <c r="U75" s="285" t="s">
        <v>17</v>
      </c>
      <c r="V75" s="292" t="s">
        <v>17</v>
      </c>
      <c r="W75" s="285" t="s">
        <v>17</v>
      </c>
      <c r="X75" s="292">
        <v>2.4602743378995422E-6</v>
      </c>
      <c r="Y75" s="285">
        <v>1.0776001599999994E-5</v>
      </c>
      <c r="Z75" s="292">
        <v>4.8381168036529667E-7</v>
      </c>
      <c r="AA75" s="285">
        <v>2.1190951599999996E-6</v>
      </c>
      <c r="AB75" s="292">
        <v>1.6446273152470607E-8</v>
      </c>
      <c r="AC75" s="285">
        <v>7.2034676407821256E-8</v>
      </c>
      <c r="AD75" s="292">
        <v>1.9956723364335703E-2</v>
      </c>
      <c r="AE75" s="285">
        <v>8.7410448335790383E-2</v>
      </c>
      <c r="AF75" s="292">
        <v>2.1800037903230515E-8</v>
      </c>
      <c r="AG75" s="285">
        <v>9.5484166016149652E-8</v>
      </c>
      <c r="AH75" s="292">
        <v>1.8088161966594303E-3</v>
      </c>
      <c r="AI75" s="285">
        <v>7.9226149413683042E-3</v>
      </c>
      <c r="AJ75" s="292">
        <v>7.0662059159171398E-3</v>
      </c>
      <c r="AK75" s="290">
        <v>3.0949981911717071E-2</v>
      </c>
      <c r="AL75" s="940"/>
    </row>
    <row r="76" spans="1:39" s="11" customFormat="1" ht="15" customHeight="1">
      <c r="A76" s="27"/>
      <c r="B76" s="1095" t="s">
        <v>938</v>
      </c>
      <c r="C76" s="1096" t="s">
        <v>206</v>
      </c>
      <c r="D76" s="1096" t="s">
        <v>1204</v>
      </c>
      <c r="E76" s="1096" t="s">
        <v>1101</v>
      </c>
      <c r="F76" s="1096" t="s">
        <v>50</v>
      </c>
      <c r="G76" s="1096" t="s">
        <v>1207</v>
      </c>
      <c r="H76" s="1096" t="s">
        <v>1208</v>
      </c>
      <c r="I76" s="605">
        <v>45262</v>
      </c>
      <c r="J76" s="292" t="s">
        <v>17</v>
      </c>
      <c r="K76" s="285" t="s">
        <v>17</v>
      </c>
      <c r="L76" s="292" t="s">
        <v>17</v>
      </c>
      <c r="M76" s="285" t="s">
        <v>17</v>
      </c>
      <c r="N76" s="292" t="s">
        <v>17</v>
      </c>
      <c r="O76" s="285" t="s">
        <v>17</v>
      </c>
      <c r="P76" s="292" t="s">
        <v>17</v>
      </c>
      <c r="Q76" s="285" t="s">
        <v>17</v>
      </c>
      <c r="R76" s="292">
        <v>5.2544073869283886E-3</v>
      </c>
      <c r="S76" s="285">
        <v>2.3014304354746343E-2</v>
      </c>
      <c r="T76" s="292" t="s">
        <v>17</v>
      </c>
      <c r="U76" s="285" t="s">
        <v>17</v>
      </c>
      <c r="V76" s="292" t="s">
        <v>17</v>
      </c>
      <c r="W76" s="285" t="s">
        <v>17</v>
      </c>
      <c r="X76" s="292">
        <v>2.4602743378995422E-6</v>
      </c>
      <c r="Y76" s="285">
        <v>1.0776001599999994E-5</v>
      </c>
      <c r="Z76" s="292">
        <v>4.8381168036529667E-7</v>
      </c>
      <c r="AA76" s="285">
        <v>2.1190951599999996E-6</v>
      </c>
      <c r="AB76" s="292">
        <v>1.6446273152470607E-8</v>
      </c>
      <c r="AC76" s="285">
        <v>7.2034676407821256E-8</v>
      </c>
      <c r="AD76" s="292">
        <v>1.9956723364335703E-2</v>
      </c>
      <c r="AE76" s="285">
        <v>8.7410448335790383E-2</v>
      </c>
      <c r="AF76" s="292">
        <v>2.1800037903230515E-8</v>
      </c>
      <c r="AG76" s="285">
        <v>9.5484166016149652E-8</v>
      </c>
      <c r="AH76" s="292">
        <v>1.8088161966594303E-3</v>
      </c>
      <c r="AI76" s="285">
        <v>7.9226149413683042E-3</v>
      </c>
      <c r="AJ76" s="292">
        <v>7.0662059159171398E-3</v>
      </c>
      <c r="AK76" s="290">
        <v>3.0949981911717071E-2</v>
      </c>
      <c r="AL76" s="940"/>
    </row>
    <row r="77" spans="1:39" s="11" customFormat="1" ht="15" customHeight="1">
      <c r="A77" s="27"/>
      <c r="B77" s="1095" t="s">
        <v>938</v>
      </c>
      <c r="C77" s="1096" t="s">
        <v>206</v>
      </c>
      <c r="D77" s="1096" t="s">
        <v>1204</v>
      </c>
      <c r="E77" s="1096" t="s">
        <v>1101</v>
      </c>
      <c r="F77" s="1096" t="s">
        <v>50</v>
      </c>
      <c r="G77" s="1096" t="s">
        <v>1209</v>
      </c>
      <c r="H77" s="1096" t="s">
        <v>1210</v>
      </c>
      <c r="I77" s="605">
        <v>45262</v>
      </c>
      <c r="J77" s="292" t="s">
        <v>17</v>
      </c>
      <c r="K77" s="285" t="s">
        <v>17</v>
      </c>
      <c r="L77" s="292" t="s">
        <v>17</v>
      </c>
      <c r="M77" s="285" t="s">
        <v>17</v>
      </c>
      <c r="N77" s="292" t="s">
        <v>17</v>
      </c>
      <c r="O77" s="285" t="s">
        <v>17</v>
      </c>
      <c r="P77" s="292" t="s">
        <v>17</v>
      </c>
      <c r="Q77" s="285" t="s">
        <v>17</v>
      </c>
      <c r="R77" s="292">
        <v>5.2544073869283886E-3</v>
      </c>
      <c r="S77" s="285">
        <v>2.3014304354746343E-2</v>
      </c>
      <c r="T77" s="292" t="s">
        <v>17</v>
      </c>
      <c r="U77" s="285" t="s">
        <v>17</v>
      </c>
      <c r="V77" s="292" t="s">
        <v>17</v>
      </c>
      <c r="W77" s="285" t="s">
        <v>17</v>
      </c>
      <c r="X77" s="292">
        <v>2.4602743378995422E-6</v>
      </c>
      <c r="Y77" s="285">
        <v>1.0776001599999994E-5</v>
      </c>
      <c r="Z77" s="292">
        <v>4.8381168036529667E-7</v>
      </c>
      <c r="AA77" s="285">
        <v>2.1190951599999996E-6</v>
      </c>
      <c r="AB77" s="292">
        <v>1.6446273152470607E-8</v>
      </c>
      <c r="AC77" s="285">
        <v>7.2034676407821256E-8</v>
      </c>
      <c r="AD77" s="292">
        <v>1.9956723364335703E-2</v>
      </c>
      <c r="AE77" s="285">
        <v>8.7410448335790383E-2</v>
      </c>
      <c r="AF77" s="292">
        <v>2.1800037903230515E-8</v>
      </c>
      <c r="AG77" s="285">
        <v>9.5484166016149652E-8</v>
      </c>
      <c r="AH77" s="292">
        <v>1.8088161966594303E-3</v>
      </c>
      <c r="AI77" s="285">
        <v>7.9226149413683042E-3</v>
      </c>
      <c r="AJ77" s="292">
        <v>7.0662059159171398E-3</v>
      </c>
      <c r="AK77" s="290">
        <v>3.0949981911717071E-2</v>
      </c>
      <c r="AL77" s="940"/>
    </row>
    <row r="78" spans="1:39" s="11" customFormat="1" ht="15" customHeight="1">
      <c r="A78" s="27"/>
      <c r="B78" s="1095" t="s">
        <v>938</v>
      </c>
      <c r="C78" s="1096" t="s">
        <v>317</v>
      </c>
      <c r="D78" s="1096" t="s">
        <v>318</v>
      </c>
      <c r="E78" s="1096" t="s">
        <v>1101</v>
      </c>
      <c r="F78" s="1096" t="s">
        <v>1211</v>
      </c>
      <c r="G78" s="1096" t="s">
        <v>1212</v>
      </c>
      <c r="H78" s="1096" t="s">
        <v>1213</v>
      </c>
      <c r="I78" s="605">
        <v>33604</v>
      </c>
      <c r="J78" s="292" t="s">
        <v>17</v>
      </c>
      <c r="K78" s="285" t="s">
        <v>17</v>
      </c>
      <c r="L78" s="292" t="s">
        <v>17</v>
      </c>
      <c r="M78" s="285" t="s">
        <v>17</v>
      </c>
      <c r="N78" s="292" t="s">
        <v>17</v>
      </c>
      <c r="O78" s="285" t="s">
        <v>17</v>
      </c>
      <c r="P78" s="292" t="s">
        <v>17</v>
      </c>
      <c r="Q78" s="285" t="s">
        <v>17</v>
      </c>
      <c r="R78" s="292">
        <v>3.3530341559046654E-2</v>
      </c>
      <c r="S78" s="285">
        <v>0.14686289602862435</v>
      </c>
      <c r="T78" s="292" t="s">
        <v>17</v>
      </c>
      <c r="U78" s="285" t="s">
        <v>17</v>
      </c>
      <c r="V78" s="292" t="s">
        <v>17</v>
      </c>
      <c r="W78" s="285" t="s">
        <v>17</v>
      </c>
      <c r="X78" s="292" t="s">
        <v>17</v>
      </c>
      <c r="Y78" s="285" t="s">
        <v>17</v>
      </c>
      <c r="Z78" s="292" t="s">
        <v>17</v>
      </c>
      <c r="AA78" s="285" t="s">
        <v>17</v>
      </c>
      <c r="AB78" s="292" t="s">
        <v>17</v>
      </c>
      <c r="AC78" s="285" t="s">
        <v>17</v>
      </c>
      <c r="AD78" s="292">
        <v>0.12737697537245604</v>
      </c>
      <c r="AE78" s="285">
        <v>0.55791115213135745</v>
      </c>
      <c r="AF78" s="292">
        <v>1.3911420700152203E-7</v>
      </c>
      <c r="AG78" s="285">
        <v>6.0932022666666642E-7</v>
      </c>
      <c r="AH78" s="292">
        <v>1.1542733637747334E-2</v>
      </c>
      <c r="AI78" s="285">
        <v>5.0557173333333323E-2</v>
      </c>
      <c r="AJ78" s="292">
        <v>4.5073214311000989E-2</v>
      </c>
      <c r="AK78" s="290">
        <v>0.19742067868218433</v>
      </c>
      <c r="AL78" s="940"/>
      <c r="AM78" s="9"/>
    </row>
    <row r="79" spans="1:39" s="11" customFormat="1" ht="15" customHeight="1">
      <c r="A79" s="27"/>
      <c r="B79" s="1095" t="s">
        <v>938</v>
      </c>
      <c r="C79" s="1096" t="s">
        <v>317</v>
      </c>
      <c r="D79" s="1096" t="s">
        <v>318</v>
      </c>
      <c r="E79" s="1096" t="s">
        <v>1101</v>
      </c>
      <c r="F79" s="1096" t="s">
        <v>1211</v>
      </c>
      <c r="G79" s="1096" t="s">
        <v>1214</v>
      </c>
      <c r="H79" s="1096" t="s">
        <v>1215</v>
      </c>
      <c r="I79" s="605">
        <v>33604</v>
      </c>
      <c r="J79" s="292" t="s">
        <v>17</v>
      </c>
      <c r="K79" s="285" t="s">
        <v>17</v>
      </c>
      <c r="L79" s="292" t="s">
        <v>17</v>
      </c>
      <c r="M79" s="285" t="s">
        <v>17</v>
      </c>
      <c r="N79" s="292" t="s">
        <v>17</v>
      </c>
      <c r="O79" s="285" t="s">
        <v>17</v>
      </c>
      <c r="P79" s="292" t="s">
        <v>17</v>
      </c>
      <c r="Q79" s="285" t="s">
        <v>17</v>
      </c>
      <c r="R79" s="292">
        <v>3.3530341559046654E-2</v>
      </c>
      <c r="S79" s="285">
        <v>0.14686289602862435</v>
      </c>
      <c r="T79" s="292" t="s">
        <v>17</v>
      </c>
      <c r="U79" s="285" t="s">
        <v>17</v>
      </c>
      <c r="V79" s="292" t="s">
        <v>17</v>
      </c>
      <c r="W79" s="285" t="s">
        <v>17</v>
      </c>
      <c r="X79" s="292" t="s">
        <v>17</v>
      </c>
      <c r="Y79" s="285" t="s">
        <v>17</v>
      </c>
      <c r="Z79" s="292" t="s">
        <v>17</v>
      </c>
      <c r="AA79" s="285" t="s">
        <v>17</v>
      </c>
      <c r="AB79" s="292" t="s">
        <v>17</v>
      </c>
      <c r="AC79" s="285" t="s">
        <v>17</v>
      </c>
      <c r="AD79" s="292">
        <v>0.12737697537245604</v>
      </c>
      <c r="AE79" s="285">
        <v>0.55791115213135745</v>
      </c>
      <c r="AF79" s="292">
        <v>1.3911420700152203E-7</v>
      </c>
      <c r="AG79" s="285">
        <v>6.0932022666666642E-7</v>
      </c>
      <c r="AH79" s="292">
        <v>1.1542733637747334E-2</v>
      </c>
      <c r="AI79" s="285">
        <v>5.0557173333333323E-2</v>
      </c>
      <c r="AJ79" s="292">
        <v>4.5073214311000989E-2</v>
      </c>
      <c r="AK79" s="290">
        <v>0.19742067868218433</v>
      </c>
      <c r="AL79" s="940"/>
      <c r="AM79" s="9"/>
    </row>
    <row r="80" spans="1:39" s="11" customFormat="1" ht="15" customHeight="1">
      <c r="A80" s="27"/>
      <c r="B80" s="1095" t="s">
        <v>938</v>
      </c>
      <c r="C80" s="1096" t="s">
        <v>317</v>
      </c>
      <c r="D80" s="1096" t="s">
        <v>318</v>
      </c>
      <c r="E80" s="1096" t="s">
        <v>1101</v>
      </c>
      <c r="F80" s="1096" t="s">
        <v>1211</v>
      </c>
      <c r="G80" s="1096" t="s">
        <v>1216</v>
      </c>
      <c r="H80" s="1096" t="s">
        <v>1217</v>
      </c>
      <c r="I80" s="605">
        <v>33604</v>
      </c>
      <c r="J80" s="292" t="s">
        <v>17</v>
      </c>
      <c r="K80" s="285" t="s">
        <v>17</v>
      </c>
      <c r="L80" s="292" t="s">
        <v>17</v>
      </c>
      <c r="M80" s="285" t="s">
        <v>17</v>
      </c>
      <c r="N80" s="292" t="s">
        <v>17</v>
      </c>
      <c r="O80" s="285" t="s">
        <v>17</v>
      </c>
      <c r="P80" s="292" t="s">
        <v>17</v>
      </c>
      <c r="Q80" s="285" t="s">
        <v>17</v>
      </c>
      <c r="R80" s="292">
        <v>3.3530341559046654E-2</v>
      </c>
      <c r="S80" s="285">
        <v>0.14686289602862435</v>
      </c>
      <c r="T80" s="292" t="s">
        <v>17</v>
      </c>
      <c r="U80" s="285" t="s">
        <v>17</v>
      </c>
      <c r="V80" s="292" t="s">
        <v>17</v>
      </c>
      <c r="W80" s="285" t="s">
        <v>17</v>
      </c>
      <c r="X80" s="292" t="s">
        <v>17</v>
      </c>
      <c r="Y80" s="285" t="s">
        <v>17</v>
      </c>
      <c r="Z80" s="292" t="s">
        <v>17</v>
      </c>
      <c r="AA80" s="285" t="s">
        <v>17</v>
      </c>
      <c r="AB80" s="292" t="s">
        <v>17</v>
      </c>
      <c r="AC80" s="285" t="s">
        <v>17</v>
      </c>
      <c r="AD80" s="292">
        <v>0.12737697537245604</v>
      </c>
      <c r="AE80" s="285">
        <v>0.55791115213135745</v>
      </c>
      <c r="AF80" s="292">
        <v>1.3911420700152203E-7</v>
      </c>
      <c r="AG80" s="285">
        <v>6.0932022666666642E-7</v>
      </c>
      <c r="AH80" s="292">
        <v>1.1542733637747334E-2</v>
      </c>
      <c r="AI80" s="285">
        <v>5.0557173333333323E-2</v>
      </c>
      <c r="AJ80" s="292">
        <v>4.5073214311000989E-2</v>
      </c>
      <c r="AK80" s="290">
        <v>0.19742067868218433</v>
      </c>
      <c r="AL80" s="940"/>
      <c r="AM80" s="9"/>
    </row>
    <row r="81" spans="1:39" s="11" customFormat="1" ht="15" customHeight="1">
      <c r="A81" s="27"/>
      <c r="B81" s="1095" t="s">
        <v>938</v>
      </c>
      <c r="C81" s="1096" t="s">
        <v>317</v>
      </c>
      <c r="D81" s="1096" t="s">
        <v>318</v>
      </c>
      <c r="E81" s="1096" t="s">
        <v>1101</v>
      </c>
      <c r="F81" s="1096" t="s">
        <v>1211</v>
      </c>
      <c r="G81" s="1096" t="s">
        <v>1218</v>
      </c>
      <c r="H81" s="1096" t="s">
        <v>1219</v>
      </c>
      <c r="I81" s="605">
        <v>33604</v>
      </c>
      <c r="J81" s="292" t="s">
        <v>17</v>
      </c>
      <c r="K81" s="285" t="s">
        <v>17</v>
      </c>
      <c r="L81" s="292" t="s">
        <v>17</v>
      </c>
      <c r="M81" s="285" t="s">
        <v>17</v>
      </c>
      <c r="N81" s="292" t="s">
        <v>17</v>
      </c>
      <c r="O81" s="285" t="s">
        <v>17</v>
      </c>
      <c r="P81" s="292" t="s">
        <v>17</v>
      </c>
      <c r="Q81" s="285" t="s">
        <v>17</v>
      </c>
      <c r="R81" s="292">
        <v>3.3530341559046654E-2</v>
      </c>
      <c r="S81" s="285">
        <v>0.14686289602862435</v>
      </c>
      <c r="T81" s="292" t="s">
        <v>17</v>
      </c>
      <c r="U81" s="285" t="s">
        <v>17</v>
      </c>
      <c r="V81" s="292" t="s">
        <v>17</v>
      </c>
      <c r="W81" s="285" t="s">
        <v>17</v>
      </c>
      <c r="X81" s="292" t="s">
        <v>17</v>
      </c>
      <c r="Y81" s="285" t="s">
        <v>17</v>
      </c>
      <c r="Z81" s="292" t="s">
        <v>17</v>
      </c>
      <c r="AA81" s="285" t="s">
        <v>17</v>
      </c>
      <c r="AB81" s="292" t="s">
        <v>17</v>
      </c>
      <c r="AC81" s="285" t="s">
        <v>17</v>
      </c>
      <c r="AD81" s="292">
        <v>0.12737697537245604</v>
      </c>
      <c r="AE81" s="285">
        <v>0.55791115213135745</v>
      </c>
      <c r="AF81" s="292">
        <v>1.3911420700152203E-7</v>
      </c>
      <c r="AG81" s="285">
        <v>6.0932022666666642E-7</v>
      </c>
      <c r="AH81" s="292">
        <v>1.1542733637747334E-2</v>
      </c>
      <c r="AI81" s="285">
        <v>5.0557173333333323E-2</v>
      </c>
      <c r="AJ81" s="292">
        <v>4.5073214311000989E-2</v>
      </c>
      <c r="AK81" s="290">
        <v>0.19742067868218433</v>
      </c>
      <c r="AL81" s="940"/>
      <c r="AM81" s="9"/>
    </row>
    <row r="82" spans="1:39" s="11" customFormat="1" ht="15" customHeight="1">
      <c r="A82" s="27"/>
      <c r="B82" s="1095" t="s">
        <v>938</v>
      </c>
      <c r="C82" s="1096" t="s">
        <v>317</v>
      </c>
      <c r="D82" s="1096" t="s">
        <v>318</v>
      </c>
      <c r="E82" s="1096" t="s">
        <v>1101</v>
      </c>
      <c r="F82" s="1096" t="s">
        <v>1211</v>
      </c>
      <c r="G82" s="1096" t="s">
        <v>1220</v>
      </c>
      <c r="H82" s="1096" t="s">
        <v>1221</v>
      </c>
      <c r="I82" s="605">
        <v>33604</v>
      </c>
      <c r="J82" s="292" t="s">
        <v>17</v>
      </c>
      <c r="K82" s="285" t="s">
        <v>17</v>
      </c>
      <c r="L82" s="292" t="s">
        <v>17</v>
      </c>
      <c r="M82" s="285" t="s">
        <v>17</v>
      </c>
      <c r="N82" s="292" t="s">
        <v>17</v>
      </c>
      <c r="O82" s="285" t="s">
        <v>17</v>
      </c>
      <c r="P82" s="292" t="s">
        <v>17</v>
      </c>
      <c r="Q82" s="285" t="s">
        <v>17</v>
      </c>
      <c r="R82" s="292">
        <v>3.3530341559046654E-2</v>
      </c>
      <c r="S82" s="285">
        <v>0.14686289602862435</v>
      </c>
      <c r="T82" s="292" t="s">
        <v>17</v>
      </c>
      <c r="U82" s="285" t="s">
        <v>17</v>
      </c>
      <c r="V82" s="292" t="s">
        <v>17</v>
      </c>
      <c r="W82" s="285" t="s">
        <v>17</v>
      </c>
      <c r="X82" s="292" t="s">
        <v>17</v>
      </c>
      <c r="Y82" s="285" t="s">
        <v>17</v>
      </c>
      <c r="Z82" s="292" t="s">
        <v>17</v>
      </c>
      <c r="AA82" s="285" t="s">
        <v>17</v>
      </c>
      <c r="AB82" s="292" t="s">
        <v>17</v>
      </c>
      <c r="AC82" s="285" t="s">
        <v>17</v>
      </c>
      <c r="AD82" s="292">
        <v>0.12737697537245604</v>
      </c>
      <c r="AE82" s="285">
        <v>0.55791115213135745</v>
      </c>
      <c r="AF82" s="292">
        <v>1.3911420700152203E-7</v>
      </c>
      <c r="AG82" s="285">
        <v>6.0932022666666642E-7</v>
      </c>
      <c r="AH82" s="292">
        <v>1.1542733637747334E-2</v>
      </c>
      <c r="AI82" s="285">
        <v>5.0557173333333323E-2</v>
      </c>
      <c r="AJ82" s="292">
        <v>4.5073214311000989E-2</v>
      </c>
      <c r="AK82" s="290">
        <v>0.19742067868218433</v>
      </c>
      <c r="AL82" s="940"/>
      <c r="AM82" s="9"/>
    </row>
    <row r="83" spans="1:39" s="11" customFormat="1" ht="15" customHeight="1">
      <c r="A83" s="27"/>
      <c r="B83" s="1095" t="s">
        <v>938</v>
      </c>
      <c r="C83" s="1096" t="s">
        <v>317</v>
      </c>
      <c r="D83" s="1096" t="s">
        <v>318</v>
      </c>
      <c r="E83" s="1096" t="s">
        <v>1101</v>
      </c>
      <c r="F83" s="1096" t="s">
        <v>1211</v>
      </c>
      <c r="G83" s="1096" t="s">
        <v>1222</v>
      </c>
      <c r="H83" s="1096" t="s">
        <v>1223</v>
      </c>
      <c r="I83" s="605">
        <v>33604</v>
      </c>
      <c r="J83" s="292" t="s">
        <v>17</v>
      </c>
      <c r="K83" s="285" t="s">
        <v>17</v>
      </c>
      <c r="L83" s="292" t="s">
        <v>17</v>
      </c>
      <c r="M83" s="285" t="s">
        <v>17</v>
      </c>
      <c r="N83" s="292" t="s">
        <v>17</v>
      </c>
      <c r="O83" s="285" t="s">
        <v>17</v>
      </c>
      <c r="P83" s="292" t="s">
        <v>17</v>
      </c>
      <c r="Q83" s="285" t="s">
        <v>17</v>
      </c>
      <c r="R83" s="292">
        <v>3.3530341559046654E-2</v>
      </c>
      <c r="S83" s="285">
        <v>0.14686289602862435</v>
      </c>
      <c r="T83" s="292" t="s">
        <v>17</v>
      </c>
      <c r="U83" s="285" t="s">
        <v>17</v>
      </c>
      <c r="V83" s="292" t="s">
        <v>17</v>
      </c>
      <c r="W83" s="285" t="s">
        <v>17</v>
      </c>
      <c r="X83" s="292" t="s">
        <v>17</v>
      </c>
      <c r="Y83" s="285" t="s">
        <v>17</v>
      </c>
      <c r="Z83" s="292" t="s">
        <v>17</v>
      </c>
      <c r="AA83" s="285" t="s">
        <v>17</v>
      </c>
      <c r="AB83" s="292" t="s">
        <v>17</v>
      </c>
      <c r="AC83" s="285" t="s">
        <v>17</v>
      </c>
      <c r="AD83" s="292">
        <v>0.12737697537245604</v>
      </c>
      <c r="AE83" s="285">
        <v>0.55791115213135745</v>
      </c>
      <c r="AF83" s="292">
        <v>1.3911420700152203E-7</v>
      </c>
      <c r="AG83" s="285">
        <v>6.0932022666666642E-7</v>
      </c>
      <c r="AH83" s="292">
        <v>1.1542733637747334E-2</v>
      </c>
      <c r="AI83" s="285">
        <v>5.0557173333333323E-2</v>
      </c>
      <c r="AJ83" s="292">
        <v>4.5073214311000989E-2</v>
      </c>
      <c r="AK83" s="290">
        <v>0.19742067868218433</v>
      </c>
      <c r="AL83" s="940"/>
      <c r="AM83" s="9"/>
    </row>
    <row r="84" spans="1:39" s="3" customFormat="1">
      <c r="A84" s="35"/>
      <c r="B84" s="936"/>
      <c r="C84" s="937"/>
      <c r="D84" s="937"/>
      <c r="E84" s="937"/>
      <c r="F84" s="937"/>
      <c r="G84" s="937"/>
      <c r="H84" s="937"/>
      <c r="I84" s="784" t="s">
        <v>342</v>
      </c>
      <c r="J84" s="678">
        <v>8.2553045986414973E-3</v>
      </c>
      <c r="K84" s="679">
        <v>3.6158234142049779E-2</v>
      </c>
      <c r="L84" s="678">
        <v>6.1045891506849304E-3</v>
      </c>
      <c r="M84" s="679">
        <v>2.6738100479999988E-2</v>
      </c>
      <c r="N84" s="678">
        <v>8.1862500000000082E-6</v>
      </c>
      <c r="O84" s="679">
        <v>3.5855775000000029E-5</v>
      </c>
      <c r="P84" s="678">
        <v>1.7506043985707807</v>
      </c>
      <c r="Q84" s="679">
        <v>7.6676472657400137</v>
      </c>
      <c r="R84" s="678">
        <v>2.0061515085518797</v>
      </c>
      <c r="S84" s="679">
        <v>8.786943607457232</v>
      </c>
      <c r="T84" s="678">
        <v>0.11831245198378197</v>
      </c>
      <c r="U84" s="679">
        <v>0.51820853968896485</v>
      </c>
      <c r="V84" s="678">
        <v>9.4195833333333354E-3</v>
      </c>
      <c r="W84" s="679">
        <v>4.1257774999999976E-2</v>
      </c>
      <c r="X84" s="678">
        <v>2.9523292054794504E-5</v>
      </c>
      <c r="Y84" s="679">
        <v>1.2931201919999993E-4</v>
      </c>
      <c r="Z84" s="678">
        <v>5.8057401643835608E-6</v>
      </c>
      <c r="AA84" s="679">
        <v>2.542914191999999E-5</v>
      </c>
      <c r="AB84" s="678">
        <v>1.9735527782964731E-7</v>
      </c>
      <c r="AC84" s="679">
        <v>8.6441611689385518E-7</v>
      </c>
      <c r="AD84" s="678">
        <v>2.7691273580674589</v>
      </c>
      <c r="AE84" s="679">
        <v>12.128777828335467</v>
      </c>
      <c r="AF84" s="678">
        <v>9.6548546942851527E-7</v>
      </c>
      <c r="AG84" s="679">
        <v>4.2288263560968959E-6</v>
      </c>
      <c r="AH84" s="678">
        <v>8.0109299006440565E-2</v>
      </c>
      <c r="AI84" s="679">
        <v>0.35087872964820976</v>
      </c>
      <c r="AJ84" s="678">
        <v>3.9790018133185097</v>
      </c>
      <c r="AK84" s="679">
        <v>17.428027942335074</v>
      </c>
    </row>
    <row r="85" spans="1:39">
      <c r="A85" s="10"/>
      <c r="B85" s="10"/>
      <c r="C85" s="10"/>
      <c r="D85" s="10"/>
      <c r="E85" s="10"/>
      <c r="F85" s="10"/>
      <c r="G85" s="10"/>
      <c r="H85" s="10"/>
      <c r="I85" s="10"/>
      <c r="J85" s="10"/>
      <c r="K85" s="10"/>
      <c r="L85" s="44"/>
      <c r="M85" s="44"/>
      <c r="N85" s="44"/>
      <c r="O85" s="44"/>
      <c r="P85" s="44"/>
      <c r="Q85" s="44"/>
      <c r="R85" s="44"/>
      <c r="S85" s="44"/>
      <c r="T85" s="44"/>
      <c r="U85" s="44"/>
      <c r="V85" s="44"/>
      <c r="W85" s="44"/>
      <c r="X85" s="10"/>
      <c r="Y85" s="10"/>
      <c r="Z85" s="10"/>
      <c r="AA85" s="10"/>
      <c r="AB85" s="10"/>
      <c r="AC85" s="10"/>
      <c r="AD85" s="10"/>
      <c r="AE85" s="10"/>
      <c r="AF85" s="26"/>
      <c r="AG85" s="26"/>
      <c r="AH85" s="26"/>
      <c r="AI85" s="26"/>
      <c r="AJ85" s="10"/>
      <c r="AK85" s="10"/>
      <c r="AL85"/>
      <c r="AM85"/>
    </row>
    <row r="90" spans="1:39">
      <c r="Z90" s="3"/>
    </row>
  </sheetData>
  <sortState xmlns:xlrd2="http://schemas.microsoft.com/office/spreadsheetml/2017/richdata2" ref="B8:E24">
    <sortCondition ref="B7:B24"/>
  </sortState>
  <mergeCells count="21">
    <mergeCell ref="AJ30:AK30"/>
    <mergeCell ref="AF30:AG30"/>
    <mergeCell ref="X30:Y30"/>
    <mergeCell ref="Z30:AA30"/>
    <mergeCell ref="AB30:AC30"/>
    <mergeCell ref="B30:I30"/>
    <mergeCell ref="R30:S30"/>
    <mergeCell ref="T30:U30"/>
    <mergeCell ref="V30:W30"/>
    <mergeCell ref="AH30:AI30"/>
    <mergeCell ref="AD30:AE30"/>
    <mergeCell ref="J30:K30"/>
    <mergeCell ref="L30:M30"/>
    <mergeCell ref="N30:O30"/>
    <mergeCell ref="P30:Q30"/>
    <mergeCell ref="J29:AK29"/>
    <mergeCell ref="B6:F6"/>
    <mergeCell ref="B21:C21"/>
    <mergeCell ref="H6:J6"/>
    <mergeCell ref="H17:J17"/>
    <mergeCell ref="K6:L6"/>
  </mergeCells>
  <phoneticPr fontId="3" type="noConversion"/>
  <pageMargins left="0.25" right="0.25" top="0.75" bottom="0.75" header="0.3" footer="0.3"/>
  <pageSetup paperSize="17" scale="54" fitToWidth="3" orientation="landscape" r:id="rId1"/>
  <customProperties>
    <customPr name="_pios_id" r:id="rId2"/>
  </customProperties>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38351-F77B-4CBD-A252-0C1E3CEAE922}">
  <sheetPr codeName="Sheet19">
    <tabColor theme="8" tint="0.39997558519241921"/>
    <pageSetUpPr fitToPage="1"/>
  </sheetPr>
  <dimension ref="A1:BI280"/>
  <sheetViews>
    <sheetView showOutlineSymbols="0" view="pageBreakPreview" zoomScale="28" zoomScaleNormal="96" zoomScaleSheetLayoutView="28" workbookViewId="0">
      <selection activeCell="AQ74" sqref="AQ74"/>
    </sheetView>
  </sheetViews>
  <sheetFormatPr defaultColWidth="9.1328125" defaultRowHeight="13.5"/>
  <cols>
    <col min="1" max="1" width="4.59765625" style="91" customWidth="1"/>
    <col min="2" max="2" width="32" style="91" customWidth="1"/>
    <col min="3" max="3" width="13.3984375" style="91" customWidth="1"/>
    <col min="4" max="4" width="11.265625" style="91" customWidth="1"/>
    <col min="5" max="5" width="17.3984375" style="91" customWidth="1"/>
    <col min="6" max="6" width="25.3984375" style="91" customWidth="1"/>
    <col min="7" max="7" width="31.3984375" style="91" bestFit="1" customWidth="1"/>
    <col min="8" max="8" width="19.59765625" style="91" customWidth="1"/>
    <col min="9" max="9" width="31.265625" style="160" bestFit="1" customWidth="1"/>
    <col min="10" max="10" width="8.59765625" style="160" bestFit="1" customWidth="1"/>
    <col min="11" max="11" width="22.265625" style="91" customWidth="1"/>
    <col min="12" max="12" width="16.73046875" style="91" customWidth="1"/>
    <col min="13" max="15" width="12.59765625" style="91" customWidth="1"/>
    <col min="16" max="16" width="18.265625" style="91" customWidth="1"/>
    <col min="17" max="17" width="21.3984375" style="91" customWidth="1"/>
    <col min="18" max="18" width="10.59765625" style="91" bestFit="1" customWidth="1"/>
    <col min="19" max="19" width="17.265625" style="91" customWidth="1"/>
    <col min="20" max="20" width="18" style="91" customWidth="1"/>
    <col min="21" max="21" width="12.59765625" style="91" customWidth="1"/>
    <col min="22" max="22" width="13.86328125" style="91" customWidth="1"/>
    <col min="23" max="37" width="12.59765625" style="91" customWidth="1"/>
    <col min="38" max="39" width="12.59765625" style="161" customWidth="1"/>
    <col min="40" max="48" width="12.59765625" style="91" customWidth="1"/>
    <col min="49" max="51" width="13.73046875" style="91" customWidth="1"/>
    <col min="52" max="52" width="19.265625" style="91" customWidth="1"/>
    <col min="53" max="16384" width="9.1328125" style="91"/>
  </cols>
  <sheetData>
    <row r="1" spans="1:61" ht="25.15">
      <c r="A1" s="88"/>
      <c r="B1" s="1162" t="str">
        <f>'OR PTE Summary'!B1</f>
        <v>Emissions Detail Sheets for:</v>
      </c>
      <c r="C1" s="88"/>
      <c r="D1" s="88"/>
      <c r="E1" s="88"/>
      <c r="F1" s="1162" t="str">
        <f>'OR PTE Summary'!F1</f>
        <v>Intel Corp., source no. 34-2681, application 034907 received 7/7/2023</v>
      </c>
      <c r="G1" s="88"/>
      <c r="H1" s="124"/>
      <c r="I1" s="89"/>
      <c r="J1" s="89"/>
      <c r="K1" s="88"/>
      <c r="L1" s="88"/>
      <c r="M1" s="88"/>
      <c r="N1" s="88"/>
      <c r="O1" s="323"/>
      <c r="P1" s="323"/>
      <c r="Q1" s="323"/>
      <c r="R1" s="323"/>
      <c r="S1" s="367" t="s">
        <v>1004</v>
      </c>
      <c r="T1" s="323"/>
      <c r="U1" s="323"/>
      <c r="V1" s="323"/>
      <c r="W1" s="323"/>
      <c r="X1" s="323"/>
      <c r="Y1" s="323"/>
      <c r="Z1" s="323"/>
      <c r="AA1" s="323"/>
      <c r="AB1" s="323"/>
      <c r="AC1" s="323"/>
      <c r="AD1" s="323"/>
      <c r="AE1" s="323"/>
      <c r="AF1" s="323"/>
      <c r="AG1" s="323"/>
      <c r="AH1" s="323"/>
      <c r="AI1" s="323"/>
      <c r="AJ1" s="323"/>
      <c r="AK1" s="323"/>
      <c r="AL1" s="324"/>
      <c r="AM1" s="324"/>
      <c r="AN1" s="323"/>
      <c r="AO1" s="323"/>
      <c r="AP1" s="323"/>
      <c r="AQ1" s="323"/>
      <c r="AR1" s="323"/>
      <c r="AS1" s="323"/>
      <c r="AT1" s="323"/>
      <c r="AU1" s="323"/>
      <c r="AV1" s="323"/>
      <c r="AW1" s="895"/>
      <c r="AX1" s="895"/>
      <c r="AY1" s="895"/>
      <c r="AZ1" s="895"/>
    </row>
    <row r="2" spans="1:61" ht="17.649999999999999">
      <c r="A2" s="88"/>
      <c r="B2" s="92" t="s">
        <v>1005</v>
      </c>
      <c r="C2" s="88"/>
      <c r="D2" s="88"/>
      <c r="E2" s="88"/>
      <c r="F2" s="88"/>
      <c r="G2" s="88"/>
      <c r="H2" s="88"/>
      <c r="I2" s="89"/>
      <c r="J2" s="89"/>
      <c r="K2" s="88"/>
      <c r="L2" s="88"/>
      <c r="M2" s="88"/>
      <c r="N2" s="88"/>
      <c r="O2" s="88"/>
      <c r="P2" s="325"/>
      <c r="Q2" s="325"/>
      <c r="R2" s="88"/>
      <c r="S2" s="1383" t="s">
        <v>1006</v>
      </c>
      <c r="T2" s="1385"/>
      <c r="U2" s="1385"/>
      <c r="V2" s="1384"/>
      <c r="W2" s="88"/>
      <c r="X2" s="88"/>
      <c r="Y2" s="88"/>
      <c r="Z2" s="88"/>
      <c r="AA2" s="88"/>
      <c r="AB2" s="88"/>
      <c r="AC2" s="88"/>
      <c r="AD2" s="88"/>
      <c r="AE2" s="88"/>
      <c r="AF2" s="88"/>
      <c r="AG2" s="88"/>
      <c r="AH2" s="88"/>
      <c r="AI2" s="88"/>
      <c r="AJ2" s="88"/>
      <c r="AK2" s="88"/>
      <c r="AL2" s="90"/>
      <c r="AM2" s="90"/>
      <c r="AN2" s="88"/>
      <c r="AO2" s="88"/>
      <c r="AP2" s="88"/>
      <c r="AQ2" s="88"/>
      <c r="AR2" s="88"/>
      <c r="AS2" s="88"/>
      <c r="AT2" s="88"/>
      <c r="AU2" s="88"/>
      <c r="AV2" s="88"/>
    </row>
    <row r="3" spans="1:61" ht="14.25" customHeight="1">
      <c r="A3" s="88"/>
      <c r="B3" s="1400" t="s">
        <v>1007</v>
      </c>
      <c r="C3" s="1400"/>
      <c r="D3" s="1400"/>
      <c r="E3" s="1400"/>
      <c r="F3" s="1400"/>
      <c r="G3" s="1400"/>
      <c r="H3" s="1400"/>
      <c r="I3" s="1400"/>
      <c r="J3" s="1400"/>
      <c r="K3" s="1400"/>
      <c r="L3" s="88"/>
      <c r="M3" s="88"/>
      <c r="N3" s="88"/>
      <c r="O3" s="88"/>
      <c r="P3" s="325"/>
      <c r="Q3" s="325"/>
      <c r="R3" s="88"/>
      <c r="S3" s="970" t="s">
        <v>3</v>
      </c>
      <c r="T3" s="203" t="s">
        <v>1008</v>
      </c>
      <c r="U3" s="203"/>
      <c r="V3" s="514"/>
      <c r="W3" s="88"/>
      <c r="X3" s="88"/>
      <c r="Y3" s="88"/>
      <c r="Z3" s="88"/>
      <c r="AA3" s="88"/>
      <c r="AB3" s="88"/>
      <c r="AC3" s="88"/>
      <c r="AD3" s="88"/>
      <c r="AE3" s="88"/>
      <c r="AF3" s="88"/>
      <c r="AG3" s="88"/>
      <c r="AH3" s="88"/>
      <c r="AI3" s="88"/>
      <c r="AJ3" s="88"/>
      <c r="AK3" s="88"/>
      <c r="AL3" s="90"/>
      <c r="AM3" s="90"/>
      <c r="AN3" s="88"/>
      <c r="AO3" s="88"/>
      <c r="AP3" s="88"/>
      <c r="AQ3" s="88"/>
      <c r="AR3" s="88"/>
      <c r="AS3" s="88"/>
      <c r="AT3" s="88"/>
      <c r="AU3" s="88"/>
      <c r="AV3" s="88"/>
    </row>
    <row r="4" spans="1:61" ht="18" customHeight="1">
      <c r="A4" s="88"/>
      <c r="B4" s="1400"/>
      <c r="C4" s="1400"/>
      <c r="D4" s="1400"/>
      <c r="E4" s="1400"/>
      <c r="F4" s="1400"/>
      <c r="G4" s="1400"/>
      <c r="H4" s="1400"/>
      <c r="I4" s="1400"/>
      <c r="J4" s="1400"/>
      <c r="K4" s="1400"/>
      <c r="L4" s="88"/>
      <c r="M4" s="88"/>
      <c r="N4" s="88"/>
      <c r="O4" s="88"/>
      <c r="P4" s="325"/>
      <c r="Q4" s="325"/>
      <c r="R4" s="88"/>
      <c r="S4" s="1073" t="s">
        <v>1009</v>
      </c>
      <c r="T4" s="88">
        <v>100</v>
      </c>
      <c r="U4" s="88" t="s">
        <v>394</v>
      </c>
      <c r="V4" s="112"/>
      <c r="W4" s="88"/>
      <c r="X4" s="88"/>
      <c r="Y4" s="88"/>
      <c r="Z4" s="88"/>
      <c r="AA4" s="88"/>
      <c r="AB4" s="88"/>
      <c r="AC4" s="88"/>
      <c r="AD4" s="88"/>
      <c r="AE4" s="88"/>
      <c r="AF4" s="88"/>
      <c r="AG4" s="88"/>
      <c r="AH4" s="88"/>
      <c r="AI4" s="88"/>
      <c r="AJ4" s="88"/>
      <c r="AK4" s="88"/>
      <c r="AL4" s="90"/>
      <c r="AM4" s="90"/>
      <c r="AN4" s="88"/>
      <c r="AO4" s="88"/>
      <c r="AP4" s="88"/>
      <c r="AQ4" s="88"/>
      <c r="AR4" s="88"/>
      <c r="AS4" s="88"/>
      <c r="AT4" s="88"/>
      <c r="AU4" s="88"/>
      <c r="AV4" s="88"/>
    </row>
    <row r="5" spans="1:61" ht="18" customHeight="1">
      <c r="A5" s="88"/>
      <c r="B5" s="1400"/>
      <c r="C5" s="1400"/>
      <c r="D5" s="1400"/>
      <c r="E5" s="1400"/>
      <c r="F5" s="1400"/>
      <c r="G5" s="1400"/>
      <c r="H5" s="1400"/>
      <c r="I5" s="1400"/>
      <c r="J5" s="1400"/>
      <c r="K5" s="1400"/>
      <c r="L5" s="97" t="s">
        <v>1010</v>
      </c>
      <c r="M5" s="88"/>
      <c r="N5" s="88"/>
      <c r="O5" s="88"/>
      <c r="P5" s="325"/>
      <c r="Q5" s="325"/>
      <c r="R5" s="88"/>
      <c r="S5" s="1073" t="s">
        <v>1011</v>
      </c>
      <c r="T5" s="88">
        <v>2.5</v>
      </c>
      <c r="U5" s="88" t="s">
        <v>398</v>
      </c>
      <c r="V5" s="112"/>
      <c r="W5" s="88"/>
      <c r="X5" s="88"/>
      <c r="Y5" s="88"/>
      <c r="Z5" s="88"/>
      <c r="AA5" s="88"/>
      <c r="AB5" s="88"/>
      <c r="AC5" s="88"/>
      <c r="AD5" s="88"/>
      <c r="AE5" s="88"/>
      <c r="AF5" s="88"/>
      <c r="AG5" s="88"/>
      <c r="AH5" s="88"/>
      <c r="AI5" s="88"/>
      <c r="AJ5" s="88"/>
      <c r="AK5" s="88"/>
      <c r="AL5" s="90"/>
      <c r="AM5" s="90"/>
      <c r="AN5" s="88"/>
      <c r="AO5" s="88"/>
      <c r="AP5" s="88"/>
      <c r="AQ5" s="88"/>
      <c r="AR5" s="88"/>
      <c r="AS5" s="88"/>
      <c r="AT5" s="88"/>
      <c r="AU5" s="88"/>
      <c r="AV5" s="88"/>
    </row>
    <row r="6" spans="1:61" ht="15.75">
      <c r="A6" s="88"/>
      <c r="B6" s="1389"/>
      <c r="C6" s="1389"/>
      <c r="D6" s="1389"/>
      <c r="E6" s="1389"/>
      <c r="F6" s="451"/>
      <c r="G6" s="451"/>
      <c r="H6" s="451"/>
      <c r="I6" s="451"/>
      <c r="J6" s="451"/>
      <c r="K6" s="451"/>
      <c r="L6" s="1383" t="s">
        <v>817</v>
      </c>
      <c r="M6" s="1385"/>
      <c r="N6" s="1385"/>
      <c r="O6" s="1384"/>
      <c r="P6" s="1359" t="s">
        <v>1012</v>
      </c>
      <c r="Q6" s="1361"/>
      <c r="R6" s="88"/>
      <c r="S6" s="1073" t="s">
        <v>1013</v>
      </c>
      <c r="T6" s="88">
        <v>2.6</v>
      </c>
      <c r="U6" s="88" t="s">
        <v>398</v>
      </c>
      <c r="V6" s="112"/>
      <c r="W6" s="88"/>
      <c r="X6" s="88"/>
      <c r="Y6" s="88"/>
      <c r="Z6" s="88"/>
      <c r="AA6" s="88"/>
      <c r="AB6" s="88"/>
      <c r="AC6" s="88"/>
      <c r="AD6" s="88"/>
      <c r="AE6" s="88"/>
      <c r="AF6" s="88"/>
      <c r="AG6" s="88"/>
      <c r="AH6" s="88"/>
      <c r="AI6" s="88"/>
      <c r="AJ6" s="88"/>
      <c r="AK6" s="88"/>
      <c r="AL6" s="90"/>
      <c r="AM6" s="90"/>
      <c r="AN6" s="89"/>
      <c r="AO6" s="89"/>
      <c r="AP6" s="89"/>
      <c r="AQ6" s="88"/>
      <c r="AR6" s="88"/>
      <c r="AS6" s="88"/>
      <c r="AT6" s="88"/>
      <c r="AU6" s="88"/>
      <c r="AV6" s="88"/>
    </row>
    <row r="7" spans="1:61" ht="13.9">
      <c r="A7" s="88"/>
      <c r="B7" s="97" t="s">
        <v>1014</v>
      </c>
      <c r="C7" s="88"/>
      <c r="D7" s="88"/>
      <c r="E7" s="88"/>
      <c r="F7" s="88"/>
      <c r="G7" s="88"/>
      <c r="H7" s="88"/>
      <c r="I7" s="89"/>
      <c r="J7" s="89"/>
      <c r="K7" s="88"/>
      <c r="L7" s="1053" t="s">
        <v>820</v>
      </c>
      <c r="M7" s="1051" t="s">
        <v>5</v>
      </c>
      <c r="N7" s="1051" t="s">
        <v>4</v>
      </c>
      <c r="O7" s="1052" t="s">
        <v>822</v>
      </c>
      <c r="P7" s="1103" t="s">
        <v>1015</v>
      </c>
      <c r="Q7" s="326">
        <v>9.3023255813953487E-2</v>
      </c>
      <c r="R7" s="88"/>
      <c r="S7" s="1075" t="s">
        <v>1016</v>
      </c>
      <c r="T7" s="115">
        <v>2.5</v>
      </c>
      <c r="U7" s="115" t="s">
        <v>398</v>
      </c>
      <c r="V7" s="117"/>
      <c r="W7" s="88"/>
      <c r="X7" s="88"/>
      <c r="Y7" s="88"/>
      <c r="Z7" s="88"/>
      <c r="AA7" s="88"/>
      <c r="AB7" s="88"/>
      <c r="AC7" s="88"/>
      <c r="AD7" s="88"/>
      <c r="AE7" s="88"/>
      <c r="AF7" s="88"/>
      <c r="AG7" s="88"/>
      <c r="AH7" s="88"/>
      <c r="AI7" s="88"/>
      <c r="AJ7" s="88"/>
      <c r="AK7" s="88"/>
      <c r="AL7" s="90"/>
      <c r="AM7" s="90"/>
      <c r="AN7" s="89"/>
      <c r="AO7" s="89"/>
      <c r="AP7" s="89"/>
      <c r="AQ7" s="88"/>
      <c r="AR7" s="88"/>
      <c r="AS7" s="88"/>
      <c r="AT7" s="88"/>
      <c r="AU7" s="88"/>
      <c r="AV7" s="88"/>
    </row>
    <row r="8" spans="1:61" ht="15.75" customHeight="1">
      <c r="A8" s="88"/>
      <c r="B8" s="1420" t="s">
        <v>1017</v>
      </c>
      <c r="C8" s="1385" t="s">
        <v>4</v>
      </c>
      <c r="D8" s="1385"/>
      <c r="E8" s="1385" t="s">
        <v>5</v>
      </c>
      <c r="F8" s="1384"/>
      <c r="G8" s="1420" t="s">
        <v>317</v>
      </c>
      <c r="H8" s="1049" t="s">
        <v>4</v>
      </c>
      <c r="I8" s="1050" t="s">
        <v>5</v>
      </c>
      <c r="J8" s="89"/>
      <c r="K8" s="88"/>
      <c r="L8" s="1103" t="s">
        <v>1018</v>
      </c>
      <c r="M8" s="327">
        <v>0.10150223304912707</v>
      </c>
      <c r="N8" s="327">
        <v>0.10150223304912707</v>
      </c>
      <c r="O8" s="328">
        <v>5</v>
      </c>
      <c r="P8" s="1110" t="s">
        <v>796</v>
      </c>
      <c r="Q8" s="329">
        <v>0.20930232558139536</v>
      </c>
      <c r="R8" s="88"/>
      <c r="S8" s="1359" t="s">
        <v>174</v>
      </c>
      <c r="T8" s="1360"/>
      <c r="U8" s="1360"/>
      <c r="V8" s="1360"/>
      <c r="W8" s="1360"/>
      <c r="X8" s="1360"/>
      <c r="Y8" s="1360"/>
      <c r="Z8" s="1360"/>
      <c r="AA8" s="1360"/>
      <c r="AB8" s="1360"/>
      <c r="AC8" s="1360"/>
      <c r="AD8" s="1361"/>
      <c r="AE8" s="97"/>
      <c r="AF8" s="97"/>
      <c r="AG8" s="88"/>
      <c r="AH8" s="88"/>
      <c r="AI8" s="97"/>
      <c r="AJ8" s="97"/>
      <c r="AK8" s="97"/>
      <c r="AL8" s="98"/>
      <c r="AM8" s="98"/>
      <c r="AN8" s="97"/>
      <c r="AO8" s="97"/>
      <c r="AP8" s="97"/>
      <c r="AQ8" s="97"/>
      <c r="AR8" s="97"/>
      <c r="AS8" s="97"/>
      <c r="AT8" s="88"/>
      <c r="AU8" s="88"/>
      <c r="AV8" s="88"/>
      <c r="BF8" s="1092"/>
      <c r="BG8" s="1092"/>
      <c r="BH8" s="1092"/>
      <c r="BI8" s="1092"/>
    </row>
    <row r="9" spans="1:61" ht="13.9">
      <c r="A9" s="88"/>
      <c r="B9" s="1421"/>
      <c r="C9" s="1051" t="s">
        <v>787</v>
      </c>
      <c r="D9" s="1051" t="s">
        <v>915</v>
      </c>
      <c r="E9" s="1051" t="s">
        <v>787</v>
      </c>
      <c r="F9" s="1051" t="s">
        <v>915</v>
      </c>
      <c r="G9" s="1421"/>
      <c r="H9" s="1051" t="s">
        <v>1019</v>
      </c>
      <c r="I9" s="1052" t="s">
        <v>1019</v>
      </c>
      <c r="J9" s="89"/>
      <c r="K9" s="88"/>
      <c r="L9" s="1110" t="s">
        <v>552</v>
      </c>
      <c r="M9" s="330">
        <v>2.5375558262281769E-2</v>
      </c>
      <c r="N9" s="330">
        <v>2.5375558262281769E-2</v>
      </c>
      <c r="O9" s="1082">
        <v>3</v>
      </c>
      <c r="P9" s="1110" t="s">
        <v>798</v>
      </c>
      <c r="Q9" s="329">
        <v>0.34883720930232559</v>
      </c>
      <c r="R9" s="88"/>
      <c r="S9" s="110" t="s">
        <v>107</v>
      </c>
      <c r="T9" s="88" t="s">
        <v>169</v>
      </c>
      <c r="U9" s="90">
        <v>117.64705882352941</v>
      </c>
      <c r="V9" s="90"/>
      <c r="W9" s="90"/>
      <c r="X9" s="88" t="s">
        <v>163</v>
      </c>
      <c r="Y9" s="88"/>
      <c r="Z9" s="99">
        <v>120000</v>
      </c>
      <c r="AA9" s="88" t="s">
        <v>164</v>
      </c>
      <c r="AB9" s="88">
        <v>1</v>
      </c>
      <c r="AC9" s="1423" t="s">
        <v>1020</v>
      </c>
      <c r="AD9" s="1424"/>
      <c r="AE9" s="88"/>
      <c r="AF9" s="88"/>
      <c r="AG9" s="88"/>
      <c r="AH9" s="88"/>
      <c r="AI9" s="97"/>
      <c r="AJ9" s="97"/>
      <c r="AK9" s="97"/>
      <c r="AL9" s="98"/>
      <c r="AM9" s="98"/>
      <c r="AN9" s="97"/>
      <c r="AO9" s="97"/>
      <c r="AP9" s="97"/>
      <c r="AQ9" s="97"/>
      <c r="AR9" s="97"/>
      <c r="AS9" s="97"/>
      <c r="AT9" s="88"/>
      <c r="AU9" s="88"/>
      <c r="AV9" s="88"/>
      <c r="BF9" s="331"/>
      <c r="BH9" s="160"/>
    </row>
    <row r="10" spans="1:61" ht="14.25" customHeight="1">
      <c r="A10" s="88"/>
      <c r="B10" s="1134" t="s">
        <v>1021</v>
      </c>
      <c r="C10" s="138">
        <v>11313.598588108345</v>
      </c>
      <c r="D10" s="138">
        <v>2952.8492314962782</v>
      </c>
      <c r="E10" s="138">
        <v>21.201179999999997</v>
      </c>
      <c r="F10" s="138">
        <v>5.8515318835000008</v>
      </c>
      <c r="G10" s="305" t="s">
        <v>1021</v>
      </c>
      <c r="H10" s="138">
        <v>227.83032967689641</v>
      </c>
      <c r="I10" s="139">
        <v>0.17452310368730931</v>
      </c>
      <c r="J10" s="89"/>
      <c r="K10" s="88"/>
      <c r="L10" s="1110" t="s">
        <v>795</v>
      </c>
      <c r="M10" s="330">
        <v>0.14568953850318039</v>
      </c>
      <c r="N10" s="330">
        <v>0.14568953850318039</v>
      </c>
      <c r="O10" s="1082">
        <v>6</v>
      </c>
      <c r="P10" s="143" t="s">
        <v>799</v>
      </c>
      <c r="Q10" s="332">
        <v>0.34883720930232559</v>
      </c>
      <c r="R10" s="88"/>
      <c r="S10" s="110" t="s">
        <v>109</v>
      </c>
      <c r="T10" s="88" t="s">
        <v>169</v>
      </c>
      <c r="U10" s="111">
        <v>6.2745098039215688E-4</v>
      </c>
      <c r="V10" s="111"/>
      <c r="W10" s="111"/>
      <c r="X10" s="88" t="s">
        <v>163</v>
      </c>
      <c r="Y10" s="88"/>
      <c r="Z10" s="88">
        <v>0.64</v>
      </c>
      <c r="AA10" s="88" t="s">
        <v>164</v>
      </c>
      <c r="AB10" s="88">
        <v>298</v>
      </c>
      <c r="AC10" s="1415" t="s">
        <v>1020</v>
      </c>
      <c r="AD10" s="1416"/>
      <c r="AE10" s="88"/>
      <c r="AF10" s="88"/>
      <c r="AG10" s="88"/>
      <c r="AH10" s="88"/>
      <c r="AI10" s="88"/>
      <c r="AJ10" s="88"/>
      <c r="AK10" s="88"/>
      <c r="AL10" s="90"/>
      <c r="AM10" s="90"/>
      <c r="AN10" s="88"/>
      <c r="AO10" s="88"/>
      <c r="AP10" s="88"/>
      <c r="AQ10" s="88"/>
      <c r="AR10" s="105"/>
      <c r="AS10" s="105"/>
      <c r="AT10" s="88"/>
      <c r="AU10" s="88"/>
      <c r="AV10" s="88"/>
      <c r="BF10" s="331"/>
      <c r="BH10" s="333"/>
      <c r="BI10" s="333"/>
    </row>
    <row r="11" spans="1:61" ht="15.75">
      <c r="A11" s="88"/>
      <c r="B11" s="968" t="s">
        <v>1022</v>
      </c>
      <c r="C11" s="330">
        <v>0.99</v>
      </c>
      <c r="D11" s="330">
        <v>0.99</v>
      </c>
      <c r="E11" s="330">
        <v>0</v>
      </c>
      <c r="F11" s="330">
        <v>0</v>
      </c>
      <c r="G11" s="970" t="s">
        <v>1023</v>
      </c>
      <c r="H11" s="330">
        <v>0.99</v>
      </c>
      <c r="I11" s="329">
        <v>0</v>
      </c>
      <c r="J11" s="89"/>
      <c r="K11" s="88"/>
      <c r="L11" s="1110" t="s">
        <v>1024</v>
      </c>
      <c r="M11" s="330">
        <v>0.01</v>
      </c>
      <c r="N11" s="334">
        <v>0.21992150493977536</v>
      </c>
      <c r="O11" s="1082">
        <v>4</v>
      </c>
      <c r="P11" s="1359" t="s">
        <v>1025</v>
      </c>
      <c r="Q11" s="1361"/>
      <c r="R11" s="88"/>
      <c r="S11" s="114" t="s">
        <v>176</v>
      </c>
      <c r="T11" s="115" t="s">
        <v>169</v>
      </c>
      <c r="U11" s="116">
        <v>2.2549019607843133E-3</v>
      </c>
      <c r="V11" s="116"/>
      <c r="W11" s="116"/>
      <c r="X11" s="115" t="s">
        <v>163</v>
      </c>
      <c r="Y11" s="115"/>
      <c r="Z11" s="115">
        <v>2.2999999999999998</v>
      </c>
      <c r="AA11" s="115" t="s">
        <v>164</v>
      </c>
      <c r="AB11" s="115">
        <v>25</v>
      </c>
      <c r="AC11" s="1417" t="s">
        <v>1020</v>
      </c>
      <c r="AD11" s="1418"/>
      <c r="AE11" s="88"/>
      <c r="AF11" s="88"/>
      <c r="AG11" s="88"/>
      <c r="AH11" s="88"/>
      <c r="AI11" s="88"/>
      <c r="AJ11" s="88"/>
      <c r="AK11" s="88"/>
      <c r="AL11" s="90"/>
      <c r="AM11" s="90"/>
      <c r="AN11" s="88"/>
      <c r="AO11" s="88"/>
      <c r="AP11" s="109"/>
      <c r="AQ11" s="88"/>
      <c r="AR11" s="97"/>
      <c r="AS11" s="97"/>
      <c r="AT11" s="88"/>
      <c r="AU11" s="88"/>
      <c r="AV11" s="88"/>
      <c r="BF11" s="331"/>
      <c r="BG11" s="335"/>
      <c r="BH11" s="335"/>
      <c r="BI11" s="160"/>
    </row>
    <row r="12" spans="1:61" ht="15.75">
      <c r="A12" s="88"/>
      <c r="B12" s="970" t="s">
        <v>1026</v>
      </c>
      <c r="C12" s="134">
        <v>113.13598588108356</v>
      </c>
      <c r="D12" s="134">
        <v>29.528492314962808</v>
      </c>
      <c r="E12" s="134">
        <v>21.201179999999997</v>
      </c>
      <c r="F12" s="134">
        <v>5.8515318835000008</v>
      </c>
      <c r="G12" s="970" t="s">
        <v>1026</v>
      </c>
      <c r="H12" s="275">
        <v>2.278303296768966</v>
      </c>
      <c r="I12" s="276">
        <v>0.17452310368730931</v>
      </c>
      <c r="J12" s="89"/>
      <c r="K12" s="336"/>
      <c r="L12" s="1110" t="s">
        <v>1027</v>
      </c>
      <c r="M12" s="330">
        <v>0.20992150493977535</v>
      </c>
      <c r="N12" s="334" t="s">
        <v>17</v>
      </c>
      <c r="O12" s="1082">
        <v>4</v>
      </c>
      <c r="P12" s="1103" t="s">
        <v>796</v>
      </c>
      <c r="Q12" s="337">
        <v>0.23076923076923078</v>
      </c>
      <c r="R12" s="88"/>
      <c r="S12" s="97" t="s">
        <v>1028</v>
      </c>
      <c r="T12" s="88"/>
      <c r="U12" s="88"/>
      <c r="V12" s="88"/>
      <c r="W12" s="88"/>
      <c r="X12" s="88"/>
      <c r="Y12" s="88"/>
      <c r="Z12" s="88"/>
      <c r="AA12" s="88"/>
      <c r="AB12" s="88"/>
      <c r="AC12" s="88"/>
      <c r="AD12" s="88"/>
      <c r="AE12" s="88"/>
      <c r="AF12" s="88"/>
      <c r="AG12" s="1020"/>
      <c r="AH12" s="88"/>
      <c r="AI12" s="88"/>
      <c r="AJ12" s="88"/>
      <c r="AK12" s="88"/>
      <c r="AL12" s="90"/>
      <c r="AM12" s="90"/>
      <c r="AN12" s="88"/>
      <c r="AO12" s="105"/>
      <c r="AP12" s="88"/>
      <c r="AQ12" s="97"/>
      <c r="AR12" s="97"/>
      <c r="AS12" s="88"/>
      <c r="AT12" s="88"/>
      <c r="AU12" s="88"/>
      <c r="AV12" s="88"/>
      <c r="BA12" s="896"/>
      <c r="BE12" s="331"/>
      <c r="BF12" s="338"/>
      <c r="BG12" s="338"/>
      <c r="BH12" s="338"/>
    </row>
    <row r="13" spans="1:61" ht="13.9">
      <c r="A13" s="88"/>
      <c r="B13" s="1139"/>
      <c r="C13" s="327"/>
      <c r="D13" s="327"/>
      <c r="E13" s="327"/>
      <c r="F13" s="102"/>
      <c r="G13" s="1128"/>
      <c r="H13" s="1137" t="s">
        <v>1029</v>
      </c>
      <c r="I13" s="1135" t="s">
        <v>1030</v>
      </c>
      <c r="J13" s="89"/>
      <c r="K13" s="88"/>
      <c r="L13" s="1110" t="s">
        <v>798</v>
      </c>
      <c r="M13" s="330">
        <v>0.25375558262281772</v>
      </c>
      <c r="N13" s="330">
        <v>0.25375558262281772</v>
      </c>
      <c r="O13" s="1082">
        <v>5</v>
      </c>
      <c r="P13" s="1110" t="s">
        <v>798</v>
      </c>
      <c r="Q13" s="233">
        <v>0.38461538461538464</v>
      </c>
      <c r="R13" s="88"/>
      <c r="S13" s="1383" t="s">
        <v>1031</v>
      </c>
      <c r="T13" s="1384"/>
      <c r="U13" s="1383" t="s">
        <v>1032</v>
      </c>
      <c r="V13" s="1384"/>
      <c r="W13" s="88"/>
      <c r="X13" s="88"/>
      <c r="Y13" s="88"/>
      <c r="Z13" s="88"/>
      <c r="AA13" s="88"/>
      <c r="AB13" s="88"/>
      <c r="AC13" s="88"/>
      <c r="AD13" s="88"/>
      <c r="AE13" s="88"/>
      <c r="AF13" s="88"/>
      <c r="AG13" s="153"/>
      <c r="AH13" s="1020"/>
      <c r="AI13" s="88"/>
      <c r="AJ13" s="88"/>
      <c r="AK13" s="88"/>
      <c r="AL13" s="90"/>
      <c r="AM13" s="90"/>
      <c r="AN13" s="88"/>
      <c r="AO13" s="120"/>
      <c r="AP13" s="88"/>
      <c r="AQ13" s="105"/>
      <c r="AR13" s="105"/>
      <c r="AS13" s="88"/>
      <c r="AT13" s="88"/>
      <c r="AU13" s="88"/>
      <c r="AV13" s="88"/>
      <c r="BA13" s="896"/>
    </row>
    <row r="14" spans="1:61">
      <c r="A14" s="88"/>
      <c r="B14" s="969"/>
      <c r="C14" s="275"/>
      <c r="D14" s="275"/>
      <c r="E14" s="275"/>
      <c r="F14" s="115"/>
      <c r="G14" s="1140"/>
      <c r="H14" s="1138" t="s">
        <v>1033</v>
      </c>
      <c r="I14" s="1131">
        <v>0.68568820320000001</v>
      </c>
      <c r="J14" s="89"/>
      <c r="K14" s="88"/>
      <c r="L14" s="143" t="s">
        <v>799</v>
      </c>
      <c r="M14" s="341">
        <v>0.25375558262281772</v>
      </c>
      <c r="N14" s="341">
        <v>0.25375558262281772</v>
      </c>
      <c r="O14" s="1083">
        <v>5</v>
      </c>
      <c r="P14" s="143" t="s">
        <v>799</v>
      </c>
      <c r="Q14" s="240">
        <v>0.38461538461538464</v>
      </c>
      <c r="R14" s="88"/>
      <c r="S14" s="110" t="s">
        <v>1034</v>
      </c>
      <c r="T14" s="630">
        <v>0.83150000000000002</v>
      </c>
      <c r="U14" s="110" t="s">
        <v>1035</v>
      </c>
      <c r="V14" s="342">
        <v>0.75</v>
      </c>
      <c r="W14" s="88"/>
      <c r="X14" s="88"/>
      <c r="Y14" s="88"/>
      <c r="Z14" s="88"/>
      <c r="AA14" s="88"/>
      <c r="AB14" s="88"/>
      <c r="AC14" s="88"/>
      <c r="AD14" s="88"/>
      <c r="AE14" s="88"/>
      <c r="AF14" s="88"/>
      <c r="AG14" s="153"/>
      <c r="AH14" s="1020"/>
      <c r="AI14" s="88"/>
      <c r="AJ14" s="88"/>
      <c r="AK14" s="88"/>
      <c r="AL14" s="90"/>
      <c r="AM14" s="90"/>
      <c r="AN14" s="88"/>
      <c r="AO14" s="105"/>
      <c r="AP14" s="88"/>
      <c r="AQ14" s="88"/>
      <c r="AR14" s="88"/>
      <c r="AS14" s="88"/>
      <c r="AT14" s="88"/>
      <c r="AU14" s="88"/>
      <c r="AV14" s="88"/>
    </row>
    <row r="15" spans="1:61" s="208" customFormat="1" ht="18" customHeight="1">
      <c r="A15" s="203"/>
      <c r="B15" s="1422"/>
      <c r="C15" s="1422"/>
      <c r="D15" s="203"/>
      <c r="E15" s="203"/>
      <c r="F15" s="1084"/>
      <c r="G15" s="1099"/>
      <c r="H15" s="1099"/>
      <c r="I15" s="419"/>
      <c r="J15" s="203"/>
      <c r="K15" s="203"/>
      <c r="L15" s="971" t="s">
        <v>1036</v>
      </c>
      <c r="M15" s="203"/>
      <c r="N15" s="203"/>
      <c r="O15" s="203"/>
      <c r="P15" s="203"/>
      <c r="Q15" s="203"/>
      <c r="R15" s="203"/>
      <c r="S15" s="530" t="s">
        <v>1037</v>
      </c>
      <c r="T15" s="627">
        <v>0.9</v>
      </c>
      <c r="U15" s="530" t="s">
        <v>1038</v>
      </c>
      <c r="V15" s="622">
        <v>0.75</v>
      </c>
      <c r="W15" s="203"/>
      <c r="X15" s="203"/>
      <c r="Y15" s="203"/>
      <c r="Z15" s="203"/>
      <c r="AA15" s="203"/>
      <c r="AB15" s="203"/>
      <c r="AC15" s="203"/>
      <c r="AD15" s="203"/>
      <c r="AE15" s="203"/>
      <c r="AF15" s="203"/>
      <c r="AG15" s="493"/>
      <c r="AH15" s="203"/>
      <c r="AI15" s="203"/>
      <c r="AJ15" s="203"/>
      <c r="AK15" s="203"/>
      <c r="AL15" s="623"/>
      <c r="AM15" s="623"/>
      <c r="AN15" s="203"/>
      <c r="AO15" s="624"/>
      <c r="AP15" s="203"/>
      <c r="AQ15" s="203"/>
      <c r="AR15" s="203"/>
      <c r="AS15" s="203"/>
      <c r="AT15" s="203"/>
      <c r="AU15" s="203"/>
      <c r="AV15" s="203"/>
      <c r="BB15" s="625"/>
    </row>
    <row r="16" spans="1:61" s="208" customFormat="1" ht="18" customHeight="1">
      <c r="A16" s="203"/>
      <c r="B16" s="419"/>
      <c r="C16" s="419"/>
      <c r="D16" s="203"/>
      <c r="E16" s="203"/>
      <c r="F16" s="1132"/>
      <c r="G16" s="346"/>
      <c r="H16" s="427"/>
      <c r="I16" s="1133"/>
      <c r="J16" s="203"/>
      <c r="K16" s="203"/>
      <c r="L16" s="971" t="s">
        <v>1039</v>
      </c>
      <c r="M16" s="203"/>
      <c r="N16" s="203"/>
      <c r="O16" s="203"/>
      <c r="P16" s="203"/>
      <c r="Q16" s="203"/>
      <c r="R16" s="203"/>
      <c r="S16" s="993" t="s">
        <v>1040</v>
      </c>
      <c r="T16" s="628"/>
      <c r="U16" s="203"/>
      <c r="V16" s="203"/>
      <c r="W16" s="203"/>
      <c r="X16" s="493"/>
      <c r="Y16" s="203"/>
      <c r="Z16" s="203"/>
      <c r="AA16" s="203"/>
      <c r="AB16" s="203"/>
      <c r="AC16" s="203"/>
      <c r="AD16" s="203"/>
      <c r="AE16" s="203"/>
      <c r="AF16" s="203"/>
      <c r="AG16" s="493"/>
      <c r="AH16" s="203"/>
      <c r="AI16" s="203"/>
      <c r="AJ16" s="203"/>
      <c r="AK16" s="203"/>
      <c r="AL16" s="623"/>
      <c r="AM16" s="623"/>
      <c r="AN16" s="203"/>
      <c r="AO16" s="624"/>
      <c r="AP16" s="203"/>
      <c r="AQ16" s="203"/>
      <c r="AR16" s="203"/>
      <c r="AS16" s="203"/>
      <c r="AT16" s="203"/>
      <c r="AU16" s="203"/>
      <c r="AV16" s="203"/>
    </row>
    <row r="17" spans="1:49" s="208" customFormat="1" ht="18" customHeight="1">
      <c r="A17" s="203"/>
      <c r="B17" s="419"/>
      <c r="C17" s="419"/>
      <c r="D17" s="203"/>
      <c r="E17" s="203"/>
      <c r="F17" s="203"/>
      <c r="G17" s="203"/>
      <c r="H17" s="203"/>
      <c r="I17" s="203"/>
      <c r="J17" s="203"/>
      <c r="K17" s="203"/>
      <c r="L17" s="971" t="s">
        <v>1041</v>
      </c>
      <c r="M17" s="203"/>
      <c r="N17" s="203"/>
      <c r="O17" s="203"/>
      <c r="P17" s="203"/>
      <c r="Q17" s="203"/>
      <c r="R17" s="203"/>
      <c r="S17" s="203"/>
      <c r="T17" s="203"/>
      <c r="U17" s="203"/>
      <c r="V17" s="203"/>
      <c r="W17" s="203"/>
      <c r="X17" s="203"/>
      <c r="Y17" s="203"/>
      <c r="Z17" s="203"/>
      <c r="AA17" s="203"/>
      <c r="AB17" s="203"/>
      <c r="AC17" s="203"/>
      <c r="AD17" s="203"/>
      <c r="AE17" s="203"/>
      <c r="AF17" s="203"/>
      <c r="AG17" s="203"/>
      <c r="AH17" s="422"/>
      <c r="AI17" s="422"/>
      <c r="AJ17" s="422"/>
      <c r="AK17" s="203"/>
      <c r="AL17" s="623"/>
      <c r="AM17" s="623"/>
      <c r="AN17" s="203"/>
      <c r="AO17" s="624"/>
      <c r="AP17" s="203"/>
      <c r="AQ17" s="203"/>
      <c r="AR17" s="203"/>
      <c r="AS17" s="203"/>
      <c r="AT17" s="203"/>
      <c r="AU17" s="203"/>
      <c r="AV17" s="203"/>
      <c r="AW17" s="897"/>
    </row>
    <row r="18" spans="1:49">
      <c r="A18" s="88"/>
      <c r="B18" s="88"/>
      <c r="C18" s="88"/>
      <c r="D18" s="88"/>
      <c r="E18" s="124"/>
      <c r="F18" s="88"/>
      <c r="G18" s="88"/>
      <c r="H18" s="88"/>
      <c r="I18" s="89"/>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90"/>
      <c r="AM18" s="90"/>
      <c r="AN18" s="88"/>
      <c r="AO18" s="88"/>
      <c r="AP18" s="88"/>
      <c r="AQ18" s="88"/>
      <c r="AR18" s="88"/>
      <c r="AS18" s="88"/>
      <c r="AT18" s="88"/>
      <c r="AU18" s="88"/>
      <c r="AV18" s="88"/>
    </row>
    <row r="19" spans="1:49" ht="13.9">
      <c r="A19" s="88"/>
      <c r="B19" s="1383" t="s">
        <v>183</v>
      </c>
      <c r="C19" s="1385"/>
      <c r="D19" s="1385"/>
      <c r="E19" s="1385"/>
      <c r="F19" s="1385"/>
      <c r="G19" s="1385"/>
      <c r="H19" s="1385"/>
      <c r="I19" s="1385"/>
      <c r="J19" s="1385"/>
      <c r="K19" s="1384"/>
      <c r="L19" s="1359" t="s">
        <v>405</v>
      </c>
      <c r="M19" s="1360"/>
      <c r="N19" s="1360"/>
      <c r="O19" s="1360"/>
      <c r="P19" s="1360"/>
      <c r="Q19" s="1360"/>
      <c r="R19" s="1360"/>
      <c r="S19" s="1360"/>
      <c r="T19" s="1360"/>
      <c r="U19" s="1360"/>
      <c r="V19" s="1360"/>
      <c r="W19" s="1360"/>
      <c r="X19" s="1360"/>
      <c r="Y19" s="1360"/>
      <c r="Z19" s="1360"/>
      <c r="AA19" s="1360"/>
      <c r="AB19" s="1361"/>
      <c r="AC19" s="1359" t="s">
        <v>1042</v>
      </c>
      <c r="AD19" s="1360"/>
      <c r="AE19" s="1360"/>
      <c r="AF19" s="1360"/>
      <c r="AG19" s="1360"/>
      <c r="AH19" s="1361"/>
      <c r="AI19" s="1412" t="s">
        <v>1043</v>
      </c>
      <c r="AJ19" s="1413"/>
      <c r="AK19" s="1413"/>
      <c r="AL19" s="1414"/>
      <c r="AM19" s="1359" t="s">
        <v>1044</v>
      </c>
      <c r="AN19" s="1360"/>
      <c r="AO19" s="1360"/>
      <c r="AP19" s="1360"/>
      <c r="AQ19" s="1360"/>
      <c r="AR19" s="1360"/>
      <c r="AS19" s="1360"/>
      <c r="AT19" s="1360"/>
      <c r="AU19" s="1360"/>
      <c r="AV19" s="1361"/>
    </row>
    <row r="20" spans="1:49" ht="15.4">
      <c r="A20" s="88"/>
      <c r="B20" s="1080"/>
      <c r="C20" s="1081"/>
      <c r="D20" s="1081"/>
      <c r="E20" s="343"/>
      <c r="F20" s="344"/>
      <c r="G20" s="344"/>
      <c r="H20" s="344"/>
      <c r="I20" s="1081"/>
      <c r="J20" s="1081"/>
      <c r="K20" s="1081"/>
      <c r="L20" s="1383" t="s">
        <v>2</v>
      </c>
      <c r="M20" s="1385"/>
      <c r="N20" s="1384"/>
      <c r="O20" s="1383" t="s">
        <v>3</v>
      </c>
      <c r="P20" s="1385"/>
      <c r="Q20" s="1384"/>
      <c r="R20" s="1383" t="s">
        <v>523</v>
      </c>
      <c r="S20" s="1385"/>
      <c r="T20" s="1385"/>
      <c r="U20" s="1385"/>
      <c r="V20" s="1384"/>
      <c r="W20" s="1383" t="s">
        <v>524</v>
      </c>
      <c r="X20" s="1385"/>
      <c r="Y20" s="1384"/>
      <c r="Z20" s="1383" t="s">
        <v>4</v>
      </c>
      <c r="AA20" s="1385"/>
      <c r="AB20" s="1384"/>
      <c r="AC20" s="1383" t="s">
        <v>523</v>
      </c>
      <c r="AD20" s="1385"/>
      <c r="AE20" s="1385"/>
      <c r="AF20" s="1384"/>
      <c r="AG20" s="1383" t="s">
        <v>4</v>
      </c>
      <c r="AH20" s="1384"/>
      <c r="AI20" s="1410" t="s">
        <v>523</v>
      </c>
      <c r="AJ20" s="1411"/>
      <c r="AK20" s="1383" t="s">
        <v>4</v>
      </c>
      <c r="AL20" s="1384"/>
      <c r="AM20" s="1383" t="s">
        <v>1045</v>
      </c>
      <c r="AN20" s="1384"/>
      <c r="AO20" s="1383" t="s">
        <v>1046</v>
      </c>
      <c r="AP20" s="1384"/>
      <c r="AQ20" s="1383" t="s">
        <v>176</v>
      </c>
      <c r="AR20" s="1384"/>
      <c r="AS20" s="1383" t="s">
        <v>190</v>
      </c>
      <c r="AT20" s="1385"/>
      <c r="AU20" s="1385"/>
      <c r="AV20" s="1384"/>
    </row>
    <row r="21" spans="1:49" s="129" customFormat="1" ht="54">
      <c r="A21" s="127"/>
      <c r="B21" s="1069" t="s">
        <v>191</v>
      </c>
      <c r="C21" s="1070" t="s">
        <v>192</v>
      </c>
      <c r="D21" s="1070" t="s">
        <v>193</v>
      </c>
      <c r="E21" s="1070" t="s">
        <v>194</v>
      </c>
      <c r="F21" s="1070" t="s">
        <v>195</v>
      </c>
      <c r="G21" s="1111" t="s">
        <v>196</v>
      </c>
      <c r="H21" s="1070" t="s">
        <v>197</v>
      </c>
      <c r="I21" s="1070" t="s">
        <v>199</v>
      </c>
      <c r="J21" s="1070" t="s">
        <v>1047</v>
      </c>
      <c r="K21" s="1070" t="s">
        <v>1048</v>
      </c>
      <c r="L21" s="1069" t="s">
        <v>412</v>
      </c>
      <c r="M21" s="1070" t="s">
        <v>201</v>
      </c>
      <c r="N21" s="1118" t="s">
        <v>202</v>
      </c>
      <c r="O21" s="1069" t="s">
        <v>412</v>
      </c>
      <c r="P21" s="1070" t="s">
        <v>201</v>
      </c>
      <c r="Q21" s="1070" t="s">
        <v>202</v>
      </c>
      <c r="R21" s="1069" t="s">
        <v>412</v>
      </c>
      <c r="S21" s="1070" t="s">
        <v>1049</v>
      </c>
      <c r="T21" s="1070" t="s">
        <v>1050</v>
      </c>
      <c r="U21" s="1111" t="s">
        <v>1051</v>
      </c>
      <c r="V21" s="260" t="s">
        <v>1052</v>
      </c>
      <c r="W21" s="1069" t="s">
        <v>412</v>
      </c>
      <c r="X21" s="1070" t="s">
        <v>201</v>
      </c>
      <c r="Y21" s="1118" t="s">
        <v>202</v>
      </c>
      <c r="Z21" s="1069" t="s">
        <v>412</v>
      </c>
      <c r="AA21" s="1070" t="s">
        <v>201</v>
      </c>
      <c r="AB21" s="1118" t="s">
        <v>202</v>
      </c>
      <c r="AC21" s="1069" t="s">
        <v>1049</v>
      </c>
      <c r="AD21" s="1070" t="s">
        <v>1050</v>
      </c>
      <c r="AE21" s="1070" t="s">
        <v>1051</v>
      </c>
      <c r="AF21" s="1118" t="s">
        <v>1052</v>
      </c>
      <c r="AG21" s="1069" t="s">
        <v>201</v>
      </c>
      <c r="AH21" s="1118" t="s">
        <v>202</v>
      </c>
      <c r="AI21" s="128" t="s">
        <v>201</v>
      </c>
      <c r="AJ21" s="1118" t="s">
        <v>202</v>
      </c>
      <c r="AK21" s="1069" t="s">
        <v>201</v>
      </c>
      <c r="AL21" s="345" t="s">
        <v>202</v>
      </c>
      <c r="AM21" s="128" t="s">
        <v>201</v>
      </c>
      <c r="AN21" s="1070" t="s">
        <v>202</v>
      </c>
      <c r="AO21" s="1069" t="s">
        <v>201</v>
      </c>
      <c r="AP21" s="1070" t="s">
        <v>202</v>
      </c>
      <c r="AQ21" s="1069" t="s">
        <v>201</v>
      </c>
      <c r="AR21" s="1070" t="s">
        <v>202</v>
      </c>
      <c r="AS21" s="1069" t="s">
        <v>201</v>
      </c>
      <c r="AT21" s="1070" t="s">
        <v>202</v>
      </c>
      <c r="AU21" s="1070" t="s">
        <v>413</v>
      </c>
      <c r="AV21" s="461" t="s">
        <v>414</v>
      </c>
    </row>
    <row r="22" spans="1:49" s="316" customFormat="1">
      <c r="A22" s="125">
        <v>1</v>
      </c>
      <c r="B22" s="1095" t="s">
        <v>829</v>
      </c>
      <c r="C22" s="1096" t="s">
        <v>206</v>
      </c>
      <c r="D22" s="1096" t="s">
        <v>678</v>
      </c>
      <c r="E22" s="1096" t="s">
        <v>830</v>
      </c>
      <c r="F22" s="1096" t="s">
        <v>831</v>
      </c>
      <c r="G22" s="282">
        <v>41456</v>
      </c>
      <c r="H22" s="1096" t="s">
        <v>832</v>
      </c>
      <c r="I22" s="274">
        <v>2</v>
      </c>
      <c r="J22" s="274" t="s">
        <v>38</v>
      </c>
      <c r="K22" s="274"/>
      <c r="L22" s="292">
        <v>100</v>
      </c>
      <c r="M22" s="285">
        <v>0.19607843137254902</v>
      </c>
      <c r="N22" s="290">
        <v>0.85882352941176465</v>
      </c>
      <c r="O22" s="292">
        <v>69</v>
      </c>
      <c r="P22" s="285">
        <v>0.13529411764705881</v>
      </c>
      <c r="Q22" s="154">
        <v>0.59258823529411753</v>
      </c>
      <c r="R22" s="292">
        <v>2.5</v>
      </c>
      <c r="S22" s="285">
        <v>4.9019607843137254E-3</v>
      </c>
      <c r="T22" s="285">
        <v>2.1470588235294116E-2</v>
      </c>
      <c r="U22" s="285" t="s">
        <v>17</v>
      </c>
      <c r="V22" s="290" t="s">
        <v>17</v>
      </c>
      <c r="W22" s="285">
        <v>2.6</v>
      </c>
      <c r="X22" s="285">
        <v>5.0980392156862748E-3</v>
      </c>
      <c r="Y22" s="285">
        <v>2.2329411764705886E-2</v>
      </c>
      <c r="Z22" s="292">
        <v>5.5</v>
      </c>
      <c r="AA22" s="285">
        <v>1.0784313725490196E-2</v>
      </c>
      <c r="AB22" s="290">
        <v>4.7235294117647056E-2</v>
      </c>
      <c r="AC22" s="346">
        <v>9.8263338505775885E-2</v>
      </c>
      <c r="AD22" s="346">
        <v>0.43039342265529834</v>
      </c>
      <c r="AE22" s="346" t="s">
        <v>17</v>
      </c>
      <c r="AF22" s="346" t="s">
        <v>17</v>
      </c>
      <c r="AG22" s="347">
        <v>0.52436325137646089</v>
      </c>
      <c r="AH22" s="348">
        <v>2.2967110410288987</v>
      </c>
      <c r="AI22" s="314">
        <v>0.10316529929008961</v>
      </c>
      <c r="AJ22" s="315">
        <v>0.45186401089059247</v>
      </c>
      <c r="AK22" s="314">
        <v>0.53514756510195105</v>
      </c>
      <c r="AL22" s="315">
        <v>2.3439463351465455</v>
      </c>
      <c r="AM22" s="346">
        <v>235.29411764705881</v>
      </c>
      <c r="AN22" s="346">
        <v>1030.5882352941176</v>
      </c>
      <c r="AO22" s="314">
        <v>1.2549019607843138E-3</v>
      </c>
      <c r="AP22" s="315">
        <v>5.4964705882352945E-3</v>
      </c>
      <c r="AQ22" s="346">
        <v>4.5098039215686267E-3</v>
      </c>
      <c r="AR22" s="346">
        <v>1.9752941176470584E-2</v>
      </c>
      <c r="AS22" s="314">
        <v>235.78082352941178</v>
      </c>
      <c r="AT22" s="346">
        <v>1032.7200070588235</v>
      </c>
      <c r="AU22" s="346">
        <v>936.86809960365883</v>
      </c>
      <c r="AV22" s="290">
        <v>1032.7203021713196</v>
      </c>
    </row>
    <row r="23" spans="1:49" s="316" customFormat="1">
      <c r="A23" s="125">
        <v>2</v>
      </c>
      <c r="B23" s="1095" t="s">
        <v>829</v>
      </c>
      <c r="C23" s="1096" t="s">
        <v>206</v>
      </c>
      <c r="D23" s="1096" t="s">
        <v>678</v>
      </c>
      <c r="E23" s="1096" t="s">
        <v>830</v>
      </c>
      <c r="F23" s="1096" t="s">
        <v>833</v>
      </c>
      <c r="G23" s="282">
        <v>41456</v>
      </c>
      <c r="H23" s="1096" t="s">
        <v>834</v>
      </c>
      <c r="I23" s="274">
        <v>2</v>
      </c>
      <c r="J23" s="274" t="s">
        <v>38</v>
      </c>
      <c r="K23" s="274"/>
      <c r="L23" s="292">
        <v>100</v>
      </c>
      <c r="M23" s="285">
        <v>0.19607843137254902</v>
      </c>
      <c r="N23" s="290">
        <v>0.85882352941176465</v>
      </c>
      <c r="O23" s="292">
        <v>69</v>
      </c>
      <c r="P23" s="285">
        <v>0.13529411764705881</v>
      </c>
      <c r="Q23" s="154">
        <v>0.59258823529411753</v>
      </c>
      <c r="R23" s="292">
        <v>2.5</v>
      </c>
      <c r="S23" s="285">
        <v>4.9019607843137254E-3</v>
      </c>
      <c r="T23" s="285">
        <v>2.1470588235294116E-2</v>
      </c>
      <c r="U23" s="285" t="s">
        <v>17</v>
      </c>
      <c r="V23" s="290" t="s">
        <v>17</v>
      </c>
      <c r="W23" s="285">
        <v>2.6</v>
      </c>
      <c r="X23" s="285">
        <v>5.0980392156862748E-3</v>
      </c>
      <c r="Y23" s="285">
        <v>2.2329411764705886E-2</v>
      </c>
      <c r="Z23" s="292">
        <v>5.5</v>
      </c>
      <c r="AA23" s="285">
        <v>1.0784313725490196E-2</v>
      </c>
      <c r="AB23" s="290">
        <v>4.7235294117647056E-2</v>
      </c>
      <c r="AC23" s="346">
        <v>9.8263338505775885E-2</v>
      </c>
      <c r="AD23" s="346">
        <v>0.43039342265529834</v>
      </c>
      <c r="AE23" s="346" t="s">
        <v>17</v>
      </c>
      <c r="AF23" s="346" t="s">
        <v>17</v>
      </c>
      <c r="AG23" s="314">
        <v>0.52436325137646089</v>
      </c>
      <c r="AH23" s="315">
        <v>2.2967110410288987</v>
      </c>
      <c r="AI23" s="314">
        <v>0.10316529929008961</v>
      </c>
      <c r="AJ23" s="315">
        <v>0.45186401089059247</v>
      </c>
      <c r="AK23" s="314">
        <v>0.53514756510195105</v>
      </c>
      <c r="AL23" s="315">
        <v>2.3439463351465455</v>
      </c>
      <c r="AM23" s="346">
        <v>235.29411764705881</v>
      </c>
      <c r="AN23" s="346">
        <v>1030.5882352941176</v>
      </c>
      <c r="AO23" s="314">
        <v>1.2549019607843138E-3</v>
      </c>
      <c r="AP23" s="315">
        <v>5.4964705882352945E-3</v>
      </c>
      <c r="AQ23" s="346">
        <v>4.5098039215686267E-3</v>
      </c>
      <c r="AR23" s="346">
        <v>1.9752941176470584E-2</v>
      </c>
      <c r="AS23" s="314">
        <v>235.78082352941178</v>
      </c>
      <c r="AT23" s="346">
        <v>1032.7200070588235</v>
      </c>
      <c r="AU23" s="346">
        <v>936.86809960365883</v>
      </c>
      <c r="AV23" s="290">
        <v>1032.7203021713196</v>
      </c>
    </row>
    <row r="24" spans="1:49" s="316" customFormat="1">
      <c r="A24" s="125"/>
      <c r="B24" s="1095" t="s">
        <v>829</v>
      </c>
      <c r="C24" s="1096" t="s">
        <v>206</v>
      </c>
      <c r="D24" s="1096" t="s">
        <v>678</v>
      </c>
      <c r="E24" s="1096" t="s">
        <v>830</v>
      </c>
      <c r="F24" s="1096" t="s">
        <v>835</v>
      </c>
      <c r="G24" s="282">
        <v>42479</v>
      </c>
      <c r="H24" s="1096" t="s">
        <v>836</v>
      </c>
      <c r="I24" s="274">
        <v>2</v>
      </c>
      <c r="J24" s="274" t="s">
        <v>38</v>
      </c>
      <c r="K24" s="274"/>
      <c r="L24" s="292">
        <v>100</v>
      </c>
      <c r="M24" s="285">
        <v>0.19607843137254902</v>
      </c>
      <c r="N24" s="290">
        <v>0.85882352941176465</v>
      </c>
      <c r="O24" s="292">
        <v>69</v>
      </c>
      <c r="P24" s="285">
        <v>0.13529411764705881</v>
      </c>
      <c r="Q24" s="154">
        <v>0.59258823529411753</v>
      </c>
      <c r="R24" s="292">
        <v>2.5</v>
      </c>
      <c r="S24" s="285">
        <v>4.9019607843137254E-3</v>
      </c>
      <c r="T24" s="285">
        <v>2.1470588235294116E-2</v>
      </c>
      <c r="U24" s="285" t="s">
        <v>17</v>
      </c>
      <c r="V24" s="290" t="s">
        <v>17</v>
      </c>
      <c r="W24" s="285">
        <v>2.6</v>
      </c>
      <c r="X24" s="285">
        <v>5.0980392156862748E-3</v>
      </c>
      <c r="Y24" s="285">
        <v>2.2329411764705886E-2</v>
      </c>
      <c r="Z24" s="292">
        <v>5.5</v>
      </c>
      <c r="AA24" s="285">
        <v>1.0784313725490196E-2</v>
      </c>
      <c r="AB24" s="290">
        <v>4.7235294117647056E-2</v>
      </c>
      <c r="AC24" s="346">
        <v>9.8263338505775885E-2</v>
      </c>
      <c r="AD24" s="346">
        <v>0.43039342265529834</v>
      </c>
      <c r="AE24" s="346" t="s">
        <v>17</v>
      </c>
      <c r="AF24" s="346" t="s">
        <v>17</v>
      </c>
      <c r="AG24" s="314">
        <v>0.52436325137646089</v>
      </c>
      <c r="AH24" s="315">
        <v>2.2967110410288987</v>
      </c>
      <c r="AI24" s="314">
        <v>0.10316529929008961</v>
      </c>
      <c r="AJ24" s="315">
        <v>0.45186401089059247</v>
      </c>
      <c r="AK24" s="314">
        <v>0.53514756510195105</v>
      </c>
      <c r="AL24" s="315">
        <v>2.3439463351465455</v>
      </c>
      <c r="AM24" s="346">
        <v>235.29411764705881</v>
      </c>
      <c r="AN24" s="346">
        <v>1030.5882352941176</v>
      </c>
      <c r="AO24" s="314">
        <v>1.2549019607843138E-3</v>
      </c>
      <c r="AP24" s="315">
        <v>5.4964705882352945E-3</v>
      </c>
      <c r="AQ24" s="346">
        <v>4.5098039215686267E-3</v>
      </c>
      <c r="AR24" s="346">
        <v>1.9752941176470584E-2</v>
      </c>
      <c r="AS24" s="314">
        <v>235.78082352941178</v>
      </c>
      <c r="AT24" s="346">
        <v>1032.7200070588235</v>
      </c>
      <c r="AU24" s="346">
        <v>936.86809960365883</v>
      </c>
      <c r="AV24" s="290">
        <v>1032.7203021713196</v>
      </c>
    </row>
    <row r="25" spans="1:49" s="316" customFormat="1">
      <c r="A25" s="125"/>
      <c r="B25" s="1095" t="s">
        <v>829</v>
      </c>
      <c r="C25" s="1096" t="s">
        <v>206</v>
      </c>
      <c r="D25" s="1096" t="s">
        <v>678</v>
      </c>
      <c r="E25" s="1096" t="s">
        <v>830</v>
      </c>
      <c r="F25" s="1096" t="s">
        <v>837</v>
      </c>
      <c r="G25" s="282" t="s">
        <v>218</v>
      </c>
      <c r="H25" s="1096" t="s">
        <v>838</v>
      </c>
      <c r="I25" s="274">
        <v>8</v>
      </c>
      <c r="J25" s="274" t="s">
        <v>38</v>
      </c>
      <c r="K25" s="274"/>
      <c r="L25" s="292">
        <v>100</v>
      </c>
      <c r="M25" s="285">
        <v>0.78431372549019607</v>
      </c>
      <c r="N25" s="290">
        <v>3.4352941176470586</v>
      </c>
      <c r="O25" s="292">
        <v>69</v>
      </c>
      <c r="P25" s="285">
        <v>0.54117647058823526</v>
      </c>
      <c r="Q25" s="154">
        <v>2.3703529411764701</v>
      </c>
      <c r="R25" s="292">
        <v>2.5</v>
      </c>
      <c r="S25" s="285">
        <v>1.9607843137254902E-2</v>
      </c>
      <c r="T25" s="285">
        <v>8.5882352941176465E-2</v>
      </c>
      <c r="U25" s="285" t="s">
        <v>17</v>
      </c>
      <c r="V25" s="290" t="s">
        <v>17</v>
      </c>
      <c r="W25" s="285">
        <v>2.6</v>
      </c>
      <c r="X25" s="285">
        <v>2.0392156862745099E-2</v>
      </c>
      <c r="Y25" s="285">
        <v>8.9317647058823543E-2</v>
      </c>
      <c r="Z25" s="292">
        <v>5.5</v>
      </c>
      <c r="AA25" s="285">
        <v>4.3137254901960784E-2</v>
      </c>
      <c r="AB25" s="290">
        <v>0.18894117647058822</v>
      </c>
      <c r="AC25" s="346">
        <v>9.8263338505775885E-2</v>
      </c>
      <c r="AD25" s="346">
        <v>0.43039342265529834</v>
      </c>
      <c r="AE25" s="346" t="s">
        <v>17</v>
      </c>
      <c r="AF25" s="346" t="s">
        <v>17</v>
      </c>
      <c r="AG25" s="314">
        <v>0.52436325137646089</v>
      </c>
      <c r="AH25" s="315">
        <v>2.2967110410288987</v>
      </c>
      <c r="AI25" s="314">
        <v>0.11787118164303079</v>
      </c>
      <c r="AJ25" s="315">
        <v>0.51627577559647486</v>
      </c>
      <c r="AK25" s="314">
        <v>0.56750050627842163</v>
      </c>
      <c r="AL25" s="315">
        <v>2.4856522174994864</v>
      </c>
      <c r="AM25" s="346">
        <v>941.17647058823525</v>
      </c>
      <c r="AN25" s="346">
        <v>4122.3529411764703</v>
      </c>
      <c r="AO25" s="314">
        <v>5.019607843137255E-3</v>
      </c>
      <c r="AP25" s="315">
        <v>2.1985882352941178E-2</v>
      </c>
      <c r="AQ25" s="346">
        <v>1.8039215686274507E-2</v>
      </c>
      <c r="AR25" s="346">
        <v>7.9011764705882337E-2</v>
      </c>
      <c r="AS25" s="314">
        <v>943.12329411764711</v>
      </c>
      <c r="AT25" s="346">
        <v>4130.880028235294</v>
      </c>
      <c r="AU25" s="346">
        <v>3747.4723984146353</v>
      </c>
      <c r="AV25" s="290">
        <v>4130.8812086852786</v>
      </c>
    </row>
    <row r="26" spans="1:49" s="316" customFormat="1">
      <c r="A26" s="125"/>
      <c r="B26" s="1095" t="s">
        <v>829</v>
      </c>
      <c r="C26" s="1096" t="s">
        <v>206</v>
      </c>
      <c r="D26" s="1096" t="s">
        <v>678</v>
      </c>
      <c r="E26" s="1096" t="s">
        <v>830</v>
      </c>
      <c r="F26" s="1096" t="s">
        <v>839</v>
      </c>
      <c r="G26" s="282" t="s">
        <v>218</v>
      </c>
      <c r="H26" s="141" t="s">
        <v>840</v>
      </c>
      <c r="I26" s="274">
        <v>8</v>
      </c>
      <c r="J26" s="274" t="s">
        <v>38</v>
      </c>
      <c r="K26" s="274"/>
      <c r="L26" s="292">
        <v>100</v>
      </c>
      <c r="M26" s="285">
        <v>0.78431372549019607</v>
      </c>
      <c r="N26" s="290">
        <v>3.4352941176470586</v>
      </c>
      <c r="O26" s="292">
        <v>69</v>
      </c>
      <c r="P26" s="285">
        <v>0.54117647058823526</v>
      </c>
      <c r="Q26" s="154">
        <v>2.3703529411764701</v>
      </c>
      <c r="R26" s="292">
        <v>2.5</v>
      </c>
      <c r="S26" s="285">
        <v>1.9607843137254902E-2</v>
      </c>
      <c r="T26" s="285">
        <v>8.5882352941176465E-2</v>
      </c>
      <c r="U26" s="285" t="s">
        <v>17</v>
      </c>
      <c r="V26" s="290" t="s">
        <v>17</v>
      </c>
      <c r="W26" s="285">
        <v>2.6</v>
      </c>
      <c r="X26" s="285">
        <v>2.0392156862745099E-2</v>
      </c>
      <c r="Y26" s="285">
        <v>8.9317647058823543E-2</v>
      </c>
      <c r="Z26" s="292">
        <v>5.5</v>
      </c>
      <c r="AA26" s="285">
        <v>4.3137254901960784E-2</v>
      </c>
      <c r="AB26" s="290">
        <v>0.18894117647058822</v>
      </c>
      <c r="AC26" s="346">
        <v>9.8263338505775885E-2</v>
      </c>
      <c r="AD26" s="346">
        <v>0.43039342265529834</v>
      </c>
      <c r="AE26" s="346" t="s">
        <v>17</v>
      </c>
      <c r="AF26" s="346" t="s">
        <v>17</v>
      </c>
      <c r="AG26" s="314">
        <v>0.52436325137646089</v>
      </c>
      <c r="AH26" s="315">
        <v>2.2967110410288987</v>
      </c>
      <c r="AI26" s="314">
        <v>0.11787118164303079</v>
      </c>
      <c r="AJ26" s="315">
        <v>0.51627577559647486</v>
      </c>
      <c r="AK26" s="314">
        <v>0.56750050627842163</v>
      </c>
      <c r="AL26" s="315">
        <v>2.4856522174994864</v>
      </c>
      <c r="AM26" s="346">
        <v>941.17647058823525</v>
      </c>
      <c r="AN26" s="346">
        <v>4122.3529411764703</v>
      </c>
      <c r="AO26" s="314">
        <v>5.019607843137255E-3</v>
      </c>
      <c r="AP26" s="315">
        <v>2.1985882352941178E-2</v>
      </c>
      <c r="AQ26" s="346">
        <v>1.8039215686274507E-2</v>
      </c>
      <c r="AR26" s="346">
        <v>7.9011764705882337E-2</v>
      </c>
      <c r="AS26" s="314">
        <v>943.12329411764711</v>
      </c>
      <c r="AT26" s="346">
        <v>4130.880028235294</v>
      </c>
      <c r="AU26" s="346">
        <v>3747.4723984146353</v>
      </c>
      <c r="AV26" s="290">
        <v>4130.8812086852786</v>
      </c>
    </row>
    <row r="27" spans="1:49" s="316" customFormat="1">
      <c r="A27" s="125"/>
      <c r="B27" s="1095" t="s">
        <v>829</v>
      </c>
      <c r="C27" s="1096" t="s">
        <v>206</v>
      </c>
      <c r="D27" s="1096" t="s">
        <v>552</v>
      </c>
      <c r="E27" s="1096" t="s">
        <v>830</v>
      </c>
      <c r="F27" s="1096" t="s">
        <v>841</v>
      </c>
      <c r="G27" s="642">
        <v>37043</v>
      </c>
      <c r="H27" s="1096" t="s">
        <v>842</v>
      </c>
      <c r="I27" s="274">
        <v>2</v>
      </c>
      <c r="J27" s="274" t="s">
        <v>38</v>
      </c>
      <c r="K27" s="274"/>
      <c r="L27" s="292">
        <v>100</v>
      </c>
      <c r="M27" s="285">
        <v>0.19607843137254902</v>
      </c>
      <c r="N27" s="290">
        <v>0.85882352941176465</v>
      </c>
      <c r="O27" s="292">
        <v>772.6</v>
      </c>
      <c r="P27" s="285">
        <v>1.5149019607843137</v>
      </c>
      <c r="Q27" s="154">
        <v>6.6352705882352936</v>
      </c>
      <c r="R27" s="292">
        <v>2.5</v>
      </c>
      <c r="S27" s="285">
        <v>4.9019607843137254E-3</v>
      </c>
      <c r="T27" s="285">
        <v>2.1470588235294116E-2</v>
      </c>
      <c r="U27" s="350" t="s">
        <v>17</v>
      </c>
      <c r="V27" s="351" t="s">
        <v>17</v>
      </c>
      <c r="W27" s="285">
        <v>2.6</v>
      </c>
      <c r="X27" s="285">
        <v>5.0980392156862748E-3</v>
      </c>
      <c r="Y27" s="285">
        <v>2.2329411764705886E-2</v>
      </c>
      <c r="Z27" s="292">
        <v>5.5</v>
      </c>
      <c r="AA27" s="285">
        <v>1.0784313725490196E-2</v>
      </c>
      <c r="AB27" s="290">
        <v>4.7235294117647056E-2</v>
      </c>
      <c r="AC27" s="346">
        <v>4.0943057710739944E-2</v>
      </c>
      <c r="AD27" s="346">
        <v>0.17933059277304098</v>
      </c>
      <c r="AE27" s="346" t="s">
        <v>17</v>
      </c>
      <c r="AF27" s="346" t="s">
        <v>17</v>
      </c>
      <c r="AG27" s="314">
        <v>0.21848468807352539</v>
      </c>
      <c r="AH27" s="315">
        <v>0.95696293376204122</v>
      </c>
      <c r="AI27" s="314">
        <v>4.5845018495053666E-2</v>
      </c>
      <c r="AJ27" s="315">
        <v>0.20080118100833511</v>
      </c>
      <c r="AK27" s="314">
        <v>0.22926900179901558</v>
      </c>
      <c r="AL27" s="315">
        <v>1.0041982278796882</v>
      </c>
      <c r="AM27" s="346">
        <v>235.29411764705881</v>
      </c>
      <c r="AN27" s="346">
        <v>1030.5882352941176</v>
      </c>
      <c r="AO27" s="314">
        <v>1.2549019607843138E-3</v>
      </c>
      <c r="AP27" s="315">
        <v>5.4964705882352945E-3</v>
      </c>
      <c r="AQ27" s="346">
        <v>4.5098039215686267E-3</v>
      </c>
      <c r="AR27" s="346">
        <v>1.9752941176470584E-2</v>
      </c>
      <c r="AS27" s="314">
        <v>235.78082352941178</v>
      </c>
      <c r="AT27" s="346">
        <v>1032.7200070588235</v>
      </c>
      <c r="AU27" s="346">
        <v>936.86809960365883</v>
      </c>
      <c r="AV27" s="290">
        <v>1032.7203021713196</v>
      </c>
    </row>
    <row r="28" spans="1:49" s="316" customFormat="1">
      <c r="A28" s="125"/>
      <c r="B28" s="1095" t="s">
        <v>829</v>
      </c>
      <c r="C28" s="1096" t="s">
        <v>206</v>
      </c>
      <c r="D28" s="1096" t="s">
        <v>552</v>
      </c>
      <c r="E28" s="1096" t="s">
        <v>830</v>
      </c>
      <c r="F28" s="1096" t="s">
        <v>843</v>
      </c>
      <c r="G28" s="642">
        <v>37043</v>
      </c>
      <c r="H28" s="1096" t="s">
        <v>844</v>
      </c>
      <c r="I28" s="274">
        <v>2</v>
      </c>
      <c r="J28" s="274" t="s">
        <v>38</v>
      </c>
      <c r="K28" s="274"/>
      <c r="L28" s="292">
        <v>100</v>
      </c>
      <c r="M28" s="285">
        <v>0.19607843137254902</v>
      </c>
      <c r="N28" s="290">
        <v>0.85882352941176465</v>
      </c>
      <c r="O28" s="292">
        <v>772.6</v>
      </c>
      <c r="P28" s="285">
        <v>1.5149019607843137</v>
      </c>
      <c r="Q28" s="154">
        <v>6.6352705882352936</v>
      </c>
      <c r="R28" s="292">
        <v>2.5</v>
      </c>
      <c r="S28" s="285">
        <v>4.9019607843137254E-3</v>
      </c>
      <c r="T28" s="285">
        <v>2.1470588235294116E-2</v>
      </c>
      <c r="U28" s="350" t="s">
        <v>17</v>
      </c>
      <c r="V28" s="351" t="s">
        <v>17</v>
      </c>
      <c r="W28" s="285">
        <v>2.6</v>
      </c>
      <c r="X28" s="285">
        <v>5.0980392156862748E-3</v>
      </c>
      <c r="Y28" s="285">
        <v>2.2329411764705886E-2</v>
      </c>
      <c r="Z28" s="292">
        <v>5.5</v>
      </c>
      <c r="AA28" s="285">
        <v>1.0784313725490196E-2</v>
      </c>
      <c r="AB28" s="290">
        <v>4.7235294117647056E-2</v>
      </c>
      <c r="AC28" s="346">
        <v>4.0943057710739944E-2</v>
      </c>
      <c r="AD28" s="346">
        <v>0.17933059277304098</v>
      </c>
      <c r="AE28" s="346" t="s">
        <v>17</v>
      </c>
      <c r="AF28" s="346" t="s">
        <v>17</v>
      </c>
      <c r="AG28" s="314">
        <v>0.21848468807352539</v>
      </c>
      <c r="AH28" s="315">
        <v>0.95696293376204122</v>
      </c>
      <c r="AI28" s="314">
        <v>4.5845018495053666E-2</v>
      </c>
      <c r="AJ28" s="315">
        <v>0.20080118100833511</v>
      </c>
      <c r="AK28" s="314">
        <v>0.22926900179901558</v>
      </c>
      <c r="AL28" s="315">
        <v>1.0041982278796882</v>
      </c>
      <c r="AM28" s="346">
        <v>235.29411764705881</v>
      </c>
      <c r="AN28" s="346">
        <v>1030.5882352941176</v>
      </c>
      <c r="AO28" s="314">
        <v>1.2549019607843138E-3</v>
      </c>
      <c r="AP28" s="315">
        <v>5.4964705882352945E-3</v>
      </c>
      <c r="AQ28" s="346">
        <v>4.5098039215686267E-3</v>
      </c>
      <c r="AR28" s="346">
        <v>1.9752941176470584E-2</v>
      </c>
      <c r="AS28" s="314">
        <v>235.78082352941178</v>
      </c>
      <c r="AT28" s="346">
        <v>1032.7200070588235</v>
      </c>
      <c r="AU28" s="346">
        <v>936.86809960365883</v>
      </c>
      <c r="AV28" s="290">
        <v>1032.7203021713196</v>
      </c>
    </row>
    <row r="29" spans="1:49" s="316" customFormat="1">
      <c r="A29" s="125"/>
      <c r="B29" s="1095" t="s">
        <v>829</v>
      </c>
      <c r="C29" s="1096" t="s">
        <v>206</v>
      </c>
      <c r="D29" s="1096" t="s">
        <v>552</v>
      </c>
      <c r="E29" s="1096" t="s">
        <v>830</v>
      </c>
      <c r="F29" s="1096" t="s">
        <v>845</v>
      </c>
      <c r="G29" s="642">
        <v>37043</v>
      </c>
      <c r="H29" s="1096" t="s">
        <v>846</v>
      </c>
      <c r="I29" s="274">
        <v>2</v>
      </c>
      <c r="J29" s="274" t="s">
        <v>38</v>
      </c>
      <c r="K29" s="274"/>
      <c r="L29" s="292">
        <v>100</v>
      </c>
      <c r="M29" s="285">
        <v>0.19607843137254902</v>
      </c>
      <c r="N29" s="290">
        <v>0.85882352941176465</v>
      </c>
      <c r="O29" s="292">
        <v>772.6</v>
      </c>
      <c r="P29" s="285">
        <v>1.5149019607843137</v>
      </c>
      <c r="Q29" s="154">
        <v>6.6352705882352936</v>
      </c>
      <c r="R29" s="292">
        <v>2.5</v>
      </c>
      <c r="S29" s="285">
        <v>4.9019607843137254E-3</v>
      </c>
      <c r="T29" s="285">
        <v>2.1470588235294116E-2</v>
      </c>
      <c r="U29" s="350" t="s">
        <v>17</v>
      </c>
      <c r="V29" s="351" t="s">
        <v>17</v>
      </c>
      <c r="W29" s="285">
        <v>2.6</v>
      </c>
      <c r="X29" s="285">
        <v>5.0980392156862748E-3</v>
      </c>
      <c r="Y29" s="285">
        <v>2.2329411764705886E-2</v>
      </c>
      <c r="Z29" s="292">
        <v>5.5</v>
      </c>
      <c r="AA29" s="285">
        <v>1.0784313725490196E-2</v>
      </c>
      <c r="AB29" s="290">
        <v>4.7235294117647056E-2</v>
      </c>
      <c r="AC29" s="346">
        <v>4.0943057710739944E-2</v>
      </c>
      <c r="AD29" s="346">
        <v>0.17933059277304098</v>
      </c>
      <c r="AE29" s="346" t="s">
        <v>17</v>
      </c>
      <c r="AF29" s="346" t="s">
        <v>17</v>
      </c>
      <c r="AG29" s="314">
        <v>0.21848468807352539</v>
      </c>
      <c r="AH29" s="315">
        <v>0.95696293376204122</v>
      </c>
      <c r="AI29" s="314">
        <v>4.5845018495053666E-2</v>
      </c>
      <c r="AJ29" s="315">
        <v>0.20080118100833511</v>
      </c>
      <c r="AK29" s="314">
        <v>0.22926900179901558</v>
      </c>
      <c r="AL29" s="315">
        <v>1.0041982278796882</v>
      </c>
      <c r="AM29" s="346">
        <v>235.29411764705881</v>
      </c>
      <c r="AN29" s="346">
        <v>1030.5882352941176</v>
      </c>
      <c r="AO29" s="314">
        <v>1.2549019607843138E-3</v>
      </c>
      <c r="AP29" s="315">
        <v>5.4964705882352945E-3</v>
      </c>
      <c r="AQ29" s="346">
        <v>4.5098039215686267E-3</v>
      </c>
      <c r="AR29" s="346">
        <v>1.9752941176470584E-2</v>
      </c>
      <c r="AS29" s="314">
        <v>235.78082352941178</v>
      </c>
      <c r="AT29" s="346">
        <v>1032.7200070588235</v>
      </c>
      <c r="AU29" s="346">
        <v>936.86809960365883</v>
      </c>
      <c r="AV29" s="290">
        <v>1032.7203021713196</v>
      </c>
    </row>
    <row r="30" spans="1:49" s="316" customFormat="1">
      <c r="A30" s="125"/>
      <c r="B30" s="1095" t="s">
        <v>829</v>
      </c>
      <c r="C30" s="1096" t="s">
        <v>206</v>
      </c>
      <c r="D30" s="1096" t="s">
        <v>795</v>
      </c>
      <c r="E30" s="1096" t="s">
        <v>830</v>
      </c>
      <c r="F30" s="1096" t="s">
        <v>847</v>
      </c>
      <c r="G30" s="282">
        <v>37315</v>
      </c>
      <c r="H30" s="1096" t="s">
        <v>848</v>
      </c>
      <c r="I30" s="274">
        <v>2</v>
      </c>
      <c r="J30" s="274" t="s">
        <v>38</v>
      </c>
      <c r="K30" s="274"/>
      <c r="L30" s="292">
        <v>100</v>
      </c>
      <c r="M30" s="285">
        <v>0.19607843137254902</v>
      </c>
      <c r="N30" s="290">
        <v>0.85882352941176465</v>
      </c>
      <c r="O30" s="292">
        <v>572.70000000000005</v>
      </c>
      <c r="P30" s="285">
        <v>1.1229411764705883</v>
      </c>
      <c r="Q30" s="154">
        <v>4.9184823529411767</v>
      </c>
      <c r="R30" s="292">
        <v>2.5</v>
      </c>
      <c r="S30" s="285">
        <v>4.9019607843137254E-3</v>
      </c>
      <c r="T30" s="285">
        <v>2.1470588235294116E-2</v>
      </c>
      <c r="U30" s="350" t="s">
        <v>17</v>
      </c>
      <c r="V30" s="351" t="s">
        <v>17</v>
      </c>
      <c r="W30" s="285">
        <v>2.6</v>
      </c>
      <c r="X30" s="285">
        <v>5.0980392156862748E-3</v>
      </c>
      <c r="Y30" s="285">
        <v>2.2329411764705886E-2</v>
      </c>
      <c r="Z30" s="292">
        <v>5.5</v>
      </c>
      <c r="AA30" s="285">
        <v>1.0784313725490196E-2</v>
      </c>
      <c r="AB30" s="290">
        <v>4.7235294117647056E-2</v>
      </c>
      <c r="AC30" s="346">
        <v>0.1175338710016308</v>
      </c>
      <c r="AD30" s="346">
        <v>0.51479835498714299</v>
      </c>
      <c r="AE30" s="346" t="s">
        <v>17</v>
      </c>
      <c r="AF30" s="346" t="s">
        <v>17</v>
      </c>
      <c r="AG30" s="314">
        <v>0.62719671122973353</v>
      </c>
      <c r="AH30" s="315">
        <v>2.7471215951862327</v>
      </c>
      <c r="AI30" s="314">
        <v>0.12243583178594453</v>
      </c>
      <c r="AJ30" s="315">
        <v>0.53626894322243712</v>
      </c>
      <c r="AK30" s="314">
        <v>0.63798102495522369</v>
      </c>
      <c r="AL30" s="315">
        <v>2.7943568893038795</v>
      </c>
      <c r="AM30" s="346">
        <v>235.29411764705881</v>
      </c>
      <c r="AN30" s="346">
        <v>1030.5882352941176</v>
      </c>
      <c r="AO30" s="314">
        <v>1.2549019607843138E-3</v>
      </c>
      <c r="AP30" s="315">
        <v>5.4964705882352945E-3</v>
      </c>
      <c r="AQ30" s="346">
        <v>4.5098039215686267E-3</v>
      </c>
      <c r="AR30" s="346">
        <v>1.9752941176470584E-2</v>
      </c>
      <c r="AS30" s="314">
        <v>235.78082352941178</v>
      </c>
      <c r="AT30" s="346">
        <v>1032.7200070588235</v>
      </c>
      <c r="AU30" s="346">
        <v>936.86809960365883</v>
      </c>
      <c r="AV30" s="290">
        <v>1032.7203021713196</v>
      </c>
    </row>
    <row r="31" spans="1:49" s="316" customFormat="1">
      <c r="A31" s="125"/>
      <c r="B31" s="1095" t="s">
        <v>829</v>
      </c>
      <c r="C31" s="1096" t="s">
        <v>206</v>
      </c>
      <c r="D31" s="1096" t="s">
        <v>795</v>
      </c>
      <c r="E31" s="1096" t="s">
        <v>830</v>
      </c>
      <c r="F31" s="1096" t="s">
        <v>849</v>
      </c>
      <c r="G31" s="282">
        <v>37346</v>
      </c>
      <c r="H31" s="1096" t="s">
        <v>850</v>
      </c>
      <c r="I31" s="274">
        <v>2</v>
      </c>
      <c r="J31" s="274" t="s">
        <v>38</v>
      </c>
      <c r="K31" s="274"/>
      <c r="L31" s="292">
        <v>100</v>
      </c>
      <c r="M31" s="285">
        <v>0.19607843137254902</v>
      </c>
      <c r="N31" s="290">
        <v>0.85882352941176465</v>
      </c>
      <c r="O31" s="292">
        <v>572.70000000000005</v>
      </c>
      <c r="P31" s="285">
        <v>1.1229411764705883</v>
      </c>
      <c r="Q31" s="154">
        <v>4.9184823529411767</v>
      </c>
      <c r="R31" s="292">
        <v>2.5</v>
      </c>
      <c r="S31" s="285">
        <v>4.9019607843137254E-3</v>
      </c>
      <c r="T31" s="285">
        <v>2.1470588235294116E-2</v>
      </c>
      <c r="U31" s="350" t="s">
        <v>17</v>
      </c>
      <c r="V31" s="351" t="s">
        <v>17</v>
      </c>
      <c r="W31" s="285">
        <v>2.6</v>
      </c>
      <c r="X31" s="285">
        <v>5.0980392156862748E-3</v>
      </c>
      <c r="Y31" s="285">
        <v>2.2329411764705886E-2</v>
      </c>
      <c r="Z31" s="292">
        <v>5.5</v>
      </c>
      <c r="AA31" s="285">
        <v>1.0784313725490196E-2</v>
      </c>
      <c r="AB31" s="290">
        <v>4.7235294117647056E-2</v>
      </c>
      <c r="AC31" s="346">
        <v>0.1175338710016308</v>
      </c>
      <c r="AD31" s="346">
        <v>0.51479835498714299</v>
      </c>
      <c r="AE31" s="346" t="s">
        <v>17</v>
      </c>
      <c r="AF31" s="346" t="s">
        <v>17</v>
      </c>
      <c r="AG31" s="314">
        <v>0.62719671122973353</v>
      </c>
      <c r="AH31" s="315">
        <v>2.7471215951862327</v>
      </c>
      <c r="AI31" s="314">
        <v>0.12243583178594453</v>
      </c>
      <c r="AJ31" s="315">
        <v>0.53626894322243712</v>
      </c>
      <c r="AK31" s="314">
        <v>0.63798102495522369</v>
      </c>
      <c r="AL31" s="315">
        <v>2.7943568893038795</v>
      </c>
      <c r="AM31" s="346">
        <v>235.29411764705881</v>
      </c>
      <c r="AN31" s="346">
        <v>1030.5882352941176</v>
      </c>
      <c r="AO31" s="314">
        <v>1.2549019607843138E-3</v>
      </c>
      <c r="AP31" s="315">
        <v>5.4964705882352945E-3</v>
      </c>
      <c r="AQ31" s="346">
        <v>4.5098039215686267E-3</v>
      </c>
      <c r="AR31" s="346">
        <v>1.9752941176470584E-2</v>
      </c>
      <c r="AS31" s="314">
        <v>235.78082352941178</v>
      </c>
      <c r="AT31" s="346">
        <v>1032.7200070588235</v>
      </c>
      <c r="AU31" s="346">
        <v>936.86809960365883</v>
      </c>
      <c r="AV31" s="290">
        <v>1032.7203021713196</v>
      </c>
    </row>
    <row r="32" spans="1:49" s="316" customFormat="1">
      <c r="A32" s="125"/>
      <c r="B32" s="1095" t="s">
        <v>829</v>
      </c>
      <c r="C32" s="1096" t="s">
        <v>206</v>
      </c>
      <c r="D32" s="1096" t="s">
        <v>795</v>
      </c>
      <c r="E32" s="1096" t="s">
        <v>830</v>
      </c>
      <c r="F32" s="1096" t="s">
        <v>851</v>
      </c>
      <c r="G32" s="282">
        <v>38046</v>
      </c>
      <c r="H32" s="1096" t="s">
        <v>852</v>
      </c>
      <c r="I32" s="274">
        <v>2</v>
      </c>
      <c r="J32" s="274" t="s">
        <v>38</v>
      </c>
      <c r="K32" s="274"/>
      <c r="L32" s="292">
        <v>100</v>
      </c>
      <c r="M32" s="285">
        <v>0.19607843137254902</v>
      </c>
      <c r="N32" s="290">
        <v>0.85882352941176465</v>
      </c>
      <c r="O32" s="292">
        <v>572.70000000000005</v>
      </c>
      <c r="P32" s="285">
        <v>1.1229411764705883</v>
      </c>
      <c r="Q32" s="154">
        <v>4.9184823529411767</v>
      </c>
      <c r="R32" s="292">
        <v>2.5</v>
      </c>
      <c r="S32" s="285">
        <v>4.9019607843137254E-3</v>
      </c>
      <c r="T32" s="285">
        <v>2.1470588235294116E-2</v>
      </c>
      <c r="U32" s="350" t="s">
        <v>17</v>
      </c>
      <c r="V32" s="351" t="s">
        <v>17</v>
      </c>
      <c r="W32" s="285">
        <v>2.6</v>
      </c>
      <c r="X32" s="285">
        <v>5.0980392156862748E-3</v>
      </c>
      <c r="Y32" s="285">
        <v>2.2329411764705886E-2</v>
      </c>
      <c r="Z32" s="292">
        <v>5.5</v>
      </c>
      <c r="AA32" s="285">
        <v>1.0784313725490196E-2</v>
      </c>
      <c r="AB32" s="290">
        <v>4.7235294117647056E-2</v>
      </c>
      <c r="AC32" s="346">
        <v>0.1175338710016308</v>
      </c>
      <c r="AD32" s="346">
        <v>0.51479835498714299</v>
      </c>
      <c r="AE32" s="346" t="s">
        <v>17</v>
      </c>
      <c r="AF32" s="346" t="s">
        <v>17</v>
      </c>
      <c r="AG32" s="314">
        <v>0.62719671122973353</v>
      </c>
      <c r="AH32" s="315">
        <v>2.7471215951862327</v>
      </c>
      <c r="AI32" s="314">
        <v>0.12243583178594453</v>
      </c>
      <c r="AJ32" s="315">
        <v>0.53626894322243712</v>
      </c>
      <c r="AK32" s="314">
        <v>0.63798102495522369</v>
      </c>
      <c r="AL32" s="315">
        <v>2.7943568893038795</v>
      </c>
      <c r="AM32" s="346">
        <v>235.29411764705881</v>
      </c>
      <c r="AN32" s="346">
        <v>1030.5882352941176</v>
      </c>
      <c r="AO32" s="314">
        <v>1.2549019607843138E-3</v>
      </c>
      <c r="AP32" s="315">
        <v>5.4964705882352945E-3</v>
      </c>
      <c r="AQ32" s="346">
        <v>4.5098039215686267E-3</v>
      </c>
      <c r="AR32" s="346">
        <v>1.9752941176470584E-2</v>
      </c>
      <c r="AS32" s="314">
        <v>235.78082352941178</v>
      </c>
      <c r="AT32" s="346">
        <v>1032.7200070588235</v>
      </c>
      <c r="AU32" s="346">
        <v>936.86809960365883</v>
      </c>
      <c r="AV32" s="290">
        <v>1032.7203021713196</v>
      </c>
    </row>
    <row r="33" spans="1:48" s="316" customFormat="1">
      <c r="A33" s="125"/>
      <c r="B33" s="1095" t="s">
        <v>829</v>
      </c>
      <c r="C33" s="1096" t="s">
        <v>206</v>
      </c>
      <c r="D33" s="1096" t="s">
        <v>795</v>
      </c>
      <c r="E33" s="1096" t="s">
        <v>830</v>
      </c>
      <c r="F33" s="1096" t="s">
        <v>853</v>
      </c>
      <c r="G33" s="282">
        <v>38046</v>
      </c>
      <c r="H33" s="1096" t="s">
        <v>854</v>
      </c>
      <c r="I33" s="274">
        <v>2</v>
      </c>
      <c r="J33" s="274" t="s">
        <v>38</v>
      </c>
      <c r="K33" s="274"/>
      <c r="L33" s="292">
        <v>100</v>
      </c>
      <c r="M33" s="285">
        <v>0.19607843137254902</v>
      </c>
      <c r="N33" s="290">
        <v>0.85882352941176465</v>
      </c>
      <c r="O33" s="292">
        <v>572.70000000000005</v>
      </c>
      <c r="P33" s="285">
        <v>1.1229411764705883</v>
      </c>
      <c r="Q33" s="154">
        <v>4.9184823529411767</v>
      </c>
      <c r="R33" s="292">
        <v>2.5</v>
      </c>
      <c r="S33" s="285">
        <v>4.9019607843137254E-3</v>
      </c>
      <c r="T33" s="285">
        <v>2.1470588235294116E-2</v>
      </c>
      <c r="U33" s="350" t="s">
        <v>17</v>
      </c>
      <c r="V33" s="351" t="s">
        <v>17</v>
      </c>
      <c r="W33" s="285">
        <v>2.6</v>
      </c>
      <c r="X33" s="285">
        <v>5.0980392156862748E-3</v>
      </c>
      <c r="Y33" s="285">
        <v>2.2329411764705886E-2</v>
      </c>
      <c r="Z33" s="292">
        <v>5.5</v>
      </c>
      <c r="AA33" s="285">
        <v>1.0784313725490196E-2</v>
      </c>
      <c r="AB33" s="290">
        <v>4.7235294117647056E-2</v>
      </c>
      <c r="AC33" s="346">
        <v>0.1175338710016308</v>
      </c>
      <c r="AD33" s="346">
        <v>0.51479835498714299</v>
      </c>
      <c r="AE33" s="346" t="s">
        <v>17</v>
      </c>
      <c r="AF33" s="346" t="s">
        <v>17</v>
      </c>
      <c r="AG33" s="314">
        <v>0.62719671122973353</v>
      </c>
      <c r="AH33" s="315">
        <v>2.7471215951862327</v>
      </c>
      <c r="AI33" s="314">
        <v>0.12243583178594453</v>
      </c>
      <c r="AJ33" s="315">
        <v>0.53626894322243712</v>
      </c>
      <c r="AK33" s="314">
        <v>0.63798102495522369</v>
      </c>
      <c r="AL33" s="315">
        <v>2.7943568893038795</v>
      </c>
      <c r="AM33" s="346">
        <v>235.29411764705881</v>
      </c>
      <c r="AN33" s="346">
        <v>1030.5882352941176</v>
      </c>
      <c r="AO33" s="314">
        <v>1.2549019607843138E-3</v>
      </c>
      <c r="AP33" s="315">
        <v>5.4964705882352945E-3</v>
      </c>
      <c r="AQ33" s="346">
        <v>4.5098039215686267E-3</v>
      </c>
      <c r="AR33" s="346">
        <v>1.9752941176470584E-2</v>
      </c>
      <c r="AS33" s="314">
        <v>235.78082352941178</v>
      </c>
      <c r="AT33" s="346">
        <v>1032.7200070588235</v>
      </c>
      <c r="AU33" s="346">
        <v>936.86809960365883</v>
      </c>
      <c r="AV33" s="290">
        <v>1032.7203021713196</v>
      </c>
    </row>
    <row r="34" spans="1:48" s="316" customFormat="1">
      <c r="A34" s="125"/>
      <c r="B34" s="1095" t="s">
        <v>829</v>
      </c>
      <c r="C34" s="1096" t="s">
        <v>206</v>
      </c>
      <c r="D34" s="1096" t="s">
        <v>795</v>
      </c>
      <c r="E34" s="1096" t="s">
        <v>830</v>
      </c>
      <c r="F34" s="1096" t="s">
        <v>855</v>
      </c>
      <c r="G34" s="282" t="s">
        <v>218</v>
      </c>
      <c r="H34" s="1096" t="s">
        <v>856</v>
      </c>
      <c r="I34" s="274">
        <v>8</v>
      </c>
      <c r="J34" s="274" t="s">
        <v>38</v>
      </c>
      <c r="K34" s="274"/>
      <c r="L34" s="292">
        <v>100</v>
      </c>
      <c r="M34" s="285">
        <v>0.78431372549019607</v>
      </c>
      <c r="N34" s="290">
        <v>3.4352941176470586</v>
      </c>
      <c r="O34" s="292">
        <v>69</v>
      </c>
      <c r="P34" s="285">
        <v>0.54117647058823526</v>
      </c>
      <c r="Q34" s="154">
        <v>2.3703529411764701</v>
      </c>
      <c r="R34" s="292">
        <v>2.5</v>
      </c>
      <c r="S34" s="285">
        <v>1.9607843137254902E-2</v>
      </c>
      <c r="T34" s="285">
        <v>8.5882352941176465E-2</v>
      </c>
      <c r="U34" s="350" t="s">
        <v>17</v>
      </c>
      <c r="V34" s="351" t="s">
        <v>17</v>
      </c>
      <c r="W34" s="285">
        <v>2.6</v>
      </c>
      <c r="X34" s="285">
        <v>2.0392156862745099E-2</v>
      </c>
      <c r="Y34" s="285">
        <v>8.9317647058823543E-2</v>
      </c>
      <c r="Z34" s="292">
        <v>5.5</v>
      </c>
      <c r="AA34" s="285">
        <v>4.3137254901960784E-2</v>
      </c>
      <c r="AB34" s="290">
        <v>0.18894117647058822</v>
      </c>
      <c r="AC34" s="346">
        <v>0.1175338710016308</v>
      </c>
      <c r="AD34" s="346">
        <v>0.51479835498714299</v>
      </c>
      <c r="AE34" s="346" t="s">
        <v>17</v>
      </c>
      <c r="AF34" s="346" t="s">
        <v>17</v>
      </c>
      <c r="AG34" s="314">
        <v>0.62719671122973353</v>
      </c>
      <c r="AH34" s="315">
        <v>2.7471215951862327</v>
      </c>
      <c r="AI34" s="314">
        <v>0.13714171413888571</v>
      </c>
      <c r="AJ34" s="315">
        <v>0.6006807079283194</v>
      </c>
      <c r="AK34" s="314">
        <v>0.67033396613169427</v>
      </c>
      <c r="AL34" s="315">
        <v>2.9360627716568208</v>
      </c>
      <c r="AM34" s="346">
        <v>941.17647058823525</v>
      </c>
      <c r="AN34" s="346">
        <v>4122.3529411764703</v>
      </c>
      <c r="AO34" s="314">
        <v>5.019607843137255E-3</v>
      </c>
      <c r="AP34" s="315">
        <v>2.1985882352941178E-2</v>
      </c>
      <c r="AQ34" s="346">
        <v>1.8039215686274507E-2</v>
      </c>
      <c r="AR34" s="346">
        <v>7.9011764705882337E-2</v>
      </c>
      <c r="AS34" s="314">
        <v>943.12329411764711</v>
      </c>
      <c r="AT34" s="346">
        <v>4130.880028235294</v>
      </c>
      <c r="AU34" s="346">
        <v>3747.4723984146353</v>
      </c>
      <c r="AV34" s="290">
        <v>4130.8812086852786</v>
      </c>
    </row>
    <row r="35" spans="1:48" s="316" customFormat="1">
      <c r="A35" s="125"/>
      <c r="B35" s="1095" t="s">
        <v>829</v>
      </c>
      <c r="C35" s="1096" t="s">
        <v>206</v>
      </c>
      <c r="D35" s="1096" t="s">
        <v>795</v>
      </c>
      <c r="E35" s="1096" t="s">
        <v>830</v>
      </c>
      <c r="F35" s="1096" t="s">
        <v>857</v>
      </c>
      <c r="G35" s="282" t="s">
        <v>218</v>
      </c>
      <c r="H35" s="1096" t="s">
        <v>858</v>
      </c>
      <c r="I35" s="274">
        <v>8</v>
      </c>
      <c r="J35" s="274" t="s">
        <v>38</v>
      </c>
      <c r="K35" s="274"/>
      <c r="L35" s="292">
        <v>100</v>
      </c>
      <c r="M35" s="285">
        <v>0.78431372549019607</v>
      </c>
      <c r="N35" s="290">
        <v>3.4352941176470586</v>
      </c>
      <c r="O35" s="292">
        <v>69</v>
      </c>
      <c r="P35" s="285">
        <v>0.54117647058823526</v>
      </c>
      <c r="Q35" s="154">
        <v>2.3703529411764701</v>
      </c>
      <c r="R35" s="292">
        <v>2.5</v>
      </c>
      <c r="S35" s="285">
        <v>1.9607843137254902E-2</v>
      </c>
      <c r="T35" s="285">
        <v>8.5882352941176465E-2</v>
      </c>
      <c r="U35" s="350" t="s">
        <v>17</v>
      </c>
      <c r="V35" s="351" t="s">
        <v>17</v>
      </c>
      <c r="W35" s="285">
        <v>2.6</v>
      </c>
      <c r="X35" s="285">
        <v>2.0392156862745099E-2</v>
      </c>
      <c r="Y35" s="285">
        <v>8.9317647058823543E-2</v>
      </c>
      <c r="Z35" s="292">
        <v>5.5</v>
      </c>
      <c r="AA35" s="285">
        <v>4.3137254901960784E-2</v>
      </c>
      <c r="AB35" s="290">
        <v>0.18894117647058822</v>
      </c>
      <c r="AC35" s="346">
        <v>0.1175338710016308</v>
      </c>
      <c r="AD35" s="346">
        <v>0.51479835498714299</v>
      </c>
      <c r="AE35" s="346" t="s">
        <v>17</v>
      </c>
      <c r="AF35" s="346" t="s">
        <v>17</v>
      </c>
      <c r="AG35" s="314">
        <v>0.62719671122973353</v>
      </c>
      <c r="AH35" s="315">
        <v>2.7471215951862327</v>
      </c>
      <c r="AI35" s="314">
        <v>0.13714171413888571</v>
      </c>
      <c r="AJ35" s="315">
        <v>0.6006807079283194</v>
      </c>
      <c r="AK35" s="314">
        <v>0.67033396613169427</v>
      </c>
      <c r="AL35" s="315">
        <v>2.9360627716568208</v>
      </c>
      <c r="AM35" s="346">
        <v>941.17647058823525</v>
      </c>
      <c r="AN35" s="346">
        <v>4122.3529411764703</v>
      </c>
      <c r="AO35" s="314">
        <v>5.019607843137255E-3</v>
      </c>
      <c r="AP35" s="315">
        <v>2.1985882352941178E-2</v>
      </c>
      <c r="AQ35" s="346">
        <v>1.8039215686274507E-2</v>
      </c>
      <c r="AR35" s="346">
        <v>7.9011764705882337E-2</v>
      </c>
      <c r="AS35" s="314">
        <v>943.12329411764711</v>
      </c>
      <c r="AT35" s="346">
        <v>4130.880028235294</v>
      </c>
      <c r="AU35" s="346">
        <v>3747.4723984146353</v>
      </c>
      <c r="AV35" s="290">
        <v>4130.8812086852786</v>
      </c>
    </row>
    <row r="36" spans="1:48" s="316" customFormat="1">
      <c r="A36" s="125"/>
      <c r="B36" s="1095" t="s">
        <v>829</v>
      </c>
      <c r="C36" s="1096" t="s">
        <v>206</v>
      </c>
      <c r="D36" s="1096" t="s">
        <v>796</v>
      </c>
      <c r="E36" s="1096" t="s">
        <v>830</v>
      </c>
      <c r="F36" s="1096" t="s">
        <v>859</v>
      </c>
      <c r="G36" s="282">
        <v>41060</v>
      </c>
      <c r="H36" s="1096" t="s">
        <v>860</v>
      </c>
      <c r="I36" s="274">
        <v>3.5</v>
      </c>
      <c r="J36" s="274" t="s">
        <v>38</v>
      </c>
      <c r="K36" s="274"/>
      <c r="L36" s="292">
        <v>100</v>
      </c>
      <c r="M36" s="285">
        <v>0.34313725490196079</v>
      </c>
      <c r="N36" s="290">
        <v>1.5029411764705882</v>
      </c>
      <c r="O36" s="292">
        <v>69</v>
      </c>
      <c r="P36" s="285">
        <v>0.23676470588235293</v>
      </c>
      <c r="Q36" s="154">
        <v>1.0370294117647059</v>
      </c>
      <c r="R36" s="292">
        <v>2.5</v>
      </c>
      <c r="S36" s="285">
        <v>8.5784313725490204E-3</v>
      </c>
      <c r="T36" s="285">
        <v>3.7573529411764707E-2</v>
      </c>
      <c r="U36" s="350" t="s">
        <v>17</v>
      </c>
      <c r="V36" s="351" t="s">
        <v>17</v>
      </c>
      <c r="W36" s="285">
        <v>2.6</v>
      </c>
      <c r="X36" s="285">
        <v>8.9215686274509796E-3</v>
      </c>
      <c r="Y36" s="285">
        <v>3.9076470588235289E-2</v>
      </c>
      <c r="Z36" s="292">
        <v>5.5</v>
      </c>
      <c r="AA36" s="285">
        <v>1.8872549019607842E-2</v>
      </c>
      <c r="AB36" s="290">
        <v>8.2661764705882351E-2</v>
      </c>
      <c r="AC36" s="346">
        <v>1.5741823580758204E-2</v>
      </c>
      <c r="AD36" s="346">
        <v>6.8949187283720931E-2</v>
      </c>
      <c r="AE36" s="346" t="s">
        <v>17</v>
      </c>
      <c r="AF36" s="346" t="s">
        <v>17</v>
      </c>
      <c r="AG36" s="314">
        <v>0.96484745675406069</v>
      </c>
      <c r="AH36" s="315">
        <v>4.2260318605827862</v>
      </c>
      <c r="AI36" s="314">
        <v>2.4320254953307224E-2</v>
      </c>
      <c r="AJ36" s="315">
        <v>0.10652271669548563</v>
      </c>
      <c r="AK36" s="314">
        <v>0.98372000577366858</v>
      </c>
      <c r="AL36" s="315">
        <v>4.3086936252886678</v>
      </c>
      <c r="AM36" s="346">
        <v>411.76470588235293</v>
      </c>
      <c r="AN36" s="346">
        <v>1803.5294117647059</v>
      </c>
      <c r="AO36" s="314">
        <v>2.196078431372549E-3</v>
      </c>
      <c r="AP36" s="315">
        <v>9.6188235294117647E-3</v>
      </c>
      <c r="AQ36" s="346">
        <v>7.8921568627450967E-3</v>
      </c>
      <c r="AR36" s="346">
        <v>3.4567647058823522E-2</v>
      </c>
      <c r="AS36" s="314">
        <v>412.61644117647057</v>
      </c>
      <c r="AT36" s="346">
        <v>1807.2600123529412</v>
      </c>
      <c r="AU36" s="346">
        <v>1639.5191743064031</v>
      </c>
      <c r="AV36" s="290">
        <v>1807.2605287998094</v>
      </c>
    </row>
    <row r="37" spans="1:48" s="316" customFormat="1">
      <c r="A37" s="125"/>
      <c r="B37" s="1095" t="s">
        <v>829</v>
      </c>
      <c r="C37" s="1096" t="s">
        <v>206</v>
      </c>
      <c r="D37" s="1096" t="s">
        <v>796</v>
      </c>
      <c r="E37" s="1096" t="s">
        <v>830</v>
      </c>
      <c r="F37" s="1096" t="s">
        <v>861</v>
      </c>
      <c r="G37" s="282">
        <v>41050</v>
      </c>
      <c r="H37" s="1096" t="s">
        <v>862</v>
      </c>
      <c r="I37" s="274">
        <v>3.5</v>
      </c>
      <c r="J37" s="274" t="s">
        <v>38</v>
      </c>
      <c r="K37" s="274"/>
      <c r="L37" s="292">
        <v>100</v>
      </c>
      <c r="M37" s="285">
        <v>0.34313725490196079</v>
      </c>
      <c r="N37" s="290">
        <v>1.5029411764705882</v>
      </c>
      <c r="O37" s="292">
        <v>69</v>
      </c>
      <c r="P37" s="285">
        <v>0.23676470588235293</v>
      </c>
      <c r="Q37" s="154">
        <v>1.0370294117647059</v>
      </c>
      <c r="R37" s="292">
        <v>2.5</v>
      </c>
      <c r="S37" s="285">
        <v>8.5784313725490204E-3</v>
      </c>
      <c r="T37" s="285">
        <v>3.7573529411764707E-2</v>
      </c>
      <c r="U37" s="350" t="s">
        <v>17</v>
      </c>
      <c r="V37" s="351" t="s">
        <v>17</v>
      </c>
      <c r="W37" s="285">
        <v>2.6</v>
      </c>
      <c r="X37" s="285">
        <v>8.9215686274509796E-3</v>
      </c>
      <c r="Y37" s="285">
        <v>3.9076470588235289E-2</v>
      </c>
      <c r="Z37" s="292">
        <v>5.5</v>
      </c>
      <c r="AA37" s="285">
        <v>1.8872549019607842E-2</v>
      </c>
      <c r="AB37" s="290">
        <v>8.2661764705882351E-2</v>
      </c>
      <c r="AC37" s="346">
        <v>1.5741823580758204E-2</v>
      </c>
      <c r="AD37" s="346">
        <v>6.8949187283720931E-2</v>
      </c>
      <c r="AE37" s="346" t="s">
        <v>17</v>
      </c>
      <c r="AF37" s="346" t="s">
        <v>17</v>
      </c>
      <c r="AG37" s="314">
        <v>0.96484745675406069</v>
      </c>
      <c r="AH37" s="315">
        <v>4.2260318605827862</v>
      </c>
      <c r="AI37" s="314">
        <v>2.4320254953307224E-2</v>
      </c>
      <c r="AJ37" s="315">
        <v>0.10652271669548563</v>
      </c>
      <c r="AK37" s="314">
        <v>0.98372000577366858</v>
      </c>
      <c r="AL37" s="315">
        <v>4.3086936252886678</v>
      </c>
      <c r="AM37" s="346">
        <v>411.76470588235293</v>
      </c>
      <c r="AN37" s="346">
        <v>1803.5294117647059</v>
      </c>
      <c r="AO37" s="314">
        <v>2.196078431372549E-3</v>
      </c>
      <c r="AP37" s="315">
        <v>9.6188235294117647E-3</v>
      </c>
      <c r="AQ37" s="346">
        <v>7.8921568627450967E-3</v>
      </c>
      <c r="AR37" s="346">
        <v>3.4567647058823522E-2</v>
      </c>
      <c r="AS37" s="314">
        <v>412.61644117647057</v>
      </c>
      <c r="AT37" s="346">
        <v>1807.2600123529412</v>
      </c>
      <c r="AU37" s="346">
        <v>1639.5191743064031</v>
      </c>
      <c r="AV37" s="290">
        <v>1807.2605287998094</v>
      </c>
    </row>
    <row r="38" spans="1:48" s="316" customFormat="1">
      <c r="A38" s="125"/>
      <c r="B38" s="1095" t="s">
        <v>829</v>
      </c>
      <c r="C38" s="1096" t="s">
        <v>206</v>
      </c>
      <c r="D38" s="1096" t="s">
        <v>796</v>
      </c>
      <c r="E38" s="1096" t="s">
        <v>830</v>
      </c>
      <c r="F38" s="1096" t="s">
        <v>863</v>
      </c>
      <c r="G38" s="282">
        <v>41530</v>
      </c>
      <c r="H38" s="1096" t="s">
        <v>864</v>
      </c>
      <c r="I38" s="274">
        <v>3.5</v>
      </c>
      <c r="J38" s="274" t="s">
        <v>38</v>
      </c>
      <c r="K38" s="274"/>
      <c r="L38" s="292">
        <v>100</v>
      </c>
      <c r="M38" s="285">
        <v>0.34313725490196079</v>
      </c>
      <c r="N38" s="290">
        <v>1.5029411764705882</v>
      </c>
      <c r="O38" s="292">
        <v>69</v>
      </c>
      <c r="P38" s="285">
        <v>0.23676470588235293</v>
      </c>
      <c r="Q38" s="154">
        <v>1.0370294117647059</v>
      </c>
      <c r="R38" s="292">
        <v>2.5</v>
      </c>
      <c r="S38" s="285">
        <v>8.5784313725490204E-3</v>
      </c>
      <c r="T38" s="285">
        <v>3.7573529411764707E-2</v>
      </c>
      <c r="U38" s="350" t="s">
        <v>17</v>
      </c>
      <c r="V38" s="351" t="s">
        <v>17</v>
      </c>
      <c r="W38" s="285">
        <v>2.6</v>
      </c>
      <c r="X38" s="285">
        <v>8.9215686274509796E-3</v>
      </c>
      <c r="Y38" s="285">
        <v>3.9076470588235289E-2</v>
      </c>
      <c r="Z38" s="292">
        <v>5.5</v>
      </c>
      <c r="AA38" s="285">
        <v>1.8872549019607842E-2</v>
      </c>
      <c r="AB38" s="290">
        <v>8.2661764705882351E-2</v>
      </c>
      <c r="AC38" s="346">
        <v>1.5741823580758204E-2</v>
      </c>
      <c r="AD38" s="346">
        <v>6.8949187283720931E-2</v>
      </c>
      <c r="AE38" s="346" t="s">
        <v>17</v>
      </c>
      <c r="AF38" s="346" t="s">
        <v>17</v>
      </c>
      <c r="AG38" s="314">
        <v>0.96484745675406069</v>
      </c>
      <c r="AH38" s="315">
        <v>4.2260318605827862</v>
      </c>
      <c r="AI38" s="314">
        <v>2.4320254953307224E-2</v>
      </c>
      <c r="AJ38" s="315">
        <v>0.10652271669548563</v>
      </c>
      <c r="AK38" s="314">
        <v>0.98372000577366858</v>
      </c>
      <c r="AL38" s="315">
        <v>4.3086936252886678</v>
      </c>
      <c r="AM38" s="346">
        <v>411.76470588235293</v>
      </c>
      <c r="AN38" s="346">
        <v>1803.5294117647059</v>
      </c>
      <c r="AO38" s="314">
        <v>2.196078431372549E-3</v>
      </c>
      <c r="AP38" s="315">
        <v>9.6188235294117647E-3</v>
      </c>
      <c r="AQ38" s="346">
        <v>7.8921568627450967E-3</v>
      </c>
      <c r="AR38" s="346">
        <v>3.4567647058823522E-2</v>
      </c>
      <c r="AS38" s="314">
        <v>412.61644117647057</v>
      </c>
      <c r="AT38" s="346">
        <v>1807.2600123529412</v>
      </c>
      <c r="AU38" s="346">
        <v>1639.5191743064031</v>
      </c>
      <c r="AV38" s="290">
        <v>1807.2605287998094</v>
      </c>
    </row>
    <row r="39" spans="1:48" s="316" customFormat="1">
      <c r="A39" s="125"/>
      <c r="B39" s="1095" t="s">
        <v>829</v>
      </c>
      <c r="C39" s="1096" t="s">
        <v>206</v>
      </c>
      <c r="D39" s="1096" t="s">
        <v>796</v>
      </c>
      <c r="E39" s="1096" t="s">
        <v>830</v>
      </c>
      <c r="F39" s="1096" t="s">
        <v>865</v>
      </c>
      <c r="G39" s="282">
        <v>41743</v>
      </c>
      <c r="H39" s="1096" t="s">
        <v>866</v>
      </c>
      <c r="I39" s="274">
        <v>3.5</v>
      </c>
      <c r="J39" s="274" t="s">
        <v>38</v>
      </c>
      <c r="K39" s="274"/>
      <c r="L39" s="292">
        <v>100</v>
      </c>
      <c r="M39" s="285">
        <v>0.34313725490196079</v>
      </c>
      <c r="N39" s="290">
        <v>1.5029411764705882</v>
      </c>
      <c r="O39" s="292">
        <v>69</v>
      </c>
      <c r="P39" s="285">
        <v>0.23676470588235293</v>
      </c>
      <c r="Q39" s="154">
        <v>1.0370294117647059</v>
      </c>
      <c r="R39" s="292">
        <v>2.5</v>
      </c>
      <c r="S39" s="285">
        <v>8.5784313725490204E-3</v>
      </c>
      <c r="T39" s="285">
        <v>3.7573529411764707E-2</v>
      </c>
      <c r="U39" s="350" t="s">
        <v>17</v>
      </c>
      <c r="V39" s="351" t="s">
        <v>17</v>
      </c>
      <c r="W39" s="285">
        <v>2.6</v>
      </c>
      <c r="X39" s="285">
        <v>8.9215686274509796E-3</v>
      </c>
      <c r="Y39" s="285">
        <v>3.9076470588235289E-2</v>
      </c>
      <c r="Z39" s="292">
        <v>5.5</v>
      </c>
      <c r="AA39" s="285">
        <v>1.8872549019607842E-2</v>
      </c>
      <c r="AB39" s="290">
        <v>8.2661764705882351E-2</v>
      </c>
      <c r="AC39" s="346">
        <v>1.5741823580758204E-2</v>
      </c>
      <c r="AD39" s="346">
        <v>6.8949187283720931E-2</v>
      </c>
      <c r="AE39" s="346" t="s">
        <v>17</v>
      </c>
      <c r="AF39" s="346" t="s">
        <v>17</v>
      </c>
      <c r="AG39" s="314">
        <v>0.96484745675406069</v>
      </c>
      <c r="AH39" s="315">
        <v>4.2260318605827862</v>
      </c>
      <c r="AI39" s="314">
        <v>2.4320254953307224E-2</v>
      </c>
      <c r="AJ39" s="315">
        <v>0.10652271669548563</v>
      </c>
      <c r="AK39" s="314">
        <v>0.98372000577366858</v>
      </c>
      <c r="AL39" s="315">
        <v>4.3086936252886678</v>
      </c>
      <c r="AM39" s="346">
        <v>411.76470588235293</v>
      </c>
      <c r="AN39" s="346">
        <v>1803.5294117647059</v>
      </c>
      <c r="AO39" s="314">
        <v>2.196078431372549E-3</v>
      </c>
      <c r="AP39" s="315">
        <v>9.6188235294117647E-3</v>
      </c>
      <c r="AQ39" s="346">
        <v>7.8921568627450967E-3</v>
      </c>
      <c r="AR39" s="346">
        <v>3.4567647058823522E-2</v>
      </c>
      <c r="AS39" s="314">
        <v>412.61644117647057</v>
      </c>
      <c r="AT39" s="346">
        <v>1807.2600123529412</v>
      </c>
      <c r="AU39" s="346">
        <v>1639.5191743064031</v>
      </c>
      <c r="AV39" s="290">
        <v>1807.2605287998094</v>
      </c>
    </row>
    <row r="40" spans="1:48" s="316" customFormat="1">
      <c r="A40" s="125"/>
      <c r="B40" s="1095" t="s">
        <v>829</v>
      </c>
      <c r="C40" s="1096" t="s">
        <v>206</v>
      </c>
      <c r="D40" s="1096" t="s">
        <v>796</v>
      </c>
      <c r="E40" s="1096" t="s">
        <v>830</v>
      </c>
      <c r="F40" s="1096" t="s">
        <v>867</v>
      </c>
      <c r="G40" s="643">
        <v>42036</v>
      </c>
      <c r="H40" s="1096" t="s">
        <v>868</v>
      </c>
      <c r="I40" s="274">
        <v>8</v>
      </c>
      <c r="J40" s="274" t="s">
        <v>36</v>
      </c>
      <c r="K40" s="274" t="s">
        <v>1053</v>
      </c>
      <c r="L40" s="292">
        <v>100</v>
      </c>
      <c r="M40" s="285">
        <v>0.78431372549019607</v>
      </c>
      <c r="N40" s="290">
        <v>3.4352941176470586</v>
      </c>
      <c r="O40" s="292">
        <v>69</v>
      </c>
      <c r="P40" s="285">
        <v>0.54117647058823526</v>
      </c>
      <c r="Q40" s="154">
        <v>2.3703529411764701</v>
      </c>
      <c r="R40" s="292">
        <v>2.5</v>
      </c>
      <c r="S40" s="285">
        <v>1.9607843137254902E-2</v>
      </c>
      <c r="T40" s="285">
        <v>8.5882352941176465E-2</v>
      </c>
      <c r="U40" s="285">
        <v>7.3799019607843127E-3</v>
      </c>
      <c r="V40" s="290">
        <v>3.2323970588235287E-2</v>
      </c>
      <c r="W40" s="285">
        <v>2.6</v>
      </c>
      <c r="X40" s="285">
        <v>2.0392156862745099E-2</v>
      </c>
      <c r="Y40" s="285">
        <v>8.9317647058823543E-2</v>
      </c>
      <c r="Z40" s="292">
        <v>5.5</v>
      </c>
      <c r="AA40" s="285">
        <v>4.3137254901960784E-2</v>
      </c>
      <c r="AB40" s="290">
        <v>0.18894117647058822</v>
      </c>
      <c r="AC40" s="346">
        <v>0.33929527735328069</v>
      </c>
      <c r="AD40" s="346">
        <v>1.4861133148073693</v>
      </c>
      <c r="AE40" s="346">
        <v>0.127702260013841</v>
      </c>
      <c r="AF40" s="346">
        <v>0.55933589886062363</v>
      </c>
      <c r="AG40" s="314">
        <v>0.96484745675406069</v>
      </c>
      <c r="AH40" s="315">
        <v>4.2260318605827862</v>
      </c>
      <c r="AI40" s="314">
        <v>0.1350821619746253</v>
      </c>
      <c r="AJ40" s="315">
        <v>0.59165986944885895</v>
      </c>
      <c r="AK40" s="314">
        <v>1.0079847116560214</v>
      </c>
      <c r="AL40" s="315">
        <v>4.4149730370533735</v>
      </c>
      <c r="AM40" s="346">
        <v>941.17647058823525</v>
      </c>
      <c r="AN40" s="346">
        <v>4122.3529411764703</v>
      </c>
      <c r="AO40" s="314">
        <v>5.019607843137255E-3</v>
      </c>
      <c r="AP40" s="315">
        <v>2.1985882352941178E-2</v>
      </c>
      <c r="AQ40" s="346">
        <v>1.8039215686274507E-2</v>
      </c>
      <c r="AR40" s="346">
        <v>7.9011764705882337E-2</v>
      </c>
      <c r="AS40" s="314">
        <v>943.12329411764711</v>
      </c>
      <c r="AT40" s="346">
        <v>4130.880028235294</v>
      </c>
      <c r="AU40" s="346">
        <v>3747.4723984146353</v>
      </c>
      <c r="AV40" s="290">
        <v>4130.8812086852786</v>
      </c>
    </row>
    <row r="41" spans="1:48" s="316" customFormat="1">
      <c r="A41" s="125"/>
      <c r="B41" s="1095" t="s">
        <v>829</v>
      </c>
      <c r="C41" s="1096" t="s">
        <v>206</v>
      </c>
      <c r="D41" s="1096" t="s">
        <v>796</v>
      </c>
      <c r="E41" s="1096" t="s">
        <v>830</v>
      </c>
      <c r="F41" s="1096" t="s">
        <v>869</v>
      </c>
      <c r="G41" s="643">
        <v>42036</v>
      </c>
      <c r="H41" s="1096" t="s">
        <v>870</v>
      </c>
      <c r="I41" s="274">
        <v>8</v>
      </c>
      <c r="J41" s="274" t="s">
        <v>36</v>
      </c>
      <c r="K41" s="274" t="s">
        <v>1054</v>
      </c>
      <c r="L41" s="292">
        <v>100</v>
      </c>
      <c r="M41" s="285">
        <v>0.78431372549019607</v>
      </c>
      <c r="N41" s="290">
        <v>3.4352941176470586</v>
      </c>
      <c r="O41" s="292">
        <v>69</v>
      </c>
      <c r="P41" s="285">
        <v>0.54117647058823526</v>
      </c>
      <c r="Q41" s="154">
        <v>2.3703529411764701</v>
      </c>
      <c r="R41" s="292">
        <v>2.5</v>
      </c>
      <c r="S41" s="285">
        <v>1.9607843137254902E-2</v>
      </c>
      <c r="T41" s="285">
        <v>8.5882352941176465E-2</v>
      </c>
      <c r="U41" s="285">
        <v>7.3799019607843127E-3</v>
      </c>
      <c r="V41" s="290">
        <v>3.2323970588235287E-2</v>
      </c>
      <c r="W41" s="285">
        <v>2.6</v>
      </c>
      <c r="X41" s="285">
        <v>2.0392156862745099E-2</v>
      </c>
      <c r="Y41" s="285">
        <v>8.9317647058823543E-2</v>
      </c>
      <c r="Z41" s="292">
        <v>5.5</v>
      </c>
      <c r="AA41" s="285">
        <v>4.3137254901960784E-2</v>
      </c>
      <c r="AB41" s="290">
        <v>0.18894117647058822</v>
      </c>
      <c r="AC41" s="346">
        <v>0.33929527735328069</v>
      </c>
      <c r="AD41" s="346">
        <v>1.4861133148073693</v>
      </c>
      <c r="AE41" s="346">
        <v>0.127702260013841</v>
      </c>
      <c r="AF41" s="346">
        <v>0.55933589886062363</v>
      </c>
      <c r="AG41" s="314">
        <v>0.96484745675406069</v>
      </c>
      <c r="AH41" s="315">
        <v>4.2260318605827862</v>
      </c>
      <c r="AI41" s="314">
        <v>0.35890312049053558</v>
      </c>
      <c r="AJ41" s="315">
        <v>1.5719956677485458</v>
      </c>
      <c r="AK41" s="314">
        <v>1.0079847116560214</v>
      </c>
      <c r="AL41" s="315">
        <v>4.4149730370533735</v>
      </c>
      <c r="AM41" s="346">
        <v>941.17647058823525</v>
      </c>
      <c r="AN41" s="346">
        <v>4122.3529411764703</v>
      </c>
      <c r="AO41" s="314">
        <v>5.019607843137255E-3</v>
      </c>
      <c r="AP41" s="315">
        <v>2.1985882352941178E-2</v>
      </c>
      <c r="AQ41" s="346">
        <v>1.8039215686274507E-2</v>
      </c>
      <c r="AR41" s="346">
        <v>7.9011764705882337E-2</v>
      </c>
      <c r="AS41" s="314">
        <v>943.12329411764711</v>
      </c>
      <c r="AT41" s="346">
        <v>4130.880028235294</v>
      </c>
      <c r="AU41" s="346">
        <v>3747.4723984146353</v>
      </c>
      <c r="AV41" s="290">
        <v>4130.8812086852786</v>
      </c>
    </row>
    <row r="42" spans="1:48" s="316" customFormat="1">
      <c r="A42" s="125"/>
      <c r="B42" s="1095" t="s">
        <v>829</v>
      </c>
      <c r="C42" s="1096" t="s">
        <v>206</v>
      </c>
      <c r="D42" s="1096" t="s">
        <v>796</v>
      </c>
      <c r="E42" s="1096" t="s">
        <v>830</v>
      </c>
      <c r="F42" s="1096" t="s">
        <v>871</v>
      </c>
      <c r="G42" s="643">
        <v>42663</v>
      </c>
      <c r="H42" s="1096" t="s">
        <v>872</v>
      </c>
      <c r="I42" s="274">
        <v>8</v>
      </c>
      <c r="J42" s="274" t="s">
        <v>36</v>
      </c>
      <c r="K42" s="274" t="s">
        <v>1055</v>
      </c>
      <c r="L42" s="292">
        <v>100</v>
      </c>
      <c r="M42" s="285">
        <v>0.78431372549019607</v>
      </c>
      <c r="N42" s="290">
        <v>3.4352941176470586</v>
      </c>
      <c r="O42" s="292">
        <v>69</v>
      </c>
      <c r="P42" s="285">
        <v>0.54117647058823526</v>
      </c>
      <c r="Q42" s="154">
        <v>2.3703529411764701</v>
      </c>
      <c r="R42" s="292">
        <v>2.5</v>
      </c>
      <c r="S42" s="285">
        <v>1.9607843137254902E-2</v>
      </c>
      <c r="T42" s="285">
        <v>8.5882352941176465E-2</v>
      </c>
      <c r="U42" s="285">
        <v>7.3799019607843127E-3</v>
      </c>
      <c r="V42" s="290">
        <v>3.2323970588235287E-2</v>
      </c>
      <c r="W42" s="285">
        <v>2.6</v>
      </c>
      <c r="X42" s="285">
        <v>2.0392156862745099E-2</v>
      </c>
      <c r="Y42" s="285">
        <v>8.9317647058823543E-2</v>
      </c>
      <c r="Z42" s="292">
        <v>5.5</v>
      </c>
      <c r="AA42" s="285">
        <v>4.3137254901960784E-2</v>
      </c>
      <c r="AB42" s="290">
        <v>0.18894117647058822</v>
      </c>
      <c r="AC42" s="346">
        <v>0.33929527735328069</v>
      </c>
      <c r="AD42" s="346">
        <v>1.4861133148073693</v>
      </c>
      <c r="AE42" s="346">
        <v>0.127702260013841</v>
      </c>
      <c r="AF42" s="346">
        <v>0.55933589886062363</v>
      </c>
      <c r="AG42" s="314">
        <v>0.96484745675406069</v>
      </c>
      <c r="AH42" s="315">
        <v>4.2260318605827862</v>
      </c>
      <c r="AI42" s="314">
        <v>0.35890312049053558</v>
      </c>
      <c r="AJ42" s="315">
        <v>1.5719956677485458</v>
      </c>
      <c r="AK42" s="314">
        <v>1.0079847116560214</v>
      </c>
      <c r="AL42" s="315">
        <v>4.4149730370533735</v>
      </c>
      <c r="AM42" s="346">
        <v>941.17647058823525</v>
      </c>
      <c r="AN42" s="346">
        <v>4122.3529411764703</v>
      </c>
      <c r="AO42" s="314">
        <v>5.019607843137255E-3</v>
      </c>
      <c r="AP42" s="315">
        <v>2.1985882352941178E-2</v>
      </c>
      <c r="AQ42" s="346">
        <v>1.8039215686274507E-2</v>
      </c>
      <c r="AR42" s="346">
        <v>7.9011764705882337E-2</v>
      </c>
      <c r="AS42" s="314">
        <v>943.12329411764711</v>
      </c>
      <c r="AT42" s="346">
        <v>4130.880028235294</v>
      </c>
      <c r="AU42" s="346">
        <v>3747.4723984146353</v>
      </c>
      <c r="AV42" s="290">
        <v>4130.8812086852786</v>
      </c>
    </row>
    <row r="43" spans="1:48" s="316" customFormat="1">
      <c r="A43" s="125"/>
      <c r="B43" s="1095" t="s">
        <v>829</v>
      </c>
      <c r="C43" s="1096" t="s">
        <v>206</v>
      </c>
      <c r="D43" s="1096" t="s">
        <v>796</v>
      </c>
      <c r="E43" s="1096" t="s">
        <v>830</v>
      </c>
      <c r="F43" s="1096" t="s">
        <v>873</v>
      </c>
      <c r="G43" s="282" t="s">
        <v>218</v>
      </c>
      <c r="H43" s="1096" t="s">
        <v>874</v>
      </c>
      <c r="I43" s="274">
        <v>8</v>
      </c>
      <c r="J43" s="274" t="s">
        <v>36</v>
      </c>
      <c r="K43" s="274" t="s">
        <v>1056</v>
      </c>
      <c r="L43" s="292">
        <v>100</v>
      </c>
      <c r="M43" s="285">
        <v>0.78431372549019607</v>
      </c>
      <c r="N43" s="290">
        <v>3.4352941176470586</v>
      </c>
      <c r="O43" s="292">
        <v>69</v>
      </c>
      <c r="P43" s="285">
        <v>0.54117647058823526</v>
      </c>
      <c r="Q43" s="154">
        <v>2.3703529411764701</v>
      </c>
      <c r="R43" s="292">
        <v>2.5</v>
      </c>
      <c r="S43" s="285">
        <v>1.9607843137254902E-2</v>
      </c>
      <c r="T43" s="285">
        <v>8.5882352941176465E-2</v>
      </c>
      <c r="U43" s="285">
        <v>7.3799019607843127E-3</v>
      </c>
      <c r="V43" s="290">
        <v>3.2323970588235287E-2</v>
      </c>
      <c r="W43" s="285">
        <v>2.6</v>
      </c>
      <c r="X43" s="285">
        <v>2.0392156862745099E-2</v>
      </c>
      <c r="Y43" s="285">
        <v>8.9317647058823543E-2</v>
      </c>
      <c r="Z43" s="292">
        <v>5.5</v>
      </c>
      <c r="AA43" s="285">
        <v>4.3137254901960784E-2</v>
      </c>
      <c r="AB43" s="290">
        <v>0.18894117647058822</v>
      </c>
      <c r="AC43" s="346">
        <v>0.33929527735328069</v>
      </c>
      <c r="AD43" s="346">
        <v>1.4861133148073693</v>
      </c>
      <c r="AE43" s="346">
        <v>0.127702260013841</v>
      </c>
      <c r="AF43" s="346">
        <v>0.55933589886062363</v>
      </c>
      <c r="AG43" s="314">
        <v>0.96484745675406069</v>
      </c>
      <c r="AH43" s="315">
        <v>4.2260318605827862</v>
      </c>
      <c r="AI43" s="314">
        <v>0.1350821619746253</v>
      </c>
      <c r="AJ43" s="315">
        <v>0.59165986944885895</v>
      </c>
      <c r="AK43" s="314">
        <v>1.0079847116560214</v>
      </c>
      <c r="AL43" s="315">
        <v>4.4149730370533735</v>
      </c>
      <c r="AM43" s="346">
        <v>941.17647058823525</v>
      </c>
      <c r="AN43" s="346">
        <v>4122.3529411764703</v>
      </c>
      <c r="AO43" s="314">
        <v>5.019607843137255E-3</v>
      </c>
      <c r="AP43" s="315">
        <v>2.1985882352941178E-2</v>
      </c>
      <c r="AQ43" s="346">
        <v>1.8039215686274507E-2</v>
      </c>
      <c r="AR43" s="346">
        <v>7.9011764705882337E-2</v>
      </c>
      <c r="AS43" s="314">
        <v>943.12329411764711</v>
      </c>
      <c r="AT43" s="346">
        <v>4130.880028235294</v>
      </c>
      <c r="AU43" s="346">
        <v>3747.4723984146353</v>
      </c>
      <c r="AV43" s="290">
        <v>4130.8812086852786</v>
      </c>
    </row>
    <row r="44" spans="1:48" s="316" customFormat="1">
      <c r="A44" s="125"/>
      <c r="B44" s="1098" t="s">
        <v>829</v>
      </c>
      <c r="C44" s="1096" t="s">
        <v>206</v>
      </c>
      <c r="D44" s="1096" t="s">
        <v>798</v>
      </c>
      <c r="E44" s="1096" t="s">
        <v>830</v>
      </c>
      <c r="F44" s="1096" t="s">
        <v>875</v>
      </c>
      <c r="G44" s="643">
        <v>43191</v>
      </c>
      <c r="H44" s="1096" t="s">
        <v>876</v>
      </c>
      <c r="I44" s="274">
        <v>8</v>
      </c>
      <c r="J44" s="274" t="s">
        <v>36</v>
      </c>
      <c r="K44" s="274" t="s">
        <v>1057</v>
      </c>
      <c r="L44" s="292">
        <v>100</v>
      </c>
      <c r="M44" s="285">
        <v>0.78431372549019607</v>
      </c>
      <c r="N44" s="290">
        <v>3.4352941176470586</v>
      </c>
      <c r="O44" s="292">
        <v>69</v>
      </c>
      <c r="P44" s="285">
        <v>0.54117647058823526</v>
      </c>
      <c r="Q44" s="154">
        <v>2.3703529411764701</v>
      </c>
      <c r="R44" s="292">
        <v>2.5</v>
      </c>
      <c r="S44" s="285">
        <v>1.9607843137254902E-2</v>
      </c>
      <c r="T44" s="285">
        <v>8.5882352941176465E-2</v>
      </c>
      <c r="U44" s="285">
        <v>6.372549019607843E-3</v>
      </c>
      <c r="V44" s="290">
        <v>2.7911764705882351E-2</v>
      </c>
      <c r="W44" s="285">
        <v>2.6</v>
      </c>
      <c r="X44" s="285">
        <v>2.0392156862745099E-2</v>
      </c>
      <c r="Y44" s="285">
        <v>8.9317647058823543E-2</v>
      </c>
      <c r="Z44" s="292">
        <v>5.5</v>
      </c>
      <c r="AA44" s="285">
        <v>4.3137254901960784E-2</v>
      </c>
      <c r="AB44" s="290">
        <v>0.18894117647058822</v>
      </c>
      <c r="AC44" s="346">
        <v>0.35934705609171613</v>
      </c>
      <c r="AD44" s="346">
        <v>1.5739401056817166</v>
      </c>
      <c r="AE44" s="346">
        <v>0.11678779322980773</v>
      </c>
      <c r="AF44" s="346">
        <v>0.51153053434655782</v>
      </c>
      <c r="AG44" s="314">
        <v>1.7812568432382661</v>
      </c>
      <c r="AH44" s="315">
        <v>7.8019049733836052</v>
      </c>
      <c r="AI44" s="314">
        <v>0.12316034224941558</v>
      </c>
      <c r="AJ44" s="315">
        <v>0.53944229905244012</v>
      </c>
      <c r="AK44" s="314">
        <v>1.8243940981402269</v>
      </c>
      <c r="AL44" s="315">
        <v>7.9908461498541934</v>
      </c>
      <c r="AM44" s="346">
        <v>941.17647058823525</v>
      </c>
      <c r="AN44" s="346">
        <v>4122.3529411764703</v>
      </c>
      <c r="AO44" s="314">
        <v>5.019607843137255E-3</v>
      </c>
      <c r="AP44" s="315">
        <v>2.1985882352941178E-2</v>
      </c>
      <c r="AQ44" s="346">
        <v>1.8039215686274507E-2</v>
      </c>
      <c r="AR44" s="346">
        <v>7.9011764705882337E-2</v>
      </c>
      <c r="AS44" s="314">
        <v>943.12329411764711</v>
      </c>
      <c r="AT44" s="346">
        <v>4130.880028235294</v>
      </c>
      <c r="AU44" s="346">
        <v>3747.4723984146353</v>
      </c>
      <c r="AV44" s="290">
        <v>4130.8812086852786</v>
      </c>
    </row>
    <row r="45" spans="1:48" s="316" customFormat="1">
      <c r="A45" s="125"/>
      <c r="B45" s="1095" t="s">
        <v>829</v>
      </c>
      <c r="C45" s="1096" t="s">
        <v>206</v>
      </c>
      <c r="D45" s="1096" t="s">
        <v>798</v>
      </c>
      <c r="E45" s="1096" t="s">
        <v>830</v>
      </c>
      <c r="F45" s="1096" t="s">
        <v>877</v>
      </c>
      <c r="G45" s="643">
        <v>43190</v>
      </c>
      <c r="H45" s="1096" t="s">
        <v>878</v>
      </c>
      <c r="I45" s="274">
        <v>8</v>
      </c>
      <c r="J45" s="274" t="s">
        <v>36</v>
      </c>
      <c r="K45" s="274" t="s">
        <v>1057</v>
      </c>
      <c r="L45" s="292">
        <v>100</v>
      </c>
      <c r="M45" s="285">
        <v>0.78431372549019607</v>
      </c>
      <c r="N45" s="290">
        <v>3.4352941176470586</v>
      </c>
      <c r="O45" s="292">
        <v>69</v>
      </c>
      <c r="P45" s="285">
        <v>0.54117647058823526</v>
      </c>
      <c r="Q45" s="154">
        <v>2.3703529411764701</v>
      </c>
      <c r="R45" s="292">
        <v>2.5</v>
      </c>
      <c r="S45" s="285">
        <v>1.9607843137254902E-2</v>
      </c>
      <c r="T45" s="285">
        <v>8.5882352941176465E-2</v>
      </c>
      <c r="U45" s="285">
        <v>6.372549019607843E-3</v>
      </c>
      <c r="V45" s="290">
        <v>2.7911764705882351E-2</v>
      </c>
      <c r="W45" s="285">
        <v>2.6</v>
      </c>
      <c r="X45" s="285">
        <v>2.0392156862745099E-2</v>
      </c>
      <c r="Y45" s="285">
        <v>8.9317647058823543E-2</v>
      </c>
      <c r="Z45" s="292">
        <v>5.5</v>
      </c>
      <c r="AA45" s="285">
        <v>4.3137254901960784E-2</v>
      </c>
      <c r="AB45" s="290">
        <v>0.18894117647058822</v>
      </c>
      <c r="AC45" s="346">
        <v>0.35934705609171613</v>
      </c>
      <c r="AD45" s="346">
        <v>1.5739401056817166</v>
      </c>
      <c r="AE45" s="346">
        <v>0.11678779322980773</v>
      </c>
      <c r="AF45" s="346">
        <v>0.51153053434655782</v>
      </c>
      <c r="AG45" s="314">
        <v>1.7812568432382661</v>
      </c>
      <c r="AH45" s="315">
        <v>7.8019049733836052</v>
      </c>
      <c r="AI45" s="314">
        <v>0.12316034224941558</v>
      </c>
      <c r="AJ45" s="315">
        <v>0.53944229905244012</v>
      </c>
      <c r="AK45" s="314">
        <v>1.8243940981402269</v>
      </c>
      <c r="AL45" s="315">
        <v>7.9908461498541934</v>
      </c>
      <c r="AM45" s="346">
        <v>941.17647058823525</v>
      </c>
      <c r="AN45" s="346">
        <v>4122.3529411764703</v>
      </c>
      <c r="AO45" s="314">
        <v>5.019607843137255E-3</v>
      </c>
      <c r="AP45" s="315">
        <v>2.1985882352941178E-2</v>
      </c>
      <c r="AQ45" s="346">
        <v>1.8039215686274507E-2</v>
      </c>
      <c r="AR45" s="346">
        <v>7.9011764705882337E-2</v>
      </c>
      <c r="AS45" s="314">
        <v>943.12329411764711</v>
      </c>
      <c r="AT45" s="346">
        <v>4130.880028235294</v>
      </c>
      <c r="AU45" s="346">
        <v>3747.4723984146353</v>
      </c>
      <c r="AV45" s="290">
        <v>4130.8812086852786</v>
      </c>
    </row>
    <row r="46" spans="1:48" s="316" customFormat="1">
      <c r="A46" s="125"/>
      <c r="B46" s="1095" t="s">
        <v>829</v>
      </c>
      <c r="C46" s="1096" t="s">
        <v>206</v>
      </c>
      <c r="D46" s="1096" t="s">
        <v>798</v>
      </c>
      <c r="E46" s="1096" t="s">
        <v>830</v>
      </c>
      <c r="F46" s="1096" t="s">
        <v>879</v>
      </c>
      <c r="G46" s="643">
        <v>44350</v>
      </c>
      <c r="H46" s="1096" t="s">
        <v>880</v>
      </c>
      <c r="I46" s="274">
        <v>8</v>
      </c>
      <c r="J46" s="274" t="s">
        <v>36</v>
      </c>
      <c r="K46" s="274" t="s">
        <v>1057</v>
      </c>
      <c r="L46" s="292">
        <v>100</v>
      </c>
      <c r="M46" s="285">
        <v>0.78431372549019607</v>
      </c>
      <c r="N46" s="290">
        <v>3.4352941176470586</v>
      </c>
      <c r="O46" s="292">
        <v>69</v>
      </c>
      <c r="P46" s="285">
        <v>0.54117647058823526</v>
      </c>
      <c r="Q46" s="154">
        <v>2.3703529411764701</v>
      </c>
      <c r="R46" s="292">
        <v>2.5</v>
      </c>
      <c r="S46" s="285">
        <v>1.9607843137254902E-2</v>
      </c>
      <c r="T46" s="285">
        <v>8.5882352941176465E-2</v>
      </c>
      <c r="U46" s="285">
        <v>6.372549019607843E-3</v>
      </c>
      <c r="V46" s="290">
        <v>2.7911764705882351E-2</v>
      </c>
      <c r="W46" s="285">
        <v>2.6</v>
      </c>
      <c r="X46" s="285">
        <v>2.0392156862745099E-2</v>
      </c>
      <c r="Y46" s="285">
        <v>8.9317647058823543E-2</v>
      </c>
      <c r="Z46" s="292">
        <v>5.5</v>
      </c>
      <c r="AA46" s="285">
        <v>4.3137254901960784E-2</v>
      </c>
      <c r="AB46" s="290">
        <v>0.18894117647058822</v>
      </c>
      <c r="AC46" s="346">
        <v>0.35934705609171613</v>
      </c>
      <c r="AD46" s="346">
        <v>1.5739401056817166</v>
      </c>
      <c r="AE46" s="346">
        <v>0.11678779322980773</v>
      </c>
      <c r="AF46" s="346">
        <v>0.51153053434655782</v>
      </c>
      <c r="AG46" s="314">
        <v>1.7812568432382661</v>
      </c>
      <c r="AH46" s="315">
        <v>7.8019049733836052</v>
      </c>
      <c r="AI46" s="314">
        <v>0.37895489922897102</v>
      </c>
      <c r="AJ46" s="315">
        <v>1.6598224586228931</v>
      </c>
      <c r="AK46" s="314">
        <v>1.8243940981402269</v>
      </c>
      <c r="AL46" s="315">
        <v>7.9908461498541934</v>
      </c>
      <c r="AM46" s="346">
        <v>941.17647058823525</v>
      </c>
      <c r="AN46" s="346">
        <v>4122.3529411764703</v>
      </c>
      <c r="AO46" s="314">
        <v>5.019607843137255E-3</v>
      </c>
      <c r="AP46" s="315">
        <v>2.1985882352941178E-2</v>
      </c>
      <c r="AQ46" s="346">
        <v>1.8039215686274507E-2</v>
      </c>
      <c r="AR46" s="346">
        <v>7.9011764705882337E-2</v>
      </c>
      <c r="AS46" s="314">
        <v>943.12329411764711</v>
      </c>
      <c r="AT46" s="346">
        <v>4130.880028235294</v>
      </c>
      <c r="AU46" s="346">
        <v>3747.4723984146353</v>
      </c>
      <c r="AV46" s="290">
        <v>4130.8812086852786</v>
      </c>
    </row>
    <row r="47" spans="1:48" s="316" customFormat="1">
      <c r="A47" s="125"/>
      <c r="B47" s="1095" t="s">
        <v>829</v>
      </c>
      <c r="C47" s="1096" t="s">
        <v>206</v>
      </c>
      <c r="D47" s="1096" t="s">
        <v>798</v>
      </c>
      <c r="E47" s="1096" t="s">
        <v>830</v>
      </c>
      <c r="F47" s="1096" t="s">
        <v>881</v>
      </c>
      <c r="G47" s="643">
        <v>44350</v>
      </c>
      <c r="H47" s="1096" t="s">
        <v>882</v>
      </c>
      <c r="I47" s="274">
        <v>8</v>
      </c>
      <c r="J47" s="274" t="s">
        <v>36</v>
      </c>
      <c r="K47" s="274" t="s">
        <v>1057</v>
      </c>
      <c r="L47" s="292">
        <v>100</v>
      </c>
      <c r="M47" s="285">
        <v>0.78431372549019607</v>
      </c>
      <c r="N47" s="290">
        <v>3.4352941176470586</v>
      </c>
      <c r="O47" s="292">
        <v>69</v>
      </c>
      <c r="P47" s="285">
        <v>0.54117647058823526</v>
      </c>
      <c r="Q47" s="154">
        <v>2.3703529411764701</v>
      </c>
      <c r="R47" s="292">
        <v>2.5</v>
      </c>
      <c r="S47" s="285">
        <v>1.9607843137254902E-2</v>
      </c>
      <c r="T47" s="285">
        <v>8.5882352941176465E-2</v>
      </c>
      <c r="U47" s="285">
        <v>6.372549019607843E-3</v>
      </c>
      <c r="V47" s="290">
        <v>2.7911764705882351E-2</v>
      </c>
      <c r="W47" s="285">
        <v>2.6</v>
      </c>
      <c r="X47" s="285">
        <v>2.0392156862745099E-2</v>
      </c>
      <c r="Y47" s="285">
        <v>8.9317647058823543E-2</v>
      </c>
      <c r="Z47" s="292">
        <v>5.5</v>
      </c>
      <c r="AA47" s="285">
        <v>4.3137254901960784E-2</v>
      </c>
      <c r="AB47" s="290">
        <v>0.18894117647058822</v>
      </c>
      <c r="AC47" s="346">
        <v>0.35934705609171613</v>
      </c>
      <c r="AD47" s="346">
        <v>1.5739401056817166</v>
      </c>
      <c r="AE47" s="346">
        <v>0.11678779322980773</v>
      </c>
      <c r="AF47" s="346">
        <v>0.51153053434655782</v>
      </c>
      <c r="AG47" s="314">
        <v>1.7812568432382661</v>
      </c>
      <c r="AH47" s="315">
        <v>7.8019049733836052</v>
      </c>
      <c r="AI47" s="314">
        <v>0.12316034224941558</v>
      </c>
      <c r="AJ47" s="315">
        <v>0.53944229905244012</v>
      </c>
      <c r="AK47" s="314">
        <v>1.8243940981402269</v>
      </c>
      <c r="AL47" s="315">
        <v>7.9908461498541934</v>
      </c>
      <c r="AM47" s="346">
        <v>941.17647058823525</v>
      </c>
      <c r="AN47" s="346">
        <v>4122.3529411764703</v>
      </c>
      <c r="AO47" s="314">
        <v>5.019607843137255E-3</v>
      </c>
      <c r="AP47" s="315">
        <v>2.1985882352941178E-2</v>
      </c>
      <c r="AQ47" s="346">
        <v>1.8039215686274507E-2</v>
      </c>
      <c r="AR47" s="346">
        <v>7.9011764705882337E-2</v>
      </c>
      <c r="AS47" s="314">
        <v>943.12329411764711</v>
      </c>
      <c r="AT47" s="346">
        <v>4130.880028235294</v>
      </c>
      <c r="AU47" s="346">
        <v>3747.4723984146353</v>
      </c>
      <c r="AV47" s="290">
        <v>4130.8812086852786</v>
      </c>
    </row>
    <row r="48" spans="1:48" s="316" customFormat="1">
      <c r="A48" s="125"/>
      <c r="B48" s="1095" t="s">
        <v>829</v>
      </c>
      <c r="C48" s="1096" t="s">
        <v>206</v>
      </c>
      <c r="D48" s="1096" t="s">
        <v>798</v>
      </c>
      <c r="E48" s="1096" t="s">
        <v>830</v>
      </c>
      <c r="F48" s="1096" t="s">
        <v>883</v>
      </c>
      <c r="G48" s="282" t="s">
        <v>218</v>
      </c>
      <c r="H48" s="1096" t="s">
        <v>884</v>
      </c>
      <c r="I48" s="274">
        <v>8</v>
      </c>
      <c r="J48" s="274" t="s">
        <v>36</v>
      </c>
      <c r="K48" s="274" t="s">
        <v>1057</v>
      </c>
      <c r="L48" s="292">
        <v>100</v>
      </c>
      <c r="M48" s="285">
        <v>0.78431372549019607</v>
      </c>
      <c r="N48" s="290">
        <v>3.4352941176470586</v>
      </c>
      <c r="O48" s="292">
        <v>69</v>
      </c>
      <c r="P48" s="285">
        <v>0.54117647058823526</v>
      </c>
      <c r="Q48" s="154">
        <v>2.3703529411764701</v>
      </c>
      <c r="R48" s="292">
        <v>2.5</v>
      </c>
      <c r="S48" s="285">
        <v>1.9607843137254902E-2</v>
      </c>
      <c r="T48" s="285">
        <v>8.5882352941176465E-2</v>
      </c>
      <c r="U48" s="285">
        <v>6.372549019607843E-3</v>
      </c>
      <c r="V48" s="290">
        <v>2.7911764705882351E-2</v>
      </c>
      <c r="W48" s="285">
        <v>2.6</v>
      </c>
      <c r="X48" s="285">
        <v>2.0392156862745099E-2</v>
      </c>
      <c r="Y48" s="285">
        <v>8.9317647058823543E-2</v>
      </c>
      <c r="Z48" s="292">
        <v>5.5</v>
      </c>
      <c r="AA48" s="285">
        <v>4.3137254901960784E-2</v>
      </c>
      <c r="AB48" s="290">
        <v>0.18894117647058822</v>
      </c>
      <c r="AC48" s="346">
        <v>0.35934705609171613</v>
      </c>
      <c r="AD48" s="346">
        <v>1.5739401056817166</v>
      </c>
      <c r="AE48" s="346">
        <v>0.11678779322980773</v>
      </c>
      <c r="AF48" s="346">
        <v>0.51153053434655782</v>
      </c>
      <c r="AG48" s="314">
        <v>1.7812568432382661</v>
      </c>
      <c r="AH48" s="315">
        <v>7.8019049733836052</v>
      </c>
      <c r="AI48" s="314">
        <v>0.12316034224941558</v>
      </c>
      <c r="AJ48" s="315">
        <v>0.53944229905244012</v>
      </c>
      <c r="AK48" s="314">
        <v>1.8243940981402269</v>
      </c>
      <c r="AL48" s="315">
        <v>7.9908461498541934</v>
      </c>
      <c r="AM48" s="346">
        <v>941.17647058823525</v>
      </c>
      <c r="AN48" s="346">
        <v>4122.3529411764703</v>
      </c>
      <c r="AO48" s="314">
        <v>5.019607843137255E-3</v>
      </c>
      <c r="AP48" s="315">
        <v>2.1985882352941178E-2</v>
      </c>
      <c r="AQ48" s="346">
        <v>1.8039215686274507E-2</v>
      </c>
      <c r="AR48" s="346">
        <v>7.9011764705882337E-2</v>
      </c>
      <c r="AS48" s="314">
        <v>943.12329411764711</v>
      </c>
      <c r="AT48" s="346">
        <v>4130.880028235294</v>
      </c>
      <c r="AU48" s="346">
        <v>3747.4723984146353</v>
      </c>
      <c r="AV48" s="290">
        <v>4130.8812086852786</v>
      </c>
    </row>
    <row r="49" spans="1:48" s="316" customFormat="1">
      <c r="A49" s="125"/>
      <c r="B49" s="1095" t="s">
        <v>829</v>
      </c>
      <c r="C49" s="1096" t="s">
        <v>206</v>
      </c>
      <c r="D49" s="1096" t="s">
        <v>799</v>
      </c>
      <c r="E49" s="1096" t="s">
        <v>830</v>
      </c>
      <c r="F49" s="1096" t="s">
        <v>885</v>
      </c>
      <c r="G49" s="282" t="s">
        <v>218</v>
      </c>
      <c r="H49" s="1096" t="s">
        <v>886</v>
      </c>
      <c r="I49" s="274">
        <v>8</v>
      </c>
      <c r="J49" s="274" t="s">
        <v>36</v>
      </c>
      <c r="K49" s="274" t="s">
        <v>1057</v>
      </c>
      <c r="L49" s="292">
        <v>100</v>
      </c>
      <c r="M49" s="285">
        <v>0.78431372549019607</v>
      </c>
      <c r="N49" s="290">
        <v>3.4352941176470586</v>
      </c>
      <c r="O49" s="292">
        <v>69</v>
      </c>
      <c r="P49" s="285">
        <v>0.54117647058823526</v>
      </c>
      <c r="Q49" s="154">
        <v>2.3703529411764701</v>
      </c>
      <c r="R49" s="292">
        <v>2.5</v>
      </c>
      <c r="S49" s="285">
        <v>1.9607843137254902E-2</v>
      </c>
      <c r="T49" s="285">
        <v>8.5882352941176465E-2</v>
      </c>
      <c r="U49" s="285">
        <v>6.372549019607843E-3</v>
      </c>
      <c r="V49" s="290">
        <v>2.7911764705882351E-2</v>
      </c>
      <c r="W49" s="285">
        <v>2.6</v>
      </c>
      <c r="X49" s="285">
        <v>2.0392156862745099E-2</v>
      </c>
      <c r="Y49" s="285">
        <v>8.9317647058823543E-2</v>
      </c>
      <c r="Z49" s="292">
        <v>5.5</v>
      </c>
      <c r="AA49" s="285">
        <v>4.3137254901960784E-2</v>
      </c>
      <c r="AB49" s="290">
        <v>0.18894117647058822</v>
      </c>
      <c r="AC49" s="346">
        <v>0.35934705609171613</v>
      </c>
      <c r="AD49" s="346">
        <v>1.5739401056817166</v>
      </c>
      <c r="AE49" s="346">
        <v>0.11678779322980773</v>
      </c>
      <c r="AF49" s="346">
        <v>0.51153053434655782</v>
      </c>
      <c r="AG49" s="314">
        <v>1.7812568432382661</v>
      </c>
      <c r="AH49" s="315">
        <v>7.8019049733836052</v>
      </c>
      <c r="AI49" s="314">
        <v>0.37895489922897102</v>
      </c>
      <c r="AJ49" s="315">
        <v>1.6598224586228931</v>
      </c>
      <c r="AK49" s="314">
        <v>1.8243940981402269</v>
      </c>
      <c r="AL49" s="315">
        <v>7.9908461498541934</v>
      </c>
      <c r="AM49" s="346">
        <v>941.17647058823525</v>
      </c>
      <c r="AN49" s="346">
        <v>4122.3529411764703</v>
      </c>
      <c r="AO49" s="314">
        <v>5.019607843137255E-3</v>
      </c>
      <c r="AP49" s="315">
        <v>2.1985882352941178E-2</v>
      </c>
      <c r="AQ49" s="346">
        <v>1.8039215686274507E-2</v>
      </c>
      <c r="AR49" s="346">
        <v>7.9011764705882337E-2</v>
      </c>
      <c r="AS49" s="314">
        <v>943.12329411764711</v>
      </c>
      <c r="AT49" s="346">
        <v>4130.880028235294</v>
      </c>
      <c r="AU49" s="346">
        <v>3747.4723984146353</v>
      </c>
      <c r="AV49" s="290">
        <v>4130.8812086852786</v>
      </c>
    </row>
    <row r="50" spans="1:48" s="316" customFormat="1">
      <c r="A50" s="125"/>
      <c r="B50" s="1095" t="s">
        <v>829</v>
      </c>
      <c r="C50" s="1096" t="s">
        <v>206</v>
      </c>
      <c r="D50" s="1096" t="s">
        <v>799</v>
      </c>
      <c r="E50" s="1096" t="s">
        <v>830</v>
      </c>
      <c r="F50" s="1096" t="s">
        <v>887</v>
      </c>
      <c r="G50" s="282" t="s">
        <v>218</v>
      </c>
      <c r="H50" s="1096" t="s">
        <v>888</v>
      </c>
      <c r="I50" s="274">
        <v>8</v>
      </c>
      <c r="J50" s="274" t="s">
        <v>36</v>
      </c>
      <c r="K50" s="274" t="s">
        <v>1057</v>
      </c>
      <c r="L50" s="292">
        <v>100</v>
      </c>
      <c r="M50" s="285">
        <v>0.78431372549019607</v>
      </c>
      <c r="N50" s="290">
        <v>3.4352941176470586</v>
      </c>
      <c r="O50" s="292">
        <v>69</v>
      </c>
      <c r="P50" s="285">
        <v>0.54117647058823526</v>
      </c>
      <c r="Q50" s="154">
        <v>2.3703529411764701</v>
      </c>
      <c r="R50" s="292">
        <v>2.5</v>
      </c>
      <c r="S50" s="285">
        <v>1.9607843137254902E-2</v>
      </c>
      <c r="T50" s="285">
        <v>8.5882352941176465E-2</v>
      </c>
      <c r="U50" s="285">
        <v>6.372549019607843E-3</v>
      </c>
      <c r="V50" s="290">
        <v>2.7911764705882351E-2</v>
      </c>
      <c r="W50" s="285">
        <v>2.6</v>
      </c>
      <c r="X50" s="285">
        <v>2.0392156862745099E-2</v>
      </c>
      <c r="Y50" s="285">
        <v>8.9317647058823543E-2</v>
      </c>
      <c r="Z50" s="292">
        <v>5.5</v>
      </c>
      <c r="AA50" s="285">
        <v>4.3137254901960784E-2</v>
      </c>
      <c r="AB50" s="290">
        <v>0.18894117647058822</v>
      </c>
      <c r="AC50" s="346">
        <v>0.35934705609171613</v>
      </c>
      <c r="AD50" s="346">
        <v>1.5739401056817166</v>
      </c>
      <c r="AE50" s="346">
        <v>0.11678779322980773</v>
      </c>
      <c r="AF50" s="346">
        <v>0.51153053434655782</v>
      </c>
      <c r="AG50" s="314">
        <v>1.7812568432382661</v>
      </c>
      <c r="AH50" s="315">
        <v>7.8019049733836052</v>
      </c>
      <c r="AI50" s="314">
        <v>0.12316034224941558</v>
      </c>
      <c r="AJ50" s="315">
        <v>0.53944229905244012</v>
      </c>
      <c r="AK50" s="314">
        <v>1.8243940981402269</v>
      </c>
      <c r="AL50" s="315">
        <v>7.9908461498541934</v>
      </c>
      <c r="AM50" s="346">
        <v>941.17647058823525</v>
      </c>
      <c r="AN50" s="346">
        <v>4122.3529411764703</v>
      </c>
      <c r="AO50" s="314">
        <v>5.019607843137255E-3</v>
      </c>
      <c r="AP50" s="315">
        <v>2.1985882352941178E-2</v>
      </c>
      <c r="AQ50" s="346">
        <v>1.8039215686274507E-2</v>
      </c>
      <c r="AR50" s="346">
        <v>7.9011764705882337E-2</v>
      </c>
      <c r="AS50" s="314">
        <v>943.12329411764711</v>
      </c>
      <c r="AT50" s="346">
        <v>4130.880028235294</v>
      </c>
      <c r="AU50" s="346">
        <v>3747.4723984146353</v>
      </c>
      <c r="AV50" s="290">
        <v>4130.8812086852786</v>
      </c>
    </row>
    <row r="51" spans="1:48" s="316" customFormat="1">
      <c r="A51" s="125"/>
      <c r="B51" s="1095" t="s">
        <v>829</v>
      </c>
      <c r="C51" s="1096" t="s">
        <v>206</v>
      </c>
      <c r="D51" s="1096" t="s">
        <v>799</v>
      </c>
      <c r="E51" s="1096" t="s">
        <v>830</v>
      </c>
      <c r="F51" s="1096" t="s">
        <v>889</v>
      </c>
      <c r="G51" s="282" t="s">
        <v>218</v>
      </c>
      <c r="H51" s="1096" t="s">
        <v>890</v>
      </c>
      <c r="I51" s="274">
        <v>8</v>
      </c>
      <c r="J51" s="274" t="s">
        <v>36</v>
      </c>
      <c r="K51" s="274" t="s">
        <v>1057</v>
      </c>
      <c r="L51" s="292">
        <v>100</v>
      </c>
      <c r="M51" s="285">
        <v>0.78431372549019607</v>
      </c>
      <c r="N51" s="290">
        <v>3.4352941176470586</v>
      </c>
      <c r="O51" s="292">
        <v>69</v>
      </c>
      <c r="P51" s="285">
        <v>0.54117647058823526</v>
      </c>
      <c r="Q51" s="154">
        <v>2.3703529411764701</v>
      </c>
      <c r="R51" s="292">
        <v>2.5</v>
      </c>
      <c r="S51" s="285">
        <v>1.9607843137254902E-2</v>
      </c>
      <c r="T51" s="285">
        <v>8.5882352941176465E-2</v>
      </c>
      <c r="U51" s="285">
        <v>6.372549019607843E-3</v>
      </c>
      <c r="V51" s="290">
        <v>2.7911764705882351E-2</v>
      </c>
      <c r="W51" s="285">
        <v>2.6</v>
      </c>
      <c r="X51" s="285">
        <v>2.0392156862745099E-2</v>
      </c>
      <c r="Y51" s="285">
        <v>8.9317647058823543E-2</v>
      </c>
      <c r="Z51" s="292">
        <v>5.5</v>
      </c>
      <c r="AA51" s="285">
        <v>4.3137254901960784E-2</v>
      </c>
      <c r="AB51" s="290">
        <v>0.18894117647058822</v>
      </c>
      <c r="AC51" s="346">
        <v>0.35934705609171613</v>
      </c>
      <c r="AD51" s="346">
        <v>1.5739401056817166</v>
      </c>
      <c r="AE51" s="346">
        <v>0.11678779322980773</v>
      </c>
      <c r="AF51" s="346">
        <v>0.51153053434655782</v>
      </c>
      <c r="AG51" s="314">
        <v>1.7812568432382661</v>
      </c>
      <c r="AH51" s="315">
        <v>7.8019049733836052</v>
      </c>
      <c r="AI51" s="314">
        <v>0.12316034224941558</v>
      </c>
      <c r="AJ51" s="315">
        <v>0.53944229905244012</v>
      </c>
      <c r="AK51" s="314">
        <v>1.8243940981402269</v>
      </c>
      <c r="AL51" s="315">
        <v>7.9908461498541934</v>
      </c>
      <c r="AM51" s="346">
        <v>941.17647058823525</v>
      </c>
      <c r="AN51" s="346">
        <v>4122.3529411764703</v>
      </c>
      <c r="AO51" s="314">
        <v>5.019607843137255E-3</v>
      </c>
      <c r="AP51" s="315">
        <v>2.1985882352941178E-2</v>
      </c>
      <c r="AQ51" s="346">
        <v>1.8039215686274507E-2</v>
      </c>
      <c r="AR51" s="346">
        <v>7.9011764705882337E-2</v>
      </c>
      <c r="AS51" s="314">
        <v>943.12329411764711</v>
      </c>
      <c r="AT51" s="346">
        <v>4130.880028235294</v>
      </c>
      <c r="AU51" s="346">
        <v>3747.4723984146353</v>
      </c>
      <c r="AV51" s="290">
        <v>4130.8812086852786</v>
      </c>
    </row>
    <row r="52" spans="1:48" s="316" customFormat="1">
      <c r="A52" s="125"/>
      <c r="B52" s="1095" t="s">
        <v>829</v>
      </c>
      <c r="C52" s="1096" t="s">
        <v>206</v>
      </c>
      <c r="D52" s="1096" t="s">
        <v>799</v>
      </c>
      <c r="E52" s="1096" t="s">
        <v>830</v>
      </c>
      <c r="F52" s="1096" t="s">
        <v>891</v>
      </c>
      <c r="G52" s="282" t="s">
        <v>218</v>
      </c>
      <c r="H52" s="1096" t="s">
        <v>892</v>
      </c>
      <c r="I52" s="274">
        <v>8</v>
      </c>
      <c r="J52" s="274" t="s">
        <v>36</v>
      </c>
      <c r="K52" s="274" t="s">
        <v>1057</v>
      </c>
      <c r="L52" s="292">
        <v>100</v>
      </c>
      <c r="M52" s="285">
        <v>0.78431372549019607</v>
      </c>
      <c r="N52" s="290">
        <v>3.4352941176470586</v>
      </c>
      <c r="O52" s="292">
        <v>69</v>
      </c>
      <c r="P52" s="285">
        <v>0.54117647058823526</v>
      </c>
      <c r="Q52" s="154">
        <v>2.3703529411764701</v>
      </c>
      <c r="R52" s="292">
        <v>2.5</v>
      </c>
      <c r="S52" s="285">
        <v>1.9607843137254902E-2</v>
      </c>
      <c r="T52" s="285">
        <v>8.5882352941176465E-2</v>
      </c>
      <c r="U52" s="285">
        <v>6.372549019607843E-3</v>
      </c>
      <c r="V52" s="290">
        <v>2.7911764705882351E-2</v>
      </c>
      <c r="W52" s="285">
        <v>2.6</v>
      </c>
      <c r="X52" s="285">
        <v>2.0392156862745099E-2</v>
      </c>
      <c r="Y52" s="285">
        <v>8.9317647058823543E-2</v>
      </c>
      <c r="Z52" s="292">
        <v>5.5</v>
      </c>
      <c r="AA52" s="285">
        <v>4.3137254901960784E-2</v>
      </c>
      <c r="AB52" s="290">
        <v>0.18894117647058822</v>
      </c>
      <c r="AC52" s="346">
        <v>0.35934705609171613</v>
      </c>
      <c r="AD52" s="346">
        <v>1.5739401056817166</v>
      </c>
      <c r="AE52" s="346">
        <v>0.11678779322980773</v>
      </c>
      <c r="AF52" s="346">
        <v>0.51153053434655782</v>
      </c>
      <c r="AG52" s="314">
        <v>1.7812568432382661</v>
      </c>
      <c r="AH52" s="315">
        <v>7.8019049733836052</v>
      </c>
      <c r="AI52" s="314">
        <v>0.12316034224941558</v>
      </c>
      <c r="AJ52" s="315">
        <v>0.53944229905244012</v>
      </c>
      <c r="AK52" s="314">
        <v>1.8243940981402269</v>
      </c>
      <c r="AL52" s="315">
        <v>7.9908461498541934</v>
      </c>
      <c r="AM52" s="346">
        <v>941.17647058823525</v>
      </c>
      <c r="AN52" s="346">
        <v>4122.3529411764703</v>
      </c>
      <c r="AO52" s="314">
        <v>5.019607843137255E-3</v>
      </c>
      <c r="AP52" s="315">
        <v>2.1985882352941178E-2</v>
      </c>
      <c r="AQ52" s="346">
        <v>1.8039215686274507E-2</v>
      </c>
      <c r="AR52" s="346">
        <v>7.9011764705882337E-2</v>
      </c>
      <c r="AS52" s="314">
        <v>943.12329411764711</v>
      </c>
      <c r="AT52" s="346">
        <v>4130.880028235294</v>
      </c>
      <c r="AU52" s="346">
        <v>3747.4723984146353</v>
      </c>
      <c r="AV52" s="290">
        <v>4130.8812086852786</v>
      </c>
    </row>
    <row r="53" spans="1:48" s="316" customFormat="1">
      <c r="A53" s="125"/>
      <c r="B53" s="1095" t="s">
        <v>829</v>
      </c>
      <c r="C53" s="1096" t="s">
        <v>206</v>
      </c>
      <c r="D53" s="1096" t="s">
        <v>799</v>
      </c>
      <c r="E53" s="1096" t="s">
        <v>830</v>
      </c>
      <c r="F53" s="1096" t="s">
        <v>893</v>
      </c>
      <c r="G53" s="282" t="s">
        <v>218</v>
      </c>
      <c r="H53" s="1096" t="s">
        <v>894</v>
      </c>
      <c r="I53" s="274">
        <v>8</v>
      </c>
      <c r="J53" s="274" t="s">
        <v>36</v>
      </c>
      <c r="K53" s="274" t="s">
        <v>1057</v>
      </c>
      <c r="L53" s="292">
        <v>100</v>
      </c>
      <c r="M53" s="285">
        <v>0.78431372549019607</v>
      </c>
      <c r="N53" s="290">
        <v>3.4352941176470586</v>
      </c>
      <c r="O53" s="292">
        <v>69</v>
      </c>
      <c r="P53" s="285">
        <v>0.54117647058823526</v>
      </c>
      <c r="Q53" s="154">
        <v>2.3703529411764701</v>
      </c>
      <c r="R53" s="292">
        <v>2.5</v>
      </c>
      <c r="S53" s="285">
        <v>1.9607843137254902E-2</v>
      </c>
      <c r="T53" s="285">
        <v>8.5882352941176465E-2</v>
      </c>
      <c r="U53" s="285">
        <v>6.372549019607843E-3</v>
      </c>
      <c r="V53" s="290">
        <v>2.7911764705882351E-2</v>
      </c>
      <c r="W53" s="285">
        <v>2.6</v>
      </c>
      <c r="X53" s="285">
        <v>2.0392156862745099E-2</v>
      </c>
      <c r="Y53" s="285">
        <v>8.9317647058823543E-2</v>
      </c>
      <c r="Z53" s="292">
        <v>5.5</v>
      </c>
      <c r="AA53" s="285">
        <v>4.3137254901960784E-2</v>
      </c>
      <c r="AB53" s="290">
        <v>0.18894117647058822</v>
      </c>
      <c r="AC53" s="346">
        <v>0.35934705609171613</v>
      </c>
      <c r="AD53" s="346">
        <v>1.5739401056817166</v>
      </c>
      <c r="AE53" s="346">
        <v>0.11678779322980773</v>
      </c>
      <c r="AF53" s="346">
        <v>0.51153053434655782</v>
      </c>
      <c r="AG53" s="314">
        <v>1.7812568432382661</v>
      </c>
      <c r="AH53" s="315">
        <v>7.8019049733836052</v>
      </c>
      <c r="AI53" s="314">
        <v>0.12316034224941558</v>
      </c>
      <c r="AJ53" s="315">
        <v>0.53944229905244012</v>
      </c>
      <c r="AK53" s="314">
        <v>1.8243940981402269</v>
      </c>
      <c r="AL53" s="315">
        <v>7.9908461498541934</v>
      </c>
      <c r="AM53" s="346">
        <v>941.17647058823525</v>
      </c>
      <c r="AN53" s="346">
        <v>4122.3529411764703</v>
      </c>
      <c r="AO53" s="314">
        <v>5.019607843137255E-3</v>
      </c>
      <c r="AP53" s="315">
        <v>2.1985882352941178E-2</v>
      </c>
      <c r="AQ53" s="346">
        <v>1.8039215686274507E-2</v>
      </c>
      <c r="AR53" s="346">
        <v>7.9011764705882337E-2</v>
      </c>
      <c r="AS53" s="314">
        <v>943.12329411764711</v>
      </c>
      <c r="AT53" s="346">
        <v>4130.880028235294</v>
      </c>
      <c r="AU53" s="346">
        <v>3747.4723984146353</v>
      </c>
      <c r="AV53" s="290">
        <v>4130.8812086852786</v>
      </c>
    </row>
    <row r="54" spans="1:48">
      <c r="A54" s="88"/>
      <c r="B54" s="1110" t="s">
        <v>829</v>
      </c>
      <c r="C54" s="89" t="s">
        <v>317</v>
      </c>
      <c r="D54" s="89" t="s">
        <v>318</v>
      </c>
      <c r="E54" s="89" t="s">
        <v>830</v>
      </c>
      <c r="F54" s="89" t="s">
        <v>895</v>
      </c>
      <c r="G54" s="282">
        <v>39448</v>
      </c>
      <c r="H54" s="89" t="s">
        <v>896</v>
      </c>
      <c r="I54" s="235">
        <v>2</v>
      </c>
      <c r="J54" s="235" t="s">
        <v>38</v>
      </c>
      <c r="K54" s="235"/>
      <c r="L54" s="292">
        <v>100</v>
      </c>
      <c r="M54" s="285">
        <v>0.19607843137254902</v>
      </c>
      <c r="N54" s="290">
        <v>0.85882352941176465</v>
      </c>
      <c r="O54" s="292">
        <v>950.5</v>
      </c>
      <c r="P54" s="285">
        <v>1.8637254901960785</v>
      </c>
      <c r="Q54" s="154">
        <v>8.163117647058824</v>
      </c>
      <c r="R54" s="292">
        <v>2.5</v>
      </c>
      <c r="S54" s="285">
        <v>4.9019607843137254E-3</v>
      </c>
      <c r="T54" s="285">
        <v>2.1470588235294116E-2</v>
      </c>
      <c r="U54" s="350" t="s">
        <v>17</v>
      </c>
      <c r="V54" s="351" t="s">
        <v>17</v>
      </c>
      <c r="W54" s="285">
        <v>2.6</v>
      </c>
      <c r="X54" s="285">
        <v>5.0980392156862748E-3</v>
      </c>
      <c r="Y54" s="285">
        <v>2.2329411764705886E-2</v>
      </c>
      <c r="Z54" s="292">
        <v>5.5</v>
      </c>
      <c r="AA54" s="285">
        <v>1.0784313725490196E-2</v>
      </c>
      <c r="AB54" s="290">
        <v>4.7235294117647056E-2</v>
      </c>
      <c r="AC54" s="346">
        <v>9.9613643657140028E-3</v>
      </c>
      <c r="AD54" s="346">
        <v>4.3630775921827326E-2</v>
      </c>
      <c r="AE54" s="346" t="s">
        <v>17</v>
      </c>
      <c r="AF54" s="346" t="s">
        <v>17</v>
      </c>
      <c r="AG54" s="314">
        <v>0.13004014250964419</v>
      </c>
      <c r="AH54" s="315">
        <v>0.56957582419224151</v>
      </c>
      <c r="AI54" s="314">
        <v>1.4863325150027728E-2</v>
      </c>
      <c r="AJ54" s="315">
        <v>6.510136415712145E-2</v>
      </c>
      <c r="AK54" s="314">
        <v>0.14082445623513437</v>
      </c>
      <c r="AL54" s="315">
        <v>0.61681111830988855</v>
      </c>
      <c r="AM54" s="346">
        <v>235.29411764705881</v>
      </c>
      <c r="AN54" s="346">
        <v>1030.5882352941176</v>
      </c>
      <c r="AO54" s="314">
        <v>1.2549019607843138E-3</v>
      </c>
      <c r="AP54" s="315">
        <v>5.4964705882352945E-3</v>
      </c>
      <c r="AQ54" s="346">
        <v>4.5098039215686267E-3</v>
      </c>
      <c r="AR54" s="346">
        <v>1.9752941176470584E-2</v>
      </c>
      <c r="AS54" s="314">
        <v>235.78082352941178</v>
      </c>
      <c r="AT54" s="346">
        <v>1032.7200070588235</v>
      </c>
      <c r="AU54" s="346">
        <v>936.86809960365883</v>
      </c>
      <c r="AV54" s="290">
        <v>1032.7203021713196</v>
      </c>
    </row>
    <row r="55" spans="1:48">
      <c r="A55" s="88"/>
      <c r="B55" s="1110" t="s">
        <v>829</v>
      </c>
      <c r="C55" s="89" t="s">
        <v>317</v>
      </c>
      <c r="D55" s="89" t="s">
        <v>318</v>
      </c>
      <c r="E55" s="89" t="s">
        <v>830</v>
      </c>
      <c r="F55" s="158" t="s">
        <v>897</v>
      </c>
      <c r="G55" s="282">
        <v>43935</v>
      </c>
      <c r="H55" s="89" t="s">
        <v>898</v>
      </c>
      <c r="I55" s="235">
        <v>2</v>
      </c>
      <c r="J55" s="235" t="s">
        <v>38</v>
      </c>
      <c r="K55" s="235"/>
      <c r="L55" s="292">
        <v>100</v>
      </c>
      <c r="M55" s="285">
        <v>0.19607843137254902</v>
      </c>
      <c r="N55" s="290">
        <v>0.85882352941176465</v>
      </c>
      <c r="O55" s="292">
        <v>69</v>
      </c>
      <c r="P55" s="285">
        <v>0.13529411764705881</v>
      </c>
      <c r="Q55" s="154">
        <v>0.59258823529411753</v>
      </c>
      <c r="R55" s="292">
        <v>2.5</v>
      </c>
      <c r="S55" s="285">
        <v>4.9019607843137254E-3</v>
      </c>
      <c r="T55" s="285">
        <v>2.1470588235294116E-2</v>
      </c>
      <c r="U55" s="350" t="s">
        <v>17</v>
      </c>
      <c r="V55" s="351" t="s">
        <v>17</v>
      </c>
      <c r="W55" s="285">
        <v>2.6</v>
      </c>
      <c r="X55" s="285">
        <v>5.0980392156862748E-3</v>
      </c>
      <c r="Y55" s="285">
        <v>2.2329411764705886E-2</v>
      </c>
      <c r="Z55" s="292">
        <v>5.5</v>
      </c>
      <c r="AA55" s="285">
        <v>1.0784313725490196E-2</v>
      </c>
      <c r="AB55" s="290">
        <v>4.7235294117647056E-2</v>
      </c>
      <c r="AC55" s="346">
        <v>9.9613643657140028E-3</v>
      </c>
      <c r="AD55" s="346">
        <v>4.3630775921827326E-2</v>
      </c>
      <c r="AE55" s="346" t="s">
        <v>17</v>
      </c>
      <c r="AF55" s="346" t="s">
        <v>17</v>
      </c>
      <c r="AG55" s="314">
        <v>0.13004014250964419</v>
      </c>
      <c r="AH55" s="315">
        <v>0.56957582419224151</v>
      </c>
      <c r="AI55" s="314">
        <v>1.4863325150027728E-2</v>
      </c>
      <c r="AJ55" s="315">
        <v>6.510136415712145E-2</v>
      </c>
      <c r="AK55" s="314">
        <v>0.14082445623513437</v>
      </c>
      <c r="AL55" s="315">
        <v>0.61681111830988855</v>
      </c>
      <c r="AM55" s="346">
        <v>235.29411764705881</v>
      </c>
      <c r="AN55" s="346">
        <v>1030.5882352941176</v>
      </c>
      <c r="AO55" s="314">
        <v>1.2549019607843138E-3</v>
      </c>
      <c r="AP55" s="315">
        <v>5.4964705882352945E-3</v>
      </c>
      <c r="AQ55" s="346">
        <v>4.5098039215686267E-3</v>
      </c>
      <c r="AR55" s="346">
        <v>1.9752941176470584E-2</v>
      </c>
      <c r="AS55" s="314">
        <v>235.78082352941178</v>
      </c>
      <c r="AT55" s="346">
        <v>1032.7200070588235</v>
      </c>
      <c r="AU55" s="346">
        <v>936.86809960365883</v>
      </c>
      <c r="AV55" s="290">
        <v>1032.7203021713196</v>
      </c>
    </row>
    <row r="56" spans="1:48">
      <c r="A56" s="88"/>
      <c r="B56" s="1110" t="s">
        <v>829</v>
      </c>
      <c r="C56" s="89" t="s">
        <v>317</v>
      </c>
      <c r="D56" s="89" t="s">
        <v>899</v>
      </c>
      <c r="E56" s="89" t="s">
        <v>830</v>
      </c>
      <c r="F56" s="89" t="s">
        <v>900</v>
      </c>
      <c r="G56" s="282" t="s">
        <v>218</v>
      </c>
      <c r="H56" s="89" t="s">
        <v>901</v>
      </c>
      <c r="I56" s="235">
        <v>2</v>
      </c>
      <c r="J56" s="235" t="s">
        <v>38</v>
      </c>
      <c r="K56" s="235"/>
      <c r="L56" s="292">
        <v>100</v>
      </c>
      <c r="M56" s="285">
        <v>0.19607843137254902</v>
      </c>
      <c r="N56" s="290">
        <v>0.85882352941176465</v>
      </c>
      <c r="O56" s="292">
        <v>69</v>
      </c>
      <c r="P56" s="285">
        <v>0.13529411764705881</v>
      </c>
      <c r="Q56" s="154">
        <v>0.59258823529411753</v>
      </c>
      <c r="R56" s="292">
        <v>2.5</v>
      </c>
      <c r="S56" s="285">
        <v>4.9019607843137254E-3</v>
      </c>
      <c r="T56" s="285">
        <v>2.1470588235294116E-2</v>
      </c>
      <c r="U56" s="350" t="s">
        <v>17</v>
      </c>
      <c r="V56" s="351" t="s">
        <v>17</v>
      </c>
      <c r="W56" s="285">
        <v>2.6</v>
      </c>
      <c r="X56" s="285">
        <v>5.0980392156862748E-3</v>
      </c>
      <c r="Y56" s="285">
        <v>2.2329411764705886E-2</v>
      </c>
      <c r="Z56" s="292">
        <v>5.5</v>
      </c>
      <c r="AA56" s="285">
        <v>1.0784313725490196E-2</v>
      </c>
      <c r="AB56" s="290">
        <v>4.7235294117647056E-2</v>
      </c>
      <c r="AC56" s="346">
        <v>9.9613643657140028E-3</v>
      </c>
      <c r="AD56" s="346">
        <v>4.3630775921827326E-2</v>
      </c>
      <c r="AE56" s="346" t="s">
        <v>17</v>
      </c>
      <c r="AF56" s="346" t="s">
        <v>17</v>
      </c>
      <c r="AG56" s="314">
        <v>0.13004014250964419</v>
      </c>
      <c r="AH56" s="315">
        <v>0.56957582419224151</v>
      </c>
      <c r="AI56" s="314">
        <v>1.4863325150027728E-2</v>
      </c>
      <c r="AJ56" s="315">
        <v>6.510136415712145E-2</v>
      </c>
      <c r="AK56" s="314">
        <v>0.14082445623513437</v>
      </c>
      <c r="AL56" s="315">
        <v>0.61681111830988855</v>
      </c>
      <c r="AM56" s="346">
        <v>235.29411764705881</v>
      </c>
      <c r="AN56" s="346">
        <v>1030.5882352941176</v>
      </c>
      <c r="AO56" s="314">
        <v>1.2549019607843138E-3</v>
      </c>
      <c r="AP56" s="315">
        <v>5.4964705882352945E-3</v>
      </c>
      <c r="AQ56" s="346">
        <v>4.5098039215686267E-3</v>
      </c>
      <c r="AR56" s="346">
        <v>1.9752941176470584E-2</v>
      </c>
      <c r="AS56" s="314">
        <v>235.78082352941178</v>
      </c>
      <c r="AT56" s="346">
        <v>1032.7200070588235</v>
      </c>
      <c r="AU56" s="346">
        <v>936.86809960365883</v>
      </c>
      <c r="AV56" s="290">
        <v>1032.7203021713196</v>
      </c>
    </row>
    <row r="57" spans="1:48">
      <c r="A57" s="88"/>
      <c r="B57" s="1110" t="s">
        <v>829</v>
      </c>
      <c r="C57" s="89" t="s">
        <v>317</v>
      </c>
      <c r="D57" s="89" t="s">
        <v>318</v>
      </c>
      <c r="E57" s="89" t="s">
        <v>830</v>
      </c>
      <c r="F57" s="89" t="s">
        <v>902</v>
      </c>
      <c r="G57" s="644">
        <v>37622</v>
      </c>
      <c r="H57" s="89" t="s">
        <v>903</v>
      </c>
      <c r="I57" s="235">
        <v>2</v>
      </c>
      <c r="J57" s="235" t="s">
        <v>38</v>
      </c>
      <c r="K57" s="235"/>
      <c r="L57" s="292">
        <v>100</v>
      </c>
      <c r="M57" s="285">
        <v>0.19607843137254902</v>
      </c>
      <c r="N57" s="290">
        <v>0.85882352941176465</v>
      </c>
      <c r="O57" s="292">
        <v>950.5</v>
      </c>
      <c r="P57" s="285">
        <v>1.8637254901960785</v>
      </c>
      <c r="Q57" s="154">
        <v>8.163117647058824</v>
      </c>
      <c r="R57" s="292">
        <v>2.5</v>
      </c>
      <c r="S57" s="285">
        <v>4.9019607843137254E-3</v>
      </c>
      <c r="T57" s="285">
        <v>2.1470588235294116E-2</v>
      </c>
      <c r="U57" s="350" t="s">
        <v>17</v>
      </c>
      <c r="V57" s="351" t="s">
        <v>17</v>
      </c>
      <c r="W57" s="285">
        <v>2.6</v>
      </c>
      <c r="X57" s="285">
        <v>5.0980392156862748E-3</v>
      </c>
      <c r="Y57" s="285">
        <v>2.2329411764705886E-2</v>
      </c>
      <c r="Z57" s="292">
        <v>5.5</v>
      </c>
      <c r="AA57" s="285">
        <v>1.0784313725490196E-2</v>
      </c>
      <c r="AB57" s="290">
        <v>4.7235294117647056E-2</v>
      </c>
      <c r="AC57" s="346">
        <v>9.9613643657140028E-3</v>
      </c>
      <c r="AD57" s="346">
        <v>4.3630775921827326E-2</v>
      </c>
      <c r="AE57" s="346" t="s">
        <v>17</v>
      </c>
      <c r="AF57" s="346" t="s">
        <v>17</v>
      </c>
      <c r="AG57" s="314">
        <v>0.13004014250964419</v>
      </c>
      <c r="AH57" s="315">
        <v>0.56957582419224151</v>
      </c>
      <c r="AI57" s="314">
        <v>1.4863325150027728E-2</v>
      </c>
      <c r="AJ57" s="315">
        <v>6.510136415712145E-2</v>
      </c>
      <c r="AK57" s="314">
        <v>0.14082445623513437</v>
      </c>
      <c r="AL57" s="315">
        <v>0.61681111830988855</v>
      </c>
      <c r="AM57" s="346">
        <v>235.29411764705881</v>
      </c>
      <c r="AN57" s="346">
        <v>1030.5882352941176</v>
      </c>
      <c r="AO57" s="314">
        <v>1.2549019607843138E-3</v>
      </c>
      <c r="AP57" s="315">
        <v>5.4964705882352945E-3</v>
      </c>
      <c r="AQ57" s="346">
        <v>4.5098039215686267E-3</v>
      </c>
      <c r="AR57" s="346">
        <v>1.9752941176470584E-2</v>
      </c>
      <c r="AS57" s="314">
        <v>235.78082352941178</v>
      </c>
      <c r="AT57" s="346">
        <v>1032.7200070588235</v>
      </c>
      <c r="AU57" s="346">
        <v>936.86809960365883</v>
      </c>
      <c r="AV57" s="290">
        <v>1032.7203021713196</v>
      </c>
    </row>
    <row r="58" spans="1:48" ht="14.45" customHeight="1">
      <c r="A58" s="88"/>
      <c r="B58" s="1110" t="s">
        <v>829</v>
      </c>
      <c r="C58" s="89" t="s">
        <v>317</v>
      </c>
      <c r="D58" s="89" t="s">
        <v>318</v>
      </c>
      <c r="E58" s="89" t="s">
        <v>830</v>
      </c>
      <c r="F58" s="89" t="s">
        <v>904</v>
      </c>
      <c r="G58" s="282">
        <v>45809</v>
      </c>
      <c r="H58" s="89" t="s">
        <v>905</v>
      </c>
      <c r="I58" s="235">
        <v>2</v>
      </c>
      <c r="J58" s="235" t="s">
        <v>38</v>
      </c>
      <c r="K58" s="235"/>
      <c r="L58" s="292">
        <v>100</v>
      </c>
      <c r="M58" s="285">
        <v>0.19607843137254902</v>
      </c>
      <c r="N58" s="290">
        <v>0.85882352941176465</v>
      </c>
      <c r="O58" s="292">
        <v>69</v>
      </c>
      <c r="P58" s="285">
        <v>0.13529411764705881</v>
      </c>
      <c r="Q58" s="154">
        <v>0.59258823529411753</v>
      </c>
      <c r="R58" s="292">
        <v>2.5</v>
      </c>
      <c r="S58" s="285">
        <v>4.9019607843137254E-3</v>
      </c>
      <c r="T58" s="285">
        <v>2.1470588235294116E-2</v>
      </c>
      <c r="U58" s="350" t="s">
        <v>17</v>
      </c>
      <c r="V58" s="351" t="s">
        <v>17</v>
      </c>
      <c r="W58" s="285">
        <v>2.6</v>
      </c>
      <c r="X58" s="285">
        <v>5.0980392156862748E-3</v>
      </c>
      <c r="Y58" s="285">
        <v>2.2329411764705886E-2</v>
      </c>
      <c r="Z58" s="292">
        <v>5.5</v>
      </c>
      <c r="AA58" s="285">
        <v>1.0784313725490196E-2</v>
      </c>
      <c r="AB58" s="290">
        <v>4.7235294117647056E-2</v>
      </c>
      <c r="AC58" s="346">
        <v>9.9613643657140028E-3</v>
      </c>
      <c r="AD58" s="346">
        <v>4.3630775921827326E-2</v>
      </c>
      <c r="AE58" s="346" t="s">
        <v>17</v>
      </c>
      <c r="AF58" s="346" t="s">
        <v>17</v>
      </c>
      <c r="AG58" s="314">
        <v>0.13004014250964419</v>
      </c>
      <c r="AH58" s="315">
        <v>0.56957582419224151</v>
      </c>
      <c r="AI58" s="314">
        <v>1.4863325150027728E-2</v>
      </c>
      <c r="AJ58" s="315">
        <v>6.510136415712145E-2</v>
      </c>
      <c r="AK58" s="314">
        <v>0.14082445623513437</v>
      </c>
      <c r="AL58" s="315">
        <v>0.61681111830988855</v>
      </c>
      <c r="AM58" s="346">
        <v>235.29411764705881</v>
      </c>
      <c r="AN58" s="346">
        <v>1030.5882352941176</v>
      </c>
      <c r="AO58" s="314">
        <v>1.2549019607843138E-3</v>
      </c>
      <c r="AP58" s="315">
        <v>5.4964705882352945E-3</v>
      </c>
      <c r="AQ58" s="346">
        <v>4.5098039215686267E-3</v>
      </c>
      <c r="AR58" s="346">
        <v>1.9752941176470584E-2</v>
      </c>
      <c r="AS58" s="314">
        <v>235.78082352941178</v>
      </c>
      <c r="AT58" s="346">
        <v>1032.7200070588235</v>
      </c>
      <c r="AU58" s="346">
        <v>936.86809960365883</v>
      </c>
      <c r="AV58" s="290">
        <v>1032.7203021713196</v>
      </c>
    </row>
    <row r="59" spans="1:48" s="222" customFormat="1" ht="13.9">
      <c r="A59" s="1020"/>
      <c r="B59" s="905"/>
      <c r="C59" s="878"/>
      <c r="D59" s="878"/>
      <c r="E59" s="878"/>
      <c r="F59" s="878"/>
      <c r="G59" s="878"/>
      <c r="H59" s="878"/>
      <c r="I59" s="878"/>
      <c r="J59" s="878"/>
      <c r="K59" s="761" t="s">
        <v>342</v>
      </c>
      <c r="L59" s="906"/>
      <c r="M59" s="907">
        <v>18.431372549019613</v>
      </c>
      <c r="N59" s="908">
        <v>80.729411764705915</v>
      </c>
      <c r="O59" s="906"/>
      <c r="P59" s="907">
        <v>24.263921568627463</v>
      </c>
      <c r="Q59" s="907">
        <v>106.27597647058816</v>
      </c>
      <c r="R59" s="906"/>
      <c r="S59" s="907">
        <v>0.46078431372548989</v>
      </c>
      <c r="T59" s="907">
        <v>2.0182352941176478</v>
      </c>
      <c r="U59" s="907">
        <v>9.3245098039215699E-2</v>
      </c>
      <c r="V59" s="908">
        <v>0.40841352941176473</v>
      </c>
      <c r="W59" s="906"/>
      <c r="X59" s="907">
        <v>0.47921568627450983</v>
      </c>
      <c r="Y59" s="908">
        <v>2.0989647058823526</v>
      </c>
      <c r="Z59" s="907"/>
      <c r="AA59" s="907">
        <v>1.0137254901960777</v>
      </c>
      <c r="AB59" s="907">
        <v>4.4401176470588233</v>
      </c>
      <c r="AC59" s="906">
        <v>6.3827748781527704</v>
      </c>
      <c r="AD59" s="907">
        <v>27.956553966309141</v>
      </c>
      <c r="AE59" s="907">
        <v>1.6786869723534417</v>
      </c>
      <c r="AF59" s="907">
        <v>7.3526489389080716</v>
      </c>
      <c r="AG59" s="906">
        <v>33.221999387444654</v>
      </c>
      <c r="AH59" s="908">
        <v>145.51235731700754</v>
      </c>
      <c r="AI59" s="906">
        <v>4.3495608190099979</v>
      </c>
      <c r="AJ59" s="908">
        <v>19.051076387263787</v>
      </c>
      <c r="AK59" s="906">
        <v>34.235724877640756</v>
      </c>
      <c r="AL59" s="908">
        <v>149.95247496406645</v>
      </c>
      <c r="AM59" s="906">
        <v>22117.647058823535</v>
      </c>
      <c r="AN59" s="908">
        <v>96875.294117647049</v>
      </c>
      <c r="AO59" s="906">
        <v>0.11796078431372545</v>
      </c>
      <c r="AP59" s="908">
        <v>0.51666823529411787</v>
      </c>
      <c r="AQ59" s="906">
        <v>0.42392156862745123</v>
      </c>
      <c r="AR59" s="907">
        <v>1.8567764705882348</v>
      </c>
      <c r="AS59" s="906">
        <v>22163.397411764698</v>
      </c>
      <c r="AT59" s="907">
        <v>97075.680663529434</v>
      </c>
      <c r="AU59" s="907">
        <v>88065.601362743924</v>
      </c>
      <c r="AV59" s="908">
        <v>97075.708404104094</v>
      </c>
    </row>
    <row r="60" spans="1:48">
      <c r="A60" s="88"/>
      <c r="B60" s="88"/>
      <c r="C60" s="88"/>
      <c r="D60" s="88"/>
      <c r="E60" s="88"/>
      <c r="F60" s="88"/>
      <c r="G60" s="88"/>
      <c r="H60" s="88"/>
      <c r="I60" s="89"/>
      <c r="J60" s="89"/>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90"/>
      <c r="AM60" s="90"/>
      <c r="AN60" s="88"/>
      <c r="AO60" s="88"/>
      <c r="AP60" s="88"/>
      <c r="AQ60" s="88"/>
      <c r="AR60" s="88"/>
      <c r="AS60" s="88"/>
      <c r="AT60" s="88"/>
      <c r="AU60" s="88"/>
      <c r="AV60" s="88"/>
    </row>
    <row r="61" spans="1:48" ht="27.75">
      <c r="A61" s="88"/>
      <c r="B61" s="607"/>
      <c r="C61" s="88"/>
      <c r="D61" s="88"/>
      <c r="E61" s="88"/>
      <c r="F61" s="88"/>
      <c r="G61" s="88"/>
      <c r="H61" s="88"/>
      <c r="I61" s="89"/>
      <c r="J61" s="1074"/>
      <c r="K61" s="155"/>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90"/>
      <c r="AM61" s="90"/>
      <c r="AN61" s="88"/>
      <c r="AO61" s="88"/>
      <c r="AP61" s="88"/>
      <c r="AQ61" s="88"/>
      <c r="AR61" s="88"/>
      <c r="AS61" s="88"/>
      <c r="AT61" s="88"/>
      <c r="AU61" s="88"/>
      <c r="AV61" s="88"/>
    </row>
    <row r="62" spans="1:48" ht="18" customHeight="1">
      <c r="B62" s="898"/>
      <c r="J62" s="223"/>
      <c r="K62" s="870"/>
    </row>
    <row r="63" spans="1:48">
      <c r="B63" s="271"/>
      <c r="J63" s="223"/>
      <c r="K63" s="870"/>
    </row>
    <row r="64" spans="1:48">
      <c r="J64" s="223"/>
      <c r="K64" s="870"/>
      <c r="M64" s="870"/>
    </row>
    <row r="65" spans="6:34">
      <c r="AG65" s="1419"/>
      <c r="AH65" s="1419"/>
    </row>
    <row r="66" spans="6:34">
      <c r="AG66" s="1419"/>
      <c r="AH66" s="1419"/>
    </row>
    <row r="67" spans="6:34">
      <c r="AD67" s="871"/>
      <c r="AE67" s="871"/>
      <c r="AF67" s="871"/>
      <c r="AG67" s="872"/>
      <c r="AH67" s="872"/>
    </row>
    <row r="68" spans="6:34">
      <c r="AB68" s="360"/>
      <c r="AD68" s="361"/>
      <c r="AE68" s="361"/>
      <c r="AF68" s="361"/>
      <c r="AG68" s="161"/>
      <c r="AH68" s="161"/>
    </row>
    <row r="69" spans="6:34">
      <c r="AB69" s="360"/>
      <c r="AD69" s="361"/>
      <c r="AE69" s="361"/>
      <c r="AF69" s="361"/>
      <c r="AG69" s="161"/>
      <c r="AH69" s="161"/>
    </row>
    <row r="70" spans="6:34">
      <c r="F70" s="160"/>
      <c r="G70" s="160"/>
      <c r="AB70" s="360"/>
      <c r="AD70" s="361"/>
      <c r="AE70" s="361"/>
      <c r="AF70" s="361"/>
      <c r="AG70" s="161"/>
      <c r="AH70" s="161"/>
    </row>
    <row r="71" spans="6:34">
      <c r="F71" s="160"/>
      <c r="G71" s="160"/>
      <c r="AB71" s="360"/>
      <c r="AD71" s="361"/>
      <c r="AE71" s="361"/>
      <c r="AF71" s="361"/>
      <c r="AG71" s="161"/>
      <c r="AH71" s="161"/>
    </row>
    <row r="72" spans="6:34">
      <c r="F72" s="160"/>
      <c r="G72" s="160"/>
      <c r="AB72" s="360"/>
      <c r="AD72" s="361"/>
      <c r="AE72" s="361"/>
      <c r="AF72" s="361"/>
      <c r="AG72" s="161"/>
      <c r="AH72" s="161"/>
    </row>
    <row r="73" spans="6:34">
      <c r="F73" s="160"/>
      <c r="G73" s="160"/>
    </row>
    <row r="74" spans="6:34">
      <c r="F74" s="160"/>
      <c r="G74" s="160"/>
    </row>
    <row r="75" spans="6:34">
      <c r="F75" s="160"/>
      <c r="G75" s="160"/>
    </row>
    <row r="76" spans="6:34">
      <c r="F76" s="160"/>
      <c r="G76" s="160"/>
    </row>
    <row r="77" spans="6:34">
      <c r="F77" s="160"/>
      <c r="G77" s="160"/>
    </row>
    <row r="78" spans="6:34">
      <c r="F78" s="160"/>
      <c r="G78" s="160"/>
    </row>
    <row r="79" spans="6:34">
      <c r="F79" s="160"/>
      <c r="G79" s="160"/>
    </row>
    <row r="80" spans="6:34">
      <c r="F80" s="160"/>
      <c r="G80" s="160"/>
    </row>
    <row r="81" spans="6:7">
      <c r="F81" s="160"/>
      <c r="G81" s="160"/>
    </row>
    <row r="82" spans="6:7">
      <c r="F82" s="160"/>
      <c r="G82" s="160"/>
    </row>
    <row r="83" spans="6:7">
      <c r="F83" s="160"/>
      <c r="G83" s="160"/>
    </row>
    <row r="84" spans="6:7">
      <c r="F84" s="160"/>
      <c r="G84" s="160"/>
    </row>
    <row r="85" spans="6:7">
      <c r="F85" s="160"/>
      <c r="G85" s="160"/>
    </row>
    <row r="86" spans="6:7">
      <c r="F86" s="160"/>
      <c r="G86" s="160"/>
    </row>
    <row r="87" spans="6:7">
      <c r="F87" s="160"/>
      <c r="G87" s="160"/>
    </row>
    <row r="88" spans="6:7">
      <c r="F88" s="160"/>
      <c r="G88" s="160"/>
    </row>
    <row r="89" spans="6:7">
      <c r="F89" s="160"/>
      <c r="G89" s="160"/>
    </row>
    <row r="90" spans="6:7">
      <c r="F90" s="160"/>
      <c r="G90" s="160"/>
    </row>
    <row r="91" spans="6:7">
      <c r="F91" s="160"/>
      <c r="G91" s="160"/>
    </row>
    <row r="92" spans="6:7">
      <c r="F92" s="160"/>
      <c r="G92" s="160"/>
    </row>
    <row r="93" spans="6:7">
      <c r="F93" s="160"/>
      <c r="G93" s="160"/>
    </row>
    <row r="94" spans="6:7">
      <c r="F94" s="160"/>
      <c r="G94" s="160"/>
    </row>
    <row r="95" spans="6:7">
      <c r="F95" s="160"/>
      <c r="G95" s="160"/>
    </row>
    <row r="96" spans="6:7">
      <c r="F96" s="160"/>
      <c r="G96" s="160"/>
    </row>
    <row r="97" spans="6:7">
      <c r="F97" s="160"/>
      <c r="G97" s="160"/>
    </row>
    <row r="98" spans="6:7">
      <c r="F98" s="160"/>
      <c r="G98" s="160"/>
    </row>
    <row r="99" spans="6:7">
      <c r="F99" s="160"/>
      <c r="G99" s="160"/>
    </row>
    <row r="100" spans="6:7">
      <c r="F100" s="160"/>
      <c r="G100" s="160"/>
    </row>
    <row r="101" spans="6:7">
      <c r="F101" s="160"/>
      <c r="G101" s="160"/>
    </row>
    <row r="102" spans="6:7">
      <c r="F102" s="160"/>
      <c r="G102" s="160"/>
    </row>
    <row r="103" spans="6:7">
      <c r="F103" s="160"/>
      <c r="G103" s="160"/>
    </row>
    <row r="104" spans="6:7">
      <c r="F104" s="160"/>
      <c r="G104" s="160"/>
    </row>
    <row r="105" spans="6:7">
      <c r="F105" s="160"/>
      <c r="G105" s="160"/>
    </row>
    <row r="106" spans="6:7">
      <c r="F106" s="160"/>
      <c r="G106" s="160"/>
    </row>
    <row r="107" spans="6:7">
      <c r="F107" s="160"/>
      <c r="G107" s="160"/>
    </row>
    <row r="108" spans="6:7">
      <c r="F108" s="160"/>
      <c r="G108" s="160"/>
    </row>
    <row r="109" spans="6:7">
      <c r="F109" s="160"/>
      <c r="G109" s="160"/>
    </row>
    <row r="110" spans="6:7">
      <c r="F110" s="160"/>
      <c r="G110" s="160"/>
    </row>
    <row r="111" spans="6:7">
      <c r="F111" s="160"/>
      <c r="G111" s="160"/>
    </row>
    <row r="112" spans="6:7">
      <c r="F112" s="160"/>
      <c r="G112" s="160"/>
    </row>
    <row r="113" spans="6:7">
      <c r="F113" s="160"/>
      <c r="G113" s="160"/>
    </row>
    <row r="114" spans="6:7">
      <c r="F114" s="160"/>
      <c r="G114" s="160"/>
    </row>
    <row r="115" spans="6:7">
      <c r="F115" s="160"/>
      <c r="G115" s="160"/>
    </row>
    <row r="116" spans="6:7">
      <c r="F116" s="160"/>
      <c r="G116" s="160"/>
    </row>
    <row r="117" spans="6:7">
      <c r="F117" s="160"/>
      <c r="G117" s="160"/>
    </row>
    <row r="118" spans="6:7">
      <c r="F118" s="160"/>
      <c r="G118" s="160"/>
    </row>
    <row r="119" spans="6:7">
      <c r="F119" s="160"/>
      <c r="G119" s="160"/>
    </row>
    <row r="120" spans="6:7">
      <c r="F120" s="160"/>
      <c r="G120" s="160"/>
    </row>
    <row r="121" spans="6:7">
      <c r="F121" s="160"/>
      <c r="G121" s="160"/>
    </row>
    <row r="122" spans="6:7">
      <c r="F122" s="160"/>
      <c r="G122" s="160"/>
    </row>
    <row r="123" spans="6:7">
      <c r="F123" s="160"/>
      <c r="G123" s="160"/>
    </row>
    <row r="124" spans="6:7">
      <c r="F124" s="160"/>
      <c r="G124" s="160"/>
    </row>
    <row r="125" spans="6:7">
      <c r="F125" s="160"/>
      <c r="G125" s="160"/>
    </row>
    <row r="126" spans="6:7">
      <c r="F126" s="160"/>
      <c r="G126" s="160"/>
    </row>
    <row r="127" spans="6:7">
      <c r="F127" s="160"/>
      <c r="G127" s="160"/>
    </row>
    <row r="128" spans="6:7">
      <c r="F128" s="160"/>
      <c r="G128" s="160"/>
    </row>
    <row r="129" spans="6:7">
      <c r="F129" s="160"/>
      <c r="G129" s="160"/>
    </row>
    <row r="130" spans="6:7">
      <c r="F130" s="160"/>
      <c r="G130" s="160"/>
    </row>
    <row r="131" spans="6:7">
      <c r="F131" s="160"/>
      <c r="G131" s="160"/>
    </row>
    <row r="132" spans="6:7">
      <c r="F132" s="160"/>
      <c r="G132" s="160"/>
    </row>
    <row r="133" spans="6:7">
      <c r="F133" s="160"/>
      <c r="G133" s="160"/>
    </row>
    <row r="134" spans="6:7">
      <c r="F134" s="160"/>
      <c r="G134" s="160"/>
    </row>
    <row r="135" spans="6:7">
      <c r="F135" s="160"/>
      <c r="G135" s="160"/>
    </row>
    <row r="136" spans="6:7">
      <c r="F136" s="160"/>
      <c r="G136" s="160"/>
    </row>
    <row r="137" spans="6:7">
      <c r="F137" s="160"/>
      <c r="G137" s="160"/>
    </row>
    <row r="138" spans="6:7">
      <c r="F138" s="160"/>
      <c r="G138" s="160"/>
    </row>
    <row r="139" spans="6:7">
      <c r="F139" s="160"/>
      <c r="G139" s="160"/>
    </row>
    <row r="140" spans="6:7">
      <c r="F140" s="160"/>
      <c r="G140" s="160"/>
    </row>
    <row r="141" spans="6:7">
      <c r="F141" s="160"/>
      <c r="G141" s="160"/>
    </row>
    <row r="142" spans="6:7">
      <c r="F142" s="160"/>
      <c r="G142" s="160"/>
    </row>
    <row r="143" spans="6:7">
      <c r="F143" s="160"/>
      <c r="G143" s="160"/>
    </row>
    <row r="144" spans="6:7">
      <c r="F144" s="160"/>
      <c r="G144" s="160"/>
    </row>
    <row r="145" spans="6:7">
      <c r="F145" s="160"/>
      <c r="G145" s="160"/>
    </row>
    <row r="146" spans="6:7">
      <c r="F146" s="160"/>
      <c r="G146" s="160"/>
    </row>
    <row r="147" spans="6:7">
      <c r="F147" s="160"/>
      <c r="G147" s="160"/>
    </row>
    <row r="148" spans="6:7">
      <c r="F148" s="160"/>
      <c r="G148" s="160"/>
    </row>
    <row r="149" spans="6:7">
      <c r="F149" s="160"/>
      <c r="G149" s="160"/>
    </row>
    <row r="150" spans="6:7">
      <c r="F150" s="160"/>
      <c r="G150" s="160"/>
    </row>
    <row r="151" spans="6:7">
      <c r="F151" s="160"/>
      <c r="G151" s="160"/>
    </row>
    <row r="152" spans="6:7">
      <c r="F152" s="160"/>
      <c r="G152" s="160"/>
    </row>
    <row r="153" spans="6:7">
      <c r="F153" s="160"/>
      <c r="G153" s="160"/>
    </row>
    <row r="154" spans="6:7">
      <c r="F154" s="160"/>
      <c r="G154" s="160"/>
    </row>
    <row r="155" spans="6:7">
      <c r="F155" s="160"/>
      <c r="G155" s="160"/>
    </row>
    <row r="156" spans="6:7">
      <c r="F156" s="160"/>
      <c r="G156" s="160"/>
    </row>
    <row r="157" spans="6:7">
      <c r="F157" s="160"/>
      <c r="G157" s="160"/>
    </row>
    <row r="158" spans="6:7">
      <c r="F158" s="160"/>
      <c r="G158" s="160"/>
    </row>
    <row r="159" spans="6:7">
      <c r="F159" s="160"/>
      <c r="G159" s="160"/>
    </row>
    <row r="160" spans="6:7">
      <c r="F160" s="160"/>
      <c r="G160" s="160"/>
    </row>
    <row r="161" spans="6:7">
      <c r="F161" s="160"/>
      <c r="G161" s="160"/>
    </row>
    <row r="162" spans="6:7">
      <c r="F162" s="160"/>
      <c r="G162" s="160"/>
    </row>
    <row r="163" spans="6:7">
      <c r="F163" s="160"/>
      <c r="G163" s="160"/>
    </row>
    <row r="164" spans="6:7">
      <c r="F164" s="160"/>
      <c r="G164" s="160"/>
    </row>
    <row r="165" spans="6:7">
      <c r="F165" s="160"/>
      <c r="G165" s="160"/>
    </row>
    <row r="166" spans="6:7">
      <c r="F166" s="160"/>
      <c r="G166" s="160"/>
    </row>
    <row r="167" spans="6:7">
      <c r="F167" s="160"/>
      <c r="G167" s="160"/>
    </row>
    <row r="168" spans="6:7">
      <c r="F168" s="160"/>
      <c r="G168" s="160"/>
    </row>
    <row r="169" spans="6:7">
      <c r="F169" s="160"/>
      <c r="G169" s="160"/>
    </row>
    <row r="170" spans="6:7">
      <c r="F170" s="160"/>
      <c r="G170" s="160"/>
    </row>
    <row r="171" spans="6:7">
      <c r="F171" s="160"/>
      <c r="G171" s="160"/>
    </row>
    <row r="172" spans="6:7">
      <c r="F172" s="160"/>
      <c r="G172" s="160"/>
    </row>
    <row r="173" spans="6:7">
      <c r="F173" s="160"/>
      <c r="G173" s="160"/>
    </row>
    <row r="174" spans="6:7">
      <c r="F174" s="160"/>
      <c r="G174" s="160"/>
    </row>
    <row r="175" spans="6:7">
      <c r="F175" s="160"/>
      <c r="G175" s="160"/>
    </row>
    <row r="176" spans="6:7">
      <c r="F176" s="160"/>
      <c r="G176" s="160"/>
    </row>
    <row r="177" spans="6:7">
      <c r="F177" s="160"/>
      <c r="G177" s="160"/>
    </row>
    <row r="178" spans="6:7">
      <c r="F178" s="160"/>
      <c r="G178" s="160"/>
    </row>
    <row r="179" spans="6:7">
      <c r="F179" s="160"/>
      <c r="G179" s="160"/>
    </row>
    <row r="180" spans="6:7">
      <c r="F180" s="160"/>
      <c r="G180" s="160"/>
    </row>
    <row r="181" spans="6:7">
      <c r="F181" s="160"/>
      <c r="G181" s="160"/>
    </row>
    <row r="182" spans="6:7">
      <c r="F182" s="160"/>
      <c r="G182" s="160"/>
    </row>
    <row r="183" spans="6:7">
      <c r="F183" s="160"/>
      <c r="G183" s="160"/>
    </row>
    <row r="184" spans="6:7">
      <c r="F184" s="160"/>
      <c r="G184" s="160"/>
    </row>
    <row r="185" spans="6:7">
      <c r="F185" s="160"/>
      <c r="G185" s="160"/>
    </row>
    <row r="186" spans="6:7">
      <c r="F186" s="160"/>
      <c r="G186" s="160"/>
    </row>
    <row r="187" spans="6:7">
      <c r="F187" s="160"/>
      <c r="G187" s="160"/>
    </row>
    <row r="188" spans="6:7">
      <c r="F188" s="160"/>
      <c r="G188" s="160"/>
    </row>
    <row r="189" spans="6:7">
      <c r="F189" s="160"/>
      <c r="G189" s="160"/>
    </row>
    <row r="190" spans="6:7">
      <c r="F190" s="160"/>
      <c r="G190" s="160"/>
    </row>
    <row r="191" spans="6:7">
      <c r="F191" s="160"/>
      <c r="G191" s="160"/>
    </row>
    <row r="192" spans="6:7">
      <c r="F192" s="160"/>
      <c r="G192" s="160"/>
    </row>
    <row r="193" spans="6:7">
      <c r="F193" s="160"/>
      <c r="G193" s="160"/>
    </row>
    <row r="194" spans="6:7">
      <c r="F194" s="160"/>
      <c r="G194" s="160"/>
    </row>
    <row r="195" spans="6:7">
      <c r="F195" s="160"/>
      <c r="G195" s="160"/>
    </row>
    <row r="196" spans="6:7">
      <c r="F196" s="160"/>
      <c r="G196" s="160"/>
    </row>
    <row r="197" spans="6:7">
      <c r="F197" s="160"/>
      <c r="G197" s="160"/>
    </row>
    <row r="198" spans="6:7">
      <c r="F198" s="160"/>
      <c r="G198" s="160"/>
    </row>
    <row r="199" spans="6:7">
      <c r="F199" s="160"/>
      <c r="G199" s="160"/>
    </row>
    <row r="200" spans="6:7">
      <c r="F200" s="160"/>
      <c r="G200" s="160"/>
    </row>
    <row r="201" spans="6:7">
      <c r="F201" s="160"/>
      <c r="G201" s="160"/>
    </row>
    <row r="202" spans="6:7">
      <c r="F202" s="160"/>
      <c r="G202" s="160"/>
    </row>
    <row r="203" spans="6:7">
      <c r="F203" s="160"/>
      <c r="G203" s="160"/>
    </row>
    <row r="204" spans="6:7">
      <c r="F204" s="160"/>
      <c r="G204" s="160"/>
    </row>
    <row r="205" spans="6:7">
      <c r="F205" s="160"/>
      <c r="G205" s="160"/>
    </row>
    <row r="206" spans="6:7">
      <c r="F206" s="160"/>
      <c r="G206" s="160"/>
    </row>
    <row r="207" spans="6:7">
      <c r="F207" s="160"/>
      <c r="G207" s="160"/>
    </row>
    <row r="208" spans="6:7">
      <c r="F208" s="160"/>
      <c r="G208" s="160"/>
    </row>
    <row r="209" spans="6:7">
      <c r="F209" s="160"/>
      <c r="G209" s="160"/>
    </row>
    <row r="210" spans="6:7">
      <c r="F210" s="160"/>
      <c r="G210" s="160"/>
    </row>
    <row r="211" spans="6:7">
      <c r="F211" s="160"/>
      <c r="G211" s="160"/>
    </row>
    <row r="212" spans="6:7">
      <c r="F212" s="160"/>
      <c r="G212" s="160"/>
    </row>
    <row r="213" spans="6:7">
      <c r="F213" s="160"/>
      <c r="G213" s="160"/>
    </row>
    <row r="214" spans="6:7">
      <c r="F214" s="160"/>
      <c r="G214" s="160"/>
    </row>
    <row r="215" spans="6:7">
      <c r="F215" s="160"/>
      <c r="G215" s="160"/>
    </row>
    <row r="216" spans="6:7">
      <c r="F216" s="160"/>
      <c r="G216" s="160"/>
    </row>
    <row r="217" spans="6:7">
      <c r="F217" s="160"/>
      <c r="G217" s="160"/>
    </row>
    <row r="218" spans="6:7">
      <c r="F218" s="160"/>
      <c r="G218" s="160"/>
    </row>
    <row r="219" spans="6:7">
      <c r="F219" s="160"/>
      <c r="G219" s="160"/>
    </row>
    <row r="220" spans="6:7">
      <c r="F220" s="160"/>
      <c r="G220" s="160"/>
    </row>
    <row r="221" spans="6:7">
      <c r="F221" s="160"/>
      <c r="G221" s="160"/>
    </row>
    <row r="222" spans="6:7">
      <c r="F222" s="160"/>
      <c r="G222" s="160"/>
    </row>
    <row r="223" spans="6:7">
      <c r="F223" s="160"/>
      <c r="G223" s="160"/>
    </row>
    <row r="224" spans="6:7">
      <c r="F224" s="160"/>
      <c r="G224" s="160"/>
    </row>
    <row r="225" spans="6:7">
      <c r="F225" s="160"/>
      <c r="G225" s="160"/>
    </row>
    <row r="226" spans="6:7">
      <c r="F226" s="160"/>
      <c r="G226" s="160"/>
    </row>
    <row r="227" spans="6:7">
      <c r="F227" s="160"/>
      <c r="G227" s="160"/>
    </row>
    <row r="228" spans="6:7">
      <c r="F228" s="160"/>
      <c r="G228" s="160"/>
    </row>
    <row r="229" spans="6:7">
      <c r="F229" s="160"/>
      <c r="G229" s="160"/>
    </row>
    <row r="230" spans="6:7">
      <c r="F230" s="160"/>
      <c r="G230" s="160"/>
    </row>
    <row r="231" spans="6:7">
      <c r="F231" s="160"/>
      <c r="G231" s="160"/>
    </row>
    <row r="232" spans="6:7">
      <c r="F232" s="160"/>
      <c r="G232" s="160"/>
    </row>
    <row r="233" spans="6:7">
      <c r="F233" s="160"/>
      <c r="G233" s="160"/>
    </row>
    <row r="234" spans="6:7">
      <c r="F234" s="160"/>
      <c r="G234" s="160"/>
    </row>
    <row r="235" spans="6:7">
      <c r="F235" s="160"/>
      <c r="G235" s="160"/>
    </row>
    <row r="236" spans="6:7">
      <c r="F236" s="160"/>
      <c r="G236" s="160"/>
    </row>
    <row r="237" spans="6:7">
      <c r="F237" s="160"/>
      <c r="G237" s="160"/>
    </row>
    <row r="238" spans="6:7">
      <c r="F238" s="160"/>
      <c r="G238" s="160"/>
    </row>
    <row r="239" spans="6:7">
      <c r="F239" s="160"/>
      <c r="G239" s="160"/>
    </row>
    <row r="240" spans="6:7">
      <c r="F240" s="160"/>
      <c r="G240" s="160"/>
    </row>
    <row r="241" spans="6:7">
      <c r="F241" s="160"/>
      <c r="G241" s="160"/>
    </row>
    <row r="242" spans="6:7">
      <c r="F242" s="160"/>
      <c r="G242" s="160"/>
    </row>
    <row r="243" spans="6:7">
      <c r="F243" s="160"/>
      <c r="G243" s="160"/>
    </row>
    <row r="244" spans="6:7">
      <c r="F244" s="160"/>
      <c r="G244" s="160"/>
    </row>
    <row r="245" spans="6:7">
      <c r="F245" s="160"/>
      <c r="G245" s="160"/>
    </row>
    <row r="246" spans="6:7">
      <c r="F246" s="160"/>
      <c r="G246" s="160"/>
    </row>
    <row r="247" spans="6:7">
      <c r="F247" s="160"/>
      <c r="G247" s="160"/>
    </row>
    <row r="248" spans="6:7">
      <c r="F248" s="160"/>
      <c r="G248" s="160"/>
    </row>
    <row r="249" spans="6:7">
      <c r="F249" s="160"/>
      <c r="G249" s="160"/>
    </row>
    <row r="250" spans="6:7">
      <c r="F250" s="160"/>
      <c r="G250" s="160"/>
    </row>
    <row r="251" spans="6:7">
      <c r="F251" s="160"/>
      <c r="G251" s="160"/>
    </row>
    <row r="252" spans="6:7">
      <c r="F252" s="160"/>
      <c r="G252" s="160"/>
    </row>
    <row r="253" spans="6:7">
      <c r="F253" s="160"/>
      <c r="G253" s="160"/>
    </row>
    <row r="254" spans="6:7">
      <c r="F254" s="160"/>
      <c r="G254" s="160"/>
    </row>
    <row r="255" spans="6:7">
      <c r="F255" s="160"/>
      <c r="G255" s="160"/>
    </row>
    <row r="256" spans="6:7">
      <c r="F256" s="160"/>
      <c r="G256" s="160"/>
    </row>
    <row r="257" spans="6:7">
      <c r="F257" s="160"/>
      <c r="G257" s="160"/>
    </row>
    <row r="258" spans="6:7">
      <c r="F258" s="160"/>
      <c r="G258" s="160"/>
    </row>
    <row r="259" spans="6:7">
      <c r="F259" s="160"/>
      <c r="G259" s="160"/>
    </row>
    <row r="260" spans="6:7">
      <c r="F260" s="160"/>
      <c r="G260" s="160"/>
    </row>
    <row r="261" spans="6:7">
      <c r="F261" s="160"/>
      <c r="G261" s="160"/>
    </row>
    <row r="262" spans="6:7">
      <c r="F262" s="160"/>
      <c r="G262" s="160"/>
    </row>
    <row r="263" spans="6:7">
      <c r="F263" s="160"/>
      <c r="G263" s="160"/>
    </row>
    <row r="264" spans="6:7">
      <c r="F264" s="160"/>
      <c r="G264" s="160"/>
    </row>
    <row r="265" spans="6:7">
      <c r="F265" s="160"/>
      <c r="G265" s="160"/>
    </row>
    <row r="266" spans="6:7">
      <c r="F266" s="160"/>
      <c r="G266" s="160"/>
    </row>
    <row r="267" spans="6:7">
      <c r="F267" s="160"/>
      <c r="G267" s="160"/>
    </row>
    <row r="268" spans="6:7">
      <c r="F268" s="160"/>
      <c r="G268" s="160"/>
    </row>
    <row r="269" spans="6:7">
      <c r="F269" s="160"/>
      <c r="G269" s="160"/>
    </row>
    <row r="270" spans="6:7">
      <c r="F270" s="160"/>
      <c r="G270" s="160"/>
    </row>
    <row r="271" spans="6:7">
      <c r="F271" s="160"/>
      <c r="G271" s="160"/>
    </row>
    <row r="272" spans="6:7">
      <c r="F272" s="160"/>
      <c r="G272" s="160"/>
    </row>
    <row r="273" spans="6:7">
      <c r="F273" s="160"/>
      <c r="G273" s="160"/>
    </row>
    <row r="274" spans="6:7">
      <c r="F274" s="160"/>
      <c r="G274" s="160"/>
    </row>
    <row r="275" spans="6:7">
      <c r="F275" s="160"/>
      <c r="G275" s="160"/>
    </row>
    <row r="276" spans="6:7">
      <c r="F276" s="160"/>
      <c r="G276" s="160"/>
    </row>
    <row r="277" spans="6:7">
      <c r="F277" s="160"/>
      <c r="G277" s="160"/>
    </row>
    <row r="278" spans="6:7">
      <c r="F278" s="160"/>
      <c r="G278" s="160"/>
    </row>
    <row r="279" spans="6:7">
      <c r="F279" s="160"/>
      <c r="G279" s="160"/>
    </row>
    <row r="280" spans="6:7">
      <c r="F280" s="160"/>
      <c r="G280" s="160"/>
    </row>
  </sheetData>
  <mergeCells count="37">
    <mergeCell ref="AG66:AH66"/>
    <mergeCell ref="B8:B9"/>
    <mergeCell ref="B15:C15"/>
    <mergeCell ref="C8:D8"/>
    <mergeCell ref="E8:F8"/>
    <mergeCell ref="G8:G9"/>
    <mergeCell ref="B19:K19"/>
    <mergeCell ref="L19:AB19"/>
    <mergeCell ref="L20:N20"/>
    <mergeCell ref="O20:Q20"/>
    <mergeCell ref="R20:V20"/>
    <mergeCell ref="AG65:AH65"/>
    <mergeCell ref="AC9:AD9"/>
    <mergeCell ref="B6:E6"/>
    <mergeCell ref="W20:Y20"/>
    <mergeCell ref="Z20:AB20"/>
    <mergeCell ref="AC20:AF20"/>
    <mergeCell ref="AC19:AH19"/>
    <mergeCell ref="AC10:AD10"/>
    <mergeCell ref="AC11:AD11"/>
    <mergeCell ref="S8:AD8"/>
    <mergeCell ref="S2:V2"/>
    <mergeCell ref="B3:K5"/>
    <mergeCell ref="AS20:AV20"/>
    <mergeCell ref="AM19:AV19"/>
    <mergeCell ref="P6:Q6"/>
    <mergeCell ref="L6:O6"/>
    <mergeCell ref="P11:Q11"/>
    <mergeCell ref="S13:T13"/>
    <mergeCell ref="U13:V13"/>
    <mergeCell ref="AG20:AH20"/>
    <mergeCell ref="AI20:AJ20"/>
    <mergeCell ref="AI19:AL19"/>
    <mergeCell ref="AK20:AL20"/>
    <mergeCell ref="AM20:AN20"/>
    <mergeCell ref="AO20:AP20"/>
    <mergeCell ref="AQ20:AR20"/>
  </mergeCells>
  <phoneticPr fontId="3" type="noConversion"/>
  <pageMargins left="0.25" right="0.25" top="0.75" bottom="0.75" header="0.3" footer="0.3"/>
  <pageSetup paperSize="3" scale="32" fitToWidth="4" orientation="landscape" r:id="rId1"/>
  <colBreaks count="2" manualBreakCount="2">
    <brk id="25" max="143" man="1"/>
    <brk id="42" max="143" man="1"/>
  </colBreaks>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0411-E961-4C08-BC94-E4B8752481F2}">
  <sheetPr codeName="Sheet20">
    <tabColor theme="8" tint="0.39997558519241921"/>
  </sheetPr>
  <dimension ref="A1:BV122"/>
  <sheetViews>
    <sheetView showOutlineSymbols="0" view="pageBreakPreview" zoomScale="32" zoomScaleNormal="36" zoomScaleSheetLayoutView="32" workbookViewId="0">
      <selection activeCell="BE93" sqref="A1:BE93"/>
    </sheetView>
  </sheetViews>
  <sheetFormatPr defaultColWidth="9.1328125" defaultRowHeight="13.5"/>
  <cols>
    <col min="1" max="1" width="3.3984375" style="91" customWidth="1"/>
    <col min="2" max="2" width="16.59765625" style="91" customWidth="1"/>
    <col min="3" max="3" width="15.73046875" style="91" customWidth="1"/>
    <col min="4" max="4" width="19.86328125" style="91" customWidth="1"/>
    <col min="5" max="5" width="17.59765625" style="91" customWidth="1"/>
    <col min="6" max="6" width="26.265625" style="91" customWidth="1"/>
    <col min="7" max="7" width="18.73046875" style="91" customWidth="1"/>
    <col min="8" max="8" width="15.86328125" style="223" bestFit="1" customWidth="1"/>
    <col min="9" max="9" width="16.3984375" style="160" bestFit="1" customWidth="1"/>
    <col min="10" max="51" width="13.59765625" style="91" customWidth="1"/>
    <col min="52" max="55" width="13.59765625" style="125" customWidth="1"/>
    <col min="56" max="57" width="13.59765625" style="91" customWidth="1"/>
    <col min="58" max="71" width="13.73046875" style="91" customWidth="1"/>
    <col min="72" max="16384" width="9.1328125" style="91"/>
  </cols>
  <sheetData>
    <row r="1" spans="1:74" ht="25.15">
      <c r="A1" s="88"/>
      <c r="B1" s="1162" t="str">
        <f>'OR PTE Summary'!B1</f>
        <v>Emissions Detail Sheets for:</v>
      </c>
      <c r="C1" s="125"/>
      <c r="D1" s="125"/>
      <c r="E1" s="125"/>
      <c r="F1" s="1162" t="str">
        <f>'OR PTE Summary'!F1</f>
        <v>Intel Corp., source no. 34-2681, application 034907 received 7/7/2023</v>
      </c>
      <c r="G1" s="125"/>
      <c r="H1" s="1045"/>
      <c r="I1" s="1096"/>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BD1" s="125"/>
      <c r="BE1" s="125"/>
      <c r="BF1" s="316"/>
      <c r="BG1" s="316"/>
      <c r="BH1" s="316"/>
      <c r="BI1" s="316"/>
      <c r="BJ1" s="316"/>
      <c r="BK1" s="125"/>
      <c r="BL1" s="125"/>
      <c r="BM1" s="125"/>
      <c r="BN1" s="125"/>
      <c r="BO1" s="125"/>
      <c r="BP1" s="125"/>
      <c r="BQ1" s="125"/>
      <c r="BR1" s="88"/>
      <c r="BS1" s="88"/>
      <c r="BT1" s="88"/>
      <c r="BU1" s="88"/>
      <c r="BV1" s="88"/>
    </row>
    <row r="2" spans="1:74" ht="17.649999999999999">
      <c r="A2" s="88"/>
      <c r="B2" s="363" t="s">
        <v>808</v>
      </c>
      <c r="C2" s="363"/>
      <c r="D2" s="363"/>
      <c r="E2" s="125"/>
      <c r="F2" s="125"/>
      <c r="G2" s="125"/>
      <c r="H2" s="251"/>
      <c r="I2" s="1096"/>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BD2" s="125"/>
      <c r="BE2" s="125"/>
      <c r="BF2" s="316"/>
      <c r="BG2" s="316"/>
      <c r="BH2" s="316"/>
      <c r="BI2" s="316"/>
      <c r="BJ2" s="316"/>
      <c r="BK2" s="125"/>
      <c r="BL2" s="125"/>
      <c r="BM2" s="125"/>
      <c r="BN2" s="125"/>
      <c r="BO2" s="125"/>
      <c r="BP2" s="125"/>
      <c r="BQ2" s="125"/>
      <c r="BR2" s="88"/>
      <c r="BS2" s="88"/>
      <c r="BT2" s="88"/>
      <c r="BU2" s="88"/>
      <c r="BV2" s="88"/>
    </row>
    <row r="3" spans="1:74" ht="18" customHeight="1">
      <c r="A3" s="88"/>
      <c r="B3" s="1425" t="s">
        <v>809</v>
      </c>
      <c r="C3" s="1425"/>
      <c r="D3" s="1425"/>
      <c r="E3" s="1425"/>
      <c r="F3" s="1425"/>
      <c r="G3" s="1425"/>
      <c r="H3" s="1425"/>
      <c r="I3" s="14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BD3" s="125"/>
      <c r="BE3" s="125"/>
      <c r="BF3" s="316"/>
      <c r="BG3" s="316"/>
      <c r="BH3" s="316"/>
      <c r="BI3" s="316"/>
      <c r="BJ3" s="316"/>
      <c r="BK3" s="125"/>
      <c r="BL3" s="125"/>
      <c r="BM3" s="125"/>
      <c r="BN3" s="125"/>
      <c r="BO3" s="125"/>
      <c r="BP3" s="125"/>
      <c r="BQ3" s="125"/>
      <c r="BR3" s="88"/>
      <c r="BS3" s="88"/>
      <c r="BT3" s="88"/>
      <c r="BU3" s="88"/>
      <c r="BV3" s="88"/>
    </row>
    <row r="4" spans="1:74" ht="18" customHeight="1">
      <c r="A4" s="88"/>
      <c r="B4" s="1425"/>
      <c r="C4" s="1425"/>
      <c r="D4" s="1425"/>
      <c r="E4" s="1425"/>
      <c r="F4" s="1425"/>
      <c r="G4" s="1425"/>
      <c r="H4" s="1425"/>
      <c r="I4" s="14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BD4" s="125"/>
      <c r="BE4" s="125"/>
      <c r="BF4" s="316"/>
      <c r="BG4" s="316"/>
      <c r="BH4" s="316"/>
      <c r="BI4" s="316"/>
      <c r="BJ4" s="316"/>
      <c r="BK4" s="125"/>
      <c r="BL4" s="125"/>
      <c r="BM4" s="125"/>
      <c r="BN4" s="125"/>
      <c r="BO4" s="125"/>
      <c r="BP4" s="125"/>
      <c r="BQ4" s="125"/>
      <c r="BR4" s="88"/>
      <c r="BS4" s="88"/>
      <c r="BT4" s="88"/>
      <c r="BU4" s="88"/>
      <c r="BV4" s="88"/>
    </row>
    <row r="5" spans="1:74" ht="18" customHeight="1">
      <c r="A5" s="88"/>
      <c r="B5" s="1425"/>
      <c r="C5" s="1425"/>
      <c r="D5" s="1425"/>
      <c r="E5" s="1425"/>
      <c r="F5" s="1425"/>
      <c r="G5" s="1425"/>
      <c r="H5" s="1425"/>
      <c r="I5" s="14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BD5" s="125"/>
      <c r="BE5" s="125"/>
      <c r="BF5" s="316"/>
      <c r="BG5" s="316"/>
      <c r="BH5" s="316"/>
      <c r="BI5" s="316"/>
      <c r="BJ5" s="316"/>
      <c r="BK5" s="125"/>
      <c r="BL5" s="125"/>
      <c r="BM5" s="125"/>
      <c r="BN5" s="125"/>
      <c r="BO5" s="125"/>
      <c r="BP5" s="125"/>
      <c r="BQ5" s="125"/>
      <c r="BR5" s="88"/>
      <c r="BS5" s="88"/>
      <c r="BT5" s="88"/>
      <c r="BU5" s="88"/>
      <c r="BV5" s="88"/>
    </row>
    <row r="6" spans="1:74" ht="13.9">
      <c r="A6" s="88"/>
      <c r="B6" s="367" t="s">
        <v>810</v>
      </c>
      <c r="C6" s="125"/>
      <c r="D6" s="125"/>
      <c r="E6" s="125"/>
      <c r="F6" s="125"/>
      <c r="G6" s="125"/>
      <c r="H6" s="251"/>
      <c r="I6" s="1096"/>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BD6" s="125"/>
      <c r="BE6" s="125"/>
      <c r="BF6" s="316"/>
      <c r="BG6" s="316"/>
      <c r="BH6" s="316"/>
      <c r="BI6" s="316"/>
      <c r="BJ6" s="316"/>
      <c r="BK6" s="125"/>
      <c r="BL6" s="125"/>
      <c r="BM6" s="125"/>
      <c r="BN6" s="125"/>
      <c r="BO6" s="125"/>
      <c r="BP6" s="125"/>
      <c r="BQ6" s="125"/>
      <c r="BR6" s="88"/>
      <c r="BS6" s="88"/>
      <c r="BT6" s="88"/>
      <c r="BU6" s="88"/>
      <c r="BV6" s="88"/>
    </row>
    <row r="7" spans="1:74" ht="15">
      <c r="A7" s="88"/>
      <c r="B7" s="1431" t="s">
        <v>158</v>
      </c>
      <c r="C7" s="1432"/>
      <c r="D7" s="1432"/>
      <c r="E7" s="1432"/>
      <c r="F7" s="1432"/>
      <c r="G7" s="1432"/>
      <c r="H7" s="1432"/>
      <c r="I7" s="1433"/>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BD7" s="125"/>
      <c r="BE7" s="125"/>
      <c r="BF7" s="316"/>
      <c r="BG7" s="316"/>
      <c r="BH7" s="316"/>
      <c r="BI7" s="316"/>
      <c r="BJ7" s="316"/>
      <c r="BK7" s="125"/>
      <c r="BL7" s="125"/>
      <c r="BM7" s="125"/>
      <c r="BN7" s="125"/>
      <c r="BO7" s="125"/>
      <c r="BP7" s="88"/>
      <c r="BQ7" s="88"/>
      <c r="BR7" s="88"/>
      <c r="BS7" s="88"/>
      <c r="BT7" s="88"/>
      <c r="BU7" s="88"/>
      <c r="BV7" s="88"/>
    </row>
    <row r="8" spans="1:74" ht="13.9">
      <c r="A8" s="88"/>
      <c r="B8" s="364" t="s">
        <v>811</v>
      </c>
      <c r="C8" s="365"/>
      <c r="D8" s="365"/>
      <c r="E8" s="365"/>
      <c r="F8" s="365" t="s">
        <v>812</v>
      </c>
      <c r="G8" s="366" t="s">
        <v>813</v>
      </c>
      <c r="H8" s="1064" t="s">
        <v>522</v>
      </c>
      <c r="I8" s="1101" t="s">
        <v>814</v>
      </c>
      <c r="J8" s="367"/>
      <c r="K8" s="367"/>
      <c r="L8" s="367"/>
      <c r="M8" s="125"/>
      <c r="N8" s="125"/>
      <c r="O8" s="368"/>
      <c r="P8" s="1096"/>
      <c r="Q8" s="1096"/>
      <c r="R8" s="1096"/>
      <c r="S8" s="1096"/>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BD8" s="125"/>
      <c r="BE8" s="125"/>
      <c r="BF8" s="316"/>
      <c r="BG8" s="316"/>
      <c r="BH8" s="316"/>
      <c r="BI8" s="316"/>
      <c r="BJ8" s="316"/>
      <c r="BK8" s="125"/>
      <c r="BL8" s="125"/>
      <c r="BM8" s="125"/>
      <c r="BN8" s="125"/>
      <c r="BO8" s="125"/>
      <c r="BP8" s="88"/>
      <c r="BQ8" s="88"/>
      <c r="BR8" s="88"/>
      <c r="BS8" s="88"/>
      <c r="BT8" s="88"/>
      <c r="BU8" s="88"/>
      <c r="BV8" s="88"/>
    </row>
    <row r="9" spans="1:74">
      <c r="A9" s="88"/>
      <c r="B9" s="631" t="s">
        <v>347</v>
      </c>
      <c r="C9" s="632"/>
      <c r="D9" s="632"/>
      <c r="E9" s="632"/>
      <c r="F9" s="369" t="s">
        <v>349</v>
      </c>
      <c r="G9" s="369"/>
      <c r="H9" s="370">
        <v>5.0000000000000001E-4</v>
      </c>
      <c r="I9" s="972" t="s">
        <v>164</v>
      </c>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BD9" s="125"/>
      <c r="BE9" s="125"/>
      <c r="BF9" s="316"/>
      <c r="BG9" s="316"/>
      <c r="BH9" s="316"/>
      <c r="BI9" s="316"/>
      <c r="BJ9" s="316"/>
      <c r="BK9" s="125"/>
      <c r="BL9" s="125"/>
      <c r="BM9" s="125"/>
      <c r="BN9" s="125"/>
      <c r="BO9" s="125"/>
      <c r="BP9" s="88"/>
      <c r="BQ9" s="88"/>
      <c r="BR9" s="88"/>
      <c r="BS9" s="88"/>
      <c r="BT9" s="88"/>
      <c r="BU9" s="88"/>
      <c r="BV9" s="88"/>
    </row>
    <row r="10" spans="1:74">
      <c r="A10" s="88"/>
      <c r="B10" s="1435" t="s">
        <v>350</v>
      </c>
      <c r="C10" s="633"/>
      <c r="D10" s="633"/>
      <c r="E10" s="633"/>
      <c r="F10" s="125" t="s">
        <v>349</v>
      </c>
      <c r="G10" s="125" t="s">
        <v>352</v>
      </c>
      <c r="H10" s="372">
        <v>8.0000000000000002E-3</v>
      </c>
      <c r="I10" s="1046" t="s">
        <v>164</v>
      </c>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BD10" s="125"/>
      <c r="BE10" s="125"/>
      <c r="BF10" s="316"/>
      <c r="BG10" s="316"/>
      <c r="BH10" s="316"/>
      <c r="BI10" s="316"/>
      <c r="BJ10" s="316"/>
      <c r="BK10" s="125"/>
      <c r="BL10" s="125"/>
      <c r="BM10" s="125"/>
      <c r="BN10" s="125"/>
      <c r="BO10" s="125"/>
      <c r="BP10" s="88"/>
      <c r="BQ10" s="88"/>
      <c r="BR10" s="88"/>
      <c r="BS10" s="88"/>
      <c r="BT10" s="88"/>
      <c r="BU10" s="88"/>
      <c r="BV10" s="88"/>
    </row>
    <row r="11" spans="1:74">
      <c r="A11" s="88"/>
      <c r="B11" s="1435"/>
      <c r="C11" s="633"/>
      <c r="D11" s="633"/>
      <c r="E11" s="633"/>
      <c r="F11" s="125" t="s">
        <v>349</v>
      </c>
      <c r="G11" s="125" t="s">
        <v>353</v>
      </c>
      <c r="H11" s="372">
        <v>5.7999999999999996E-3</v>
      </c>
      <c r="I11" s="1046" t="s">
        <v>164</v>
      </c>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BD11" s="125"/>
      <c r="BE11" s="125"/>
      <c r="BF11" s="316"/>
      <c r="BG11" s="316"/>
      <c r="BH11" s="316"/>
      <c r="BI11" s="316"/>
      <c r="BJ11" s="316"/>
      <c r="BK11" s="125"/>
      <c r="BL11" s="125"/>
      <c r="BM11" s="125"/>
      <c r="BN11" s="125"/>
      <c r="BO11" s="125"/>
      <c r="BP11" s="88"/>
      <c r="BQ11" s="88"/>
      <c r="BR11" s="88"/>
      <c r="BS11" s="88"/>
      <c r="BT11" s="88"/>
      <c r="BU11" s="88"/>
      <c r="BV11" s="88"/>
    </row>
    <row r="12" spans="1:74">
      <c r="A12" s="88"/>
      <c r="B12" s="1435" t="s">
        <v>77</v>
      </c>
      <c r="C12" s="633"/>
      <c r="D12" s="633"/>
      <c r="E12" s="633"/>
      <c r="F12" s="125" t="s">
        <v>349</v>
      </c>
      <c r="G12" s="125" t="s">
        <v>352</v>
      </c>
      <c r="H12" s="372">
        <v>1.7000000000000001E-2</v>
      </c>
      <c r="I12" s="1046" t="s">
        <v>164</v>
      </c>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BD12" s="125"/>
      <c r="BE12" s="125"/>
      <c r="BF12" s="316"/>
      <c r="BG12" s="316"/>
      <c r="BH12" s="316"/>
      <c r="BI12" s="316"/>
      <c r="BJ12" s="316"/>
      <c r="BK12" s="125"/>
      <c r="BL12" s="125"/>
      <c r="BM12" s="125"/>
      <c r="BN12" s="125"/>
      <c r="BO12" s="125"/>
      <c r="BP12" s="88"/>
      <c r="BQ12" s="88"/>
      <c r="BR12" s="88"/>
      <c r="BS12" s="88"/>
      <c r="BT12" s="88"/>
      <c r="BU12" s="88"/>
      <c r="BV12" s="88"/>
    </row>
    <row r="13" spans="1:74">
      <c r="A13" s="88"/>
      <c r="B13" s="1435"/>
      <c r="C13" s="633"/>
      <c r="D13" s="633"/>
      <c r="E13" s="633"/>
      <c r="F13" s="125" t="s">
        <v>349</v>
      </c>
      <c r="G13" s="125" t="s">
        <v>353</v>
      </c>
      <c r="H13" s="372">
        <v>1.23E-2</v>
      </c>
      <c r="I13" s="1046" t="s">
        <v>164</v>
      </c>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BD13" s="125"/>
      <c r="BE13" s="125"/>
      <c r="BF13" s="316"/>
      <c r="BG13" s="316"/>
      <c r="BH13" s="316"/>
      <c r="BI13" s="316"/>
      <c r="BJ13" s="316"/>
      <c r="BK13" s="125"/>
      <c r="BL13" s="125"/>
      <c r="BM13" s="125"/>
      <c r="BN13" s="125"/>
      <c r="BO13" s="125"/>
      <c r="BP13" s="88"/>
      <c r="BQ13" s="88"/>
      <c r="BR13" s="88"/>
      <c r="BS13" s="88"/>
      <c r="BT13" s="88"/>
      <c r="BU13" s="88"/>
      <c r="BV13" s="88"/>
    </row>
    <row r="14" spans="1:74">
      <c r="A14" s="88"/>
      <c r="B14" s="1435" t="s">
        <v>354</v>
      </c>
      <c r="C14" s="633"/>
      <c r="D14" s="633"/>
      <c r="E14" s="633"/>
      <c r="F14" s="125" t="s">
        <v>349</v>
      </c>
      <c r="G14" s="125" t="s">
        <v>352</v>
      </c>
      <c r="H14" s="372">
        <v>6.3E-3</v>
      </c>
      <c r="I14" s="1046" t="s">
        <v>164</v>
      </c>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BD14" s="125"/>
      <c r="BE14" s="125"/>
      <c r="BF14" s="316"/>
      <c r="BG14" s="316"/>
      <c r="BH14" s="316"/>
      <c r="BI14" s="316"/>
      <c r="BJ14" s="316"/>
      <c r="BK14" s="125"/>
      <c r="BL14" s="125"/>
      <c r="BM14" s="125"/>
      <c r="BN14" s="125"/>
      <c r="BO14" s="125"/>
      <c r="BP14" s="88"/>
      <c r="BQ14" s="88"/>
      <c r="BR14" s="88"/>
      <c r="BS14" s="88"/>
      <c r="BT14" s="88"/>
      <c r="BU14" s="88"/>
      <c r="BV14" s="88"/>
    </row>
    <row r="15" spans="1:74">
      <c r="A15" s="88"/>
      <c r="B15" s="1435"/>
      <c r="C15" s="633"/>
      <c r="D15" s="633"/>
      <c r="E15" s="633"/>
      <c r="F15" s="125" t="s">
        <v>349</v>
      </c>
      <c r="G15" s="125" t="s">
        <v>353</v>
      </c>
      <c r="H15" s="372">
        <v>4.5999999999999999E-3</v>
      </c>
      <c r="I15" s="1046" t="s">
        <v>164</v>
      </c>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BD15" s="125"/>
      <c r="BE15" s="125"/>
      <c r="BF15" s="316"/>
      <c r="BG15" s="316"/>
      <c r="BH15" s="316"/>
      <c r="BI15" s="316"/>
      <c r="BJ15" s="316"/>
      <c r="BK15" s="125"/>
      <c r="BL15" s="125"/>
      <c r="BM15" s="125"/>
      <c r="BN15" s="125"/>
      <c r="BO15" s="125"/>
      <c r="BP15" s="88"/>
      <c r="BQ15" s="88"/>
      <c r="BR15" s="88"/>
      <c r="BS15" s="88"/>
      <c r="BT15" s="88"/>
      <c r="BU15" s="88"/>
      <c r="BV15" s="88"/>
    </row>
    <row r="16" spans="1:74">
      <c r="A16" s="88"/>
      <c r="B16" s="1435" t="s">
        <v>356</v>
      </c>
      <c r="C16" s="633"/>
      <c r="D16" s="633"/>
      <c r="E16" s="633"/>
      <c r="F16" s="125" t="s">
        <v>349</v>
      </c>
      <c r="G16" s="125" t="s">
        <v>352</v>
      </c>
      <c r="H16" s="372">
        <v>3.6600000000000001E-2</v>
      </c>
      <c r="I16" s="1046" t="s">
        <v>164</v>
      </c>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BD16" s="125"/>
      <c r="BE16" s="125"/>
      <c r="BF16" s="316"/>
      <c r="BG16" s="316"/>
      <c r="BH16" s="316"/>
      <c r="BI16" s="316"/>
      <c r="BJ16" s="316"/>
      <c r="BK16" s="125"/>
      <c r="BL16" s="125"/>
      <c r="BM16" s="125"/>
      <c r="BN16" s="125"/>
      <c r="BO16" s="125"/>
      <c r="BP16" s="88"/>
      <c r="BQ16" s="88"/>
      <c r="BR16" s="88"/>
      <c r="BS16" s="88"/>
      <c r="BT16" s="88"/>
      <c r="BU16" s="88"/>
      <c r="BV16" s="88"/>
    </row>
    <row r="17" spans="1:74">
      <c r="A17" s="88"/>
      <c r="B17" s="1435"/>
      <c r="C17" s="633"/>
      <c r="D17" s="633"/>
      <c r="E17" s="633"/>
      <c r="F17" s="125" t="s">
        <v>349</v>
      </c>
      <c r="G17" s="125" t="s">
        <v>353</v>
      </c>
      <c r="H17" s="372">
        <v>2.6499999999999999E-2</v>
      </c>
      <c r="I17" s="1046" t="s">
        <v>164</v>
      </c>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BD17" s="125"/>
      <c r="BE17" s="125"/>
      <c r="BF17" s="316"/>
      <c r="BG17" s="316"/>
      <c r="BH17" s="316"/>
      <c r="BI17" s="316"/>
      <c r="BJ17" s="316"/>
      <c r="BK17" s="125"/>
      <c r="BL17" s="125"/>
      <c r="BM17" s="125"/>
      <c r="BN17" s="125"/>
      <c r="BO17" s="125"/>
      <c r="BP17" s="88"/>
      <c r="BQ17" s="88"/>
      <c r="BR17" s="88"/>
      <c r="BS17" s="88"/>
      <c r="BT17" s="88"/>
      <c r="BU17" s="88"/>
      <c r="BV17" s="88"/>
    </row>
    <row r="18" spans="1:74" ht="13.9">
      <c r="A18" s="88"/>
      <c r="B18" s="634" t="s">
        <v>358</v>
      </c>
      <c r="C18" s="633"/>
      <c r="D18" s="635"/>
      <c r="E18" s="635"/>
      <c r="F18" s="125" t="s">
        <v>349</v>
      </c>
      <c r="G18" s="125"/>
      <c r="H18" s="372">
        <v>1E-4</v>
      </c>
      <c r="I18" s="1046" t="s">
        <v>164</v>
      </c>
      <c r="J18" s="125"/>
      <c r="K18" s="88"/>
      <c r="L18" s="88"/>
      <c r="M18" s="88"/>
      <c r="N18" s="88"/>
      <c r="O18" s="88"/>
      <c r="P18" s="1388"/>
      <c r="Q18" s="1388"/>
      <c r="R18" s="1388"/>
      <c r="S18" s="1388"/>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BD18" s="125"/>
      <c r="BE18" s="125"/>
      <c r="BF18" s="316"/>
      <c r="BG18" s="316"/>
      <c r="BH18" s="316"/>
      <c r="BI18" s="316"/>
      <c r="BJ18" s="316"/>
      <c r="BK18" s="125"/>
      <c r="BL18" s="125"/>
      <c r="BM18" s="125"/>
      <c r="BN18" s="125"/>
      <c r="BO18" s="125"/>
      <c r="BP18" s="88"/>
      <c r="BQ18" s="88"/>
      <c r="BR18" s="88"/>
      <c r="BS18" s="88"/>
      <c r="BT18" s="88"/>
      <c r="BU18" s="88"/>
      <c r="BV18" s="88"/>
    </row>
    <row r="19" spans="1:74" ht="13.9">
      <c r="A19" s="88"/>
      <c r="B19" s="634" t="s">
        <v>359</v>
      </c>
      <c r="C19" s="633"/>
      <c r="D19" s="635"/>
      <c r="E19" s="635"/>
      <c r="F19" s="125" t="s">
        <v>349</v>
      </c>
      <c r="G19" s="125"/>
      <c r="H19" s="372">
        <v>2.9999999999999997E-4</v>
      </c>
      <c r="I19" s="1046" t="s">
        <v>164</v>
      </c>
      <c r="J19" s="125"/>
      <c r="K19" s="88"/>
      <c r="L19" s="88"/>
      <c r="M19" s="88"/>
      <c r="N19" s="88"/>
      <c r="O19" s="88"/>
      <c r="P19" s="1356"/>
      <c r="Q19" s="1356"/>
      <c r="R19" s="368"/>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BD19" s="125"/>
      <c r="BE19" s="125"/>
      <c r="BF19" s="316"/>
      <c r="BG19" s="316"/>
      <c r="BH19" s="316"/>
      <c r="BI19" s="316"/>
      <c r="BJ19" s="316"/>
      <c r="BK19" s="125"/>
      <c r="BL19" s="125"/>
      <c r="BM19" s="125"/>
      <c r="BN19" s="125"/>
      <c r="BO19" s="125"/>
      <c r="BP19" s="88"/>
      <c r="BQ19" s="88"/>
      <c r="BR19" s="88"/>
      <c r="BS19" s="88"/>
      <c r="BT19" s="88"/>
      <c r="BU19" s="88"/>
      <c r="BV19" s="88"/>
    </row>
    <row r="20" spans="1:74">
      <c r="A20" s="88"/>
      <c r="B20" s="1435" t="s">
        <v>361</v>
      </c>
      <c r="C20" s="633"/>
      <c r="D20" s="633"/>
      <c r="E20" s="633"/>
      <c r="F20" s="125" t="s">
        <v>349</v>
      </c>
      <c r="G20" s="125" t="s">
        <v>352</v>
      </c>
      <c r="H20" s="372">
        <v>4.3E-3</v>
      </c>
      <c r="I20" s="1046" t="s">
        <v>164</v>
      </c>
      <c r="J20" s="125"/>
      <c r="K20" s="88"/>
      <c r="L20" s="88"/>
      <c r="M20" s="88"/>
      <c r="N20" s="88"/>
      <c r="O20" s="88"/>
      <c r="P20" s="1356"/>
      <c r="Q20" s="1356"/>
      <c r="R20" s="368"/>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BD20" s="125"/>
      <c r="BE20" s="125"/>
      <c r="BF20" s="316"/>
      <c r="BG20" s="316"/>
      <c r="BH20" s="316"/>
      <c r="BI20" s="316"/>
      <c r="BJ20" s="316"/>
      <c r="BK20" s="125"/>
      <c r="BL20" s="125"/>
      <c r="BM20" s="125"/>
      <c r="BN20" s="125"/>
      <c r="BO20" s="125"/>
      <c r="BP20" s="88"/>
      <c r="BQ20" s="88"/>
      <c r="BR20" s="88"/>
      <c r="BS20" s="88"/>
      <c r="BT20" s="88"/>
      <c r="BU20" s="88"/>
      <c r="BV20" s="88"/>
    </row>
    <row r="21" spans="1:74">
      <c r="A21" s="88"/>
      <c r="B21" s="1435"/>
      <c r="C21" s="633"/>
      <c r="D21" s="633"/>
      <c r="E21" s="633"/>
      <c r="F21" s="125" t="s">
        <v>349</v>
      </c>
      <c r="G21" s="125" t="s">
        <v>353</v>
      </c>
      <c r="H21" s="372">
        <v>3.0999999999999999E-3</v>
      </c>
      <c r="I21" s="1046" t="s">
        <v>164</v>
      </c>
      <c r="J21" s="125"/>
      <c r="K21" s="88"/>
      <c r="L21" s="88"/>
      <c r="M21" s="88"/>
      <c r="N21" s="88"/>
      <c r="O21" s="88"/>
      <c r="P21" s="1356"/>
      <c r="Q21" s="1356"/>
      <c r="R21" s="368"/>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BD21" s="125"/>
      <c r="BE21" s="125"/>
      <c r="BF21" s="316"/>
      <c r="BG21" s="316"/>
      <c r="BH21" s="316"/>
      <c r="BI21" s="316"/>
      <c r="BJ21" s="316"/>
      <c r="BK21" s="125"/>
      <c r="BL21" s="125"/>
      <c r="BM21" s="125"/>
      <c r="BN21" s="125"/>
      <c r="BO21" s="125"/>
      <c r="BP21" s="88"/>
      <c r="BQ21" s="88"/>
      <c r="BR21" s="88"/>
      <c r="BS21" s="88"/>
      <c r="BT21" s="88"/>
      <c r="BU21" s="88"/>
      <c r="BV21" s="88"/>
    </row>
    <row r="22" spans="1:74" ht="13.9">
      <c r="A22" s="88"/>
      <c r="B22" s="634" t="s">
        <v>364</v>
      </c>
      <c r="C22" s="633"/>
      <c r="D22" s="635"/>
      <c r="E22" s="635"/>
      <c r="F22" s="125" t="s">
        <v>349</v>
      </c>
      <c r="G22" s="125"/>
      <c r="H22" s="372">
        <v>2.7000000000000001E-3</v>
      </c>
      <c r="I22" s="1046" t="s">
        <v>164</v>
      </c>
      <c r="J22" s="125"/>
      <c r="K22" s="88"/>
      <c r="L22" s="88"/>
      <c r="M22" s="88"/>
      <c r="N22" s="88"/>
      <c r="O22" s="88"/>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BD22" s="125"/>
      <c r="BE22" s="125"/>
      <c r="BF22" s="316"/>
      <c r="BG22" s="316"/>
      <c r="BH22" s="316"/>
      <c r="BI22" s="316"/>
      <c r="BJ22" s="316"/>
      <c r="BK22" s="125"/>
      <c r="BL22" s="125"/>
      <c r="BM22" s="125"/>
      <c r="BN22" s="125"/>
      <c r="BO22" s="125"/>
      <c r="BP22" s="88"/>
      <c r="BQ22" s="88"/>
      <c r="BR22" s="88"/>
      <c r="BS22" s="88"/>
      <c r="BT22" s="88"/>
      <c r="BU22" s="88"/>
      <c r="BV22" s="88"/>
    </row>
    <row r="23" spans="1:74" ht="13.9">
      <c r="A23" s="88"/>
      <c r="B23" s="1085" t="s">
        <v>365</v>
      </c>
      <c r="C23" s="394"/>
      <c r="D23" s="636"/>
      <c r="E23" s="636"/>
      <c r="F23" s="1045" t="s">
        <v>349</v>
      </c>
      <c r="G23" s="1096"/>
      <c r="H23" s="372">
        <v>2.0000000000000001E-4</v>
      </c>
      <c r="I23" s="1046" t="s">
        <v>164</v>
      </c>
      <c r="J23" s="125"/>
      <c r="K23" s="88"/>
      <c r="L23" s="88"/>
      <c r="M23" s="88"/>
      <c r="N23" s="88"/>
      <c r="O23" s="88"/>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BD23" s="125"/>
      <c r="BE23" s="125"/>
      <c r="BF23" s="316"/>
      <c r="BG23" s="316"/>
      <c r="BH23" s="316"/>
      <c r="BI23" s="316"/>
      <c r="BJ23" s="316"/>
      <c r="BK23" s="125"/>
      <c r="BL23" s="125"/>
      <c r="BM23" s="125"/>
      <c r="BN23" s="125"/>
      <c r="BO23" s="125"/>
      <c r="BP23" s="88"/>
      <c r="BQ23" s="88"/>
      <c r="BR23" s="88"/>
      <c r="BS23" s="88"/>
      <c r="BT23" s="88"/>
      <c r="BU23" s="88"/>
      <c r="BV23" s="88"/>
    </row>
    <row r="24" spans="1:74" ht="13.9">
      <c r="A24" s="88"/>
      <c r="B24" s="634" t="s">
        <v>367</v>
      </c>
      <c r="C24" s="633"/>
      <c r="D24" s="635"/>
      <c r="E24" s="635"/>
      <c r="F24" s="125" t="s">
        <v>349</v>
      </c>
      <c r="G24" s="125"/>
      <c r="H24" s="372">
        <v>1.2E-5</v>
      </c>
      <c r="I24" s="1046" t="s">
        <v>164</v>
      </c>
      <c r="J24" s="1096"/>
      <c r="K24" s="88"/>
      <c r="L24" s="88"/>
      <c r="M24" s="88"/>
      <c r="N24" s="88"/>
      <c r="O24" s="88"/>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BD24" s="125"/>
      <c r="BE24" s="125"/>
      <c r="BF24" s="316"/>
      <c r="BG24" s="316"/>
      <c r="BH24" s="316"/>
      <c r="BI24" s="316"/>
      <c r="BJ24" s="316"/>
      <c r="BK24" s="125"/>
      <c r="BL24" s="125"/>
      <c r="BM24" s="125"/>
      <c r="BN24" s="125"/>
      <c r="BO24" s="125"/>
      <c r="BP24" s="88"/>
      <c r="BQ24" s="88"/>
      <c r="BR24" s="88"/>
      <c r="BS24" s="88"/>
      <c r="BT24" s="88"/>
      <c r="BU24" s="88"/>
      <c r="BV24" s="88"/>
    </row>
    <row r="25" spans="1:74" ht="13.9">
      <c r="A25" s="88"/>
      <c r="B25" s="634" t="s">
        <v>369</v>
      </c>
      <c r="C25" s="633"/>
      <c r="D25" s="635"/>
      <c r="E25" s="635"/>
      <c r="F25" s="125" t="s">
        <v>349</v>
      </c>
      <c r="G25" s="125"/>
      <c r="H25" s="372">
        <v>1.1000000000000001E-3</v>
      </c>
      <c r="I25" s="1046" t="s">
        <v>164</v>
      </c>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BD25" s="125"/>
      <c r="BE25" s="125"/>
      <c r="BF25" s="316"/>
      <c r="BG25" s="316"/>
      <c r="BH25" s="316"/>
      <c r="BI25" s="316"/>
      <c r="BJ25" s="316"/>
      <c r="BK25" s="125"/>
      <c r="BL25" s="125"/>
      <c r="BM25" s="125"/>
      <c r="BN25" s="125"/>
      <c r="BO25" s="125"/>
      <c r="BP25" s="88"/>
      <c r="BQ25" s="88"/>
      <c r="BR25" s="88"/>
      <c r="BS25" s="88"/>
      <c r="BT25" s="88"/>
      <c r="BU25" s="88"/>
      <c r="BV25" s="88"/>
    </row>
    <row r="26" spans="1:74" ht="13.9">
      <c r="A26" s="88"/>
      <c r="B26" s="634" t="s">
        <v>371</v>
      </c>
      <c r="C26" s="633"/>
      <c r="D26" s="635"/>
      <c r="E26" s="635"/>
      <c r="F26" s="125" t="s">
        <v>349</v>
      </c>
      <c r="G26" s="125"/>
      <c r="H26" s="372">
        <v>5.5999999999999999E-5</v>
      </c>
      <c r="I26" s="1046" t="s">
        <v>164</v>
      </c>
      <c r="J26" s="125"/>
      <c r="K26" s="88"/>
      <c r="L26" s="88"/>
      <c r="M26" s="88"/>
      <c r="N26" s="88"/>
      <c r="O26" s="88"/>
      <c r="P26" s="88"/>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BD26" s="125"/>
      <c r="BE26" s="125"/>
      <c r="BF26" s="316"/>
      <c r="BG26" s="316"/>
      <c r="BH26" s="316"/>
      <c r="BI26" s="316"/>
      <c r="BJ26" s="316"/>
      <c r="BK26" s="125"/>
      <c r="BL26" s="125"/>
      <c r="BM26" s="125"/>
      <c r="BN26" s="125"/>
      <c r="BO26" s="125"/>
      <c r="BP26" s="88"/>
      <c r="BQ26" s="88"/>
      <c r="BR26" s="88"/>
      <c r="BS26" s="88"/>
      <c r="BT26" s="88"/>
      <c r="BU26" s="88"/>
      <c r="BV26" s="88"/>
    </row>
    <row r="27" spans="1:74" ht="15" customHeight="1">
      <c r="A27" s="88"/>
      <c r="B27" s="1435" t="s">
        <v>372</v>
      </c>
      <c r="C27" s="633"/>
      <c r="D27" s="633"/>
      <c r="E27" s="633"/>
      <c r="F27" s="125" t="s">
        <v>349</v>
      </c>
      <c r="G27" s="125" t="s">
        <v>352</v>
      </c>
      <c r="H27" s="372">
        <v>9.4999999999999998E-3</v>
      </c>
      <c r="I27" s="1046" t="s">
        <v>164</v>
      </c>
      <c r="J27" s="125"/>
      <c r="K27" s="88"/>
      <c r="L27" s="88"/>
      <c r="M27" s="88"/>
      <c r="N27" s="88"/>
      <c r="O27" s="88"/>
      <c r="P27" s="88"/>
      <c r="Q27" s="88"/>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BD27" s="125"/>
      <c r="BE27" s="125"/>
      <c r="BF27" s="316"/>
      <c r="BG27" s="316"/>
      <c r="BH27" s="316"/>
      <c r="BI27" s="316"/>
      <c r="BJ27" s="316"/>
      <c r="BK27" s="125"/>
      <c r="BL27" s="125"/>
      <c r="BM27" s="88"/>
      <c r="BN27" s="88"/>
      <c r="BO27" s="88"/>
      <c r="BP27" s="88"/>
      <c r="BQ27" s="88"/>
      <c r="BR27" s="88"/>
      <c r="BS27" s="88"/>
    </row>
    <row r="28" spans="1:74">
      <c r="A28" s="88"/>
      <c r="B28" s="1435"/>
      <c r="C28" s="633"/>
      <c r="D28" s="633"/>
      <c r="E28" s="633"/>
      <c r="F28" s="125" t="s">
        <v>349</v>
      </c>
      <c r="G28" s="125" t="s">
        <v>353</v>
      </c>
      <c r="H28" s="372">
        <v>6.8999999999999999E-3</v>
      </c>
      <c r="I28" s="1046" t="s">
        <v>164</v>
      </c>
      <c r="J28" s="125"/>
      <c r="K28" s="88"/>
      <c r="L28" s="88"/>
      <c r="M28" s="88"/>
      <c r="N28" s="88"/>
      <c r="O28" s="88"/>
      <c r="P28" s="88"/>
      <c r="Q28" s="88"/>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BD28" s="125"/>
      <c r="BE28" s="125"/>
      <c r="BF28" s="316"/>
      <c r="BG28" s="316"/>
      <c r="BH28" s="316"/>
      <c r="BI28" s="316"/>
      <c r="BJ28" s="316"/>
      <c r="BK28" s="125"/>
      <c r="BL28" s="125"/>
      <c r="BM28" s="88"/>
      <c r="BN28" s="88"/>
      <c r="BO28" s="88"/>
      <c r="BP28" s="88"/>
      <c r="BQ28" s="88"/>
      <c r="BR28" s="88"/>
      <c r="BS28" s="88"/>
    </row>
    <row r="29" spans="1:74" ht="13.9">
      <c r="A29" s="88"/>
      <c r="B29" s="1055" t="s">
        <v>374</v>
      </c>
      <c r="C29" s="1086"/>
      <c r="D29" s="637"/>
      <c r="E29" s="635"/>
      <c r="F29" s="125" t="s">
        <v>349</v>
      </c>
      <c r="G29" s="125"/>
      <c r="H29" s="372">
        <v>3.8000000000000002E-4</v>
      </c>
      <c r="I29" s="1046" t="s">
        <v>164</v>
      </c>
      <c r="J29" s="125"/>
      <c r="K29" s="88"/>
      <c r="L29" s="88"/>
      <c r="M29" s="88"/>
      <c r="N29" s="88"/>
      <c r="O29" s="88"/>
      <c r="P29" s="88"/>
      <c r="Q29" s="88"/>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BD29" s="125"/>
      <c r="BE29" s="125"/>
      <c r="BF29" s="316"/>
      <c r="BG29" s="316"/>
      <c r="BH29" s="316"/>
      <c r="BI29" s="316"/>
      <c r="BJ29" s="316"/>
      <c r="BK29" s="125"/>
      <c r="BL29" s="125"/>
      <c r="BM29" s="88"/>
      <c r="BN29" s="88"/>
      <c r="BO29" s="88"/>
      <c r="BP29" s="88"/>
      <c r="BQ29" s="88"/>
      <c r="BR29" s="88"/>
      <c r="BS29" s="88"/>
    </row>
    <row r="30" spans="1:74" ht="13.9">
      <c r="A30" s="88"/>
      <c r="B30" s="634" t="s">
        <v>376</v>
      </c>
      <c r="C30" s="633"/>
      <c r="D30" s="635"/>
      <c r="E30" s="635"/>
      <c r="F30" s="125" t="s">
        <v>349</v>
      </c>
      <c r="G30" s="125"/>
      <c r="H30" s="372">
        <v>2.5999999999999998E-4</v>
      </c>
      <c r="I30" s="1046" t="s">
        <v>164</v>
      </c>
      <c r="J30" s="125"/>
      <c r="K30" s="88"/>
      <c r="L30" s="88"/>
      <c r="M30" s="88"/>
      <c r="N30" s="88"/>
      <c r="O30" s="88"/>
      <c r="P30" s="88"/>
      <c r="Q30" s="88"/>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BD30" s="125"/>
      <c r="BE30" s="125"/>
      <c r="BF30" s="316"/>
      <c r="BG30" s="316"/>
      <c r="BH30" s="316"/>
      <c r="BI30" s="316"/>
      <c r="BJ30" s="316"/>
      <c r="BK30" s="125"/>
      <c r="BL30" s="125"/>
      <c r="BM30" s="88"/>
      <c r="BN30" s="88"/>
      <c r="BO30" s="88"/>
      <c r="BP30" s="88"/>
      <c r="BQ30" s="88"/>
      <c r="BR30" s="88"/>
      <c r="BS30" s="88"/>
    </row>
    <row r="31" spans="1:74" ht="13.9">
      <c r="A31" s="88"/>
      <c r="B31" s="634" t="s">
        <v>378</v>
      </c>
      <c r="C31" s="633"/>
      <c r="D31" s="635"/>
      <c r="E31" s="635"/>
      <c r="F31" s="125" t="s">
        <v>349</v>
      </c>
      <c r="G31" s="125"/>
      <c r="H31" s="372">
        <v>2.0999999999999999E-3</v>
      </c>
      <c r="I31" s="1046" t="s">
        <v>164</v>
      </c>
      <c r="J31" s="125"/>
      <c r="K31" s="88"/>
      <c r="L31" s="88"/>
      <c r="M31" s="88"/>
      <c r="N31" s="88"/>
      <c r="O31" s="88"/>
      <c r="P31" s="88"/>
      <c r="Q31" s="88"/>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BD31" s="125"/>
      <c r="BE31" s="125"/>
      <c r="BF31" s="316"/>
      <c r="BG31" s="316"/>
      <c r="BH31" s="316"/>
      <c r="BI31" s="316"/>
      <c r="BJ31" s="316"/>
      <c r="BK31" s="125"/>
      <c r="BL31" s="125"/>
      <c r="BM31" s="88"/>
      <c r="BN31" s="88"/>
      <c r="BO31" s="88"/>
      <c r="BP31" s="88"/>
      <c r="BQ31" s="88"/>
      <c r="BR31" s="88"/>
      <c r="BS31" s="88"/>
    </row>
    <row r="32" spans="1:74" ht="13.9">
      <c r="A32" s="88"/>
      <c r="B32" s="634" t="s">
        <v>380</v>
      </c>
      <c r="C32" s="633"/>
      <c r="D32" s="635"/>
      <c r="E32" s="635"/>
      <c r="F32" s="125" t="s">
        <v>349</v>
      </c>
      <c r="G32" s="125"/>
      <c r="H32" s="372">
        <v>2.4000000000000001E-5</v>
      </c>
      <c r="I32" s="1046" t="s">
        <v>164</v>
      </c>
      <c r="J32" s="125"/>
      <c r="K32" s="52"/>
      <c r="L32" s="52"/>
      <c r="M32" s="52"/>
      <c r="N32" s="1096"/>
      <c r="O32" s="285"/>
      <c r="P32" s="285"/>
      <c r="Q32" s="88"/>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BD32" s="125"/>
      <c r="BE32" s="125"/>
      <c r="BF32" s="316"/>
      <c r="BG32" s="316"/>
      <c r="BH32" s="316"/>
      <c r="BI32" s="316"/>
      <c r="BJ32" s="316"/>
      <c r="BK32" s="125"/>
      <c r="BL32" s="125"/>
      <c r="BM32" s="88"/>
      <c r="BN32" s="88"/>
      <c r="BO32" s="88"/>
      <c r="BP32" s="88"/>
      <c r="BQ32" s="88"/>
      <c r="BR32" s="88"/>
      <c r="BS32" s="88"/>
    </row>
    <row r="33" spans="1:74" ht="15" customHeight="1">
      <c r="A33" s="88"/>
      <c r="B33" s="1435" t="s">
        <v>382</v>
      </c>
      <c r="C33" s="1436"/>
      <c r="D33" s="1436"/>
      <c r="E33" s="1436"/>
      <c r="F33" s="125" t="s">
        <v>349</v>
      </c>
      <c r="G33" s="125" t="s">
        <v>352</v>
      </c>
      <c r="H33" s="372">
        <v>2.7199999999999998E-2</v>
      </c>
      <c r="I33" s="1046" t="s">
        <v>164</v>
      </c>
      <c r="J33" s="125"/>
      <c r="K33" s="52"/>
      <c r="L33" s="52"/>
      <c r="M33" s="52"/>
      <c r="N33" s="1096"/>
      <c r="O33" s="285"/>
      <c r="P33" s="285"/>
      <c r="Q33" s="88"/>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BD33" s="125"/>
      <c r="BE33" s="125"/>
      <c r="BF33" s="316"/>
      <c r="BG33" s="316"/>
      <c r="BH33" s="316"/>
      <c r="BI33" s="316"/>
      <c r="BJ33" s="316"/>
      <c r="BK33" s="125"/>
      <c r="BL33" s="125"/>
      <c r="BM33" s="88"/>
      <c r="BN33" s="88"/>
      <c r="BO33" s="88"/>
      <c r="BP33" s="88"/>
      <c r="BQ33" s="88"/>
      <c r="BR33" s="88"/>
      <c r="BS33" s="88"/>
    </row>
    <row r="34" spans="1:74">
      <c r="A34" s="88"/>
      <c r="B34" s="1435"/>
      <c r="C34" s="1436"/>
      <c r="D34" s="1436"/>
      <c r="E34" s="1436"/>
      <c r="F34" s="125" t="s">
        <v>349</v>
      </c>
      <c r="G34" s="125" t="s">
        <v>353</v>
      </c>
      <c r="H34" s="372">
        <v>1.9699999999999999E-2</v>
      </c>
      <c r="I34" s="1046" t="s">
        <v>164</v>
      </c>
      <c r="J34" s="125"/>
      <c r="K34" s="52"/>
      <c r="L34" s="52"/>
      <c r="M34" s="52"/>
      <c r="N34" s="1096"/>
      <c r="O34" s="285"/>
      <c r="P34" s="285"/>
      <c r="Q34" s="88"/>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BD34" s="125"/>
      <c r="BE34" s="125"/>
      <c r="BF34" s="316"/>
      <c r="BG34" s="316"/>
      <c r="BH34" s="316"/>
      <c r="BI34" s="316"/>
      <c r="BJ34" s="316"/>
      <c r="BK34" s="125"/>
      <c r="BL34" s="125"/>
      <c r="BM34" s="88"/>
      <c r="BN34" s="88"/>
      <c r="BO34" s="88"/>
      <c r="BP34" s="88"/>
      <c r="BQ34" s="88"/>
      <c r="BR34" s="88"/>
      <c r="BS34" s="88"/>
    </row>
    <row r="35" spans="1:74" ht="13.9">
      <c r="A35" s="88"/>
      <c r="B35" s="638" t="s">
        <v>384</v>
      </c>
      <c r="C35" s="639"/>
      <c r="D35" s="640"/>
      <c r="E35" s="640"/>
      <c r="F35" s="373" t="s">
        <v>349</v>
      </c>
      <c r="G35" s="373"/>
      <c r="H35" s="645">
        <v>8.3999999999999995E-5</v>
      </c>
      <c r="I35" s="253" t="s">
        <v>164</v>
      </c>
      <c r="J35" s="125"/>
      <c r="K35" s="52"/>
      <c r="L35" s="52"/>
      <c r="M35" s="52"/>
      <c r="N35" s="1096"/>
      <c r="O35" s="285"/>
      <c r="P35" s="285"/>
      <c r="Q35" s="88"/>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BD35" s="125"/>
      <c r="BE35" s="125"/>
      <c r="BF35" s="316"/>
      <c r="BG35" s="316"/>
      <c r="BH35" s="316"/>
      <c r="BI35" s="316"/>
      <c r="BJ35" s="316"/>
      <c r="BK35" s="125"/>
      <c r="BL35" s="125"/>
      <c r="BM35" s="88"/>
      <c r="BN35" s="88"/>
      <c r="BO35" s="88"/>
      <c r="BP35" s="88"/>
      <c r="BQ35" s="88"/>
      <c r="BR35" s="88"/>
      <c r="BS35" s="88"/>
    </row>
    <row r="36" spans="1:74">
      <c r="A36" s="88"/>
      <c r="B36" s="88"/>
      <c r="C36" s="88"/>
      <c r="D36" s="88"/>
      <c r="E36" s="88"/>
      <c r="F36" s="88"/>
      <c r="G36" s="88"/>
      <c r="H36" s="1074"/>
      <c r="I36" s="89"/>
      <c r="J36" s="125"/>
      <c r="K36" s="52"/>
      <c r="L36" s="52"/>
      <c r="M36" s="52"/>
      <c r="N36" s="1096"/>
      <c r="O36" s="285"/>
      <c r="P36" s="285"/>
      <c r="Q36" s="88"/>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BD36" s="125"/>
      <c r="BE36" s="125"/>
      <c r="BF36" s="316"/>
      <c r="BG36" s="316"/>
      <c r="BH36" s="316"/>
      <c r="BI36" s="316"/>
      <c r="BJ36" s="316"/>
      <c r="BK36" s="125"/>
      <c r="BL36" s="125"/>
      <c r="BM36" s="88"/>
      <c r="BN36" s="88"/>
      <c r="BO36" s="88"/>
      <c r="BP36" s="88"/>
      <c r="BQ36" s="88"/>
      <c r="BR36" s="88"/>
      <c r="BS36" s="88"/>
    </row>
    <row r="37" spans="1:74">
      <c r="A37" s="88"/>
      <c r="B37" s="125" t="s">
        <v>473</v>
      </c>
      <c r="C37" s="125"/>
      <c r="D37" s="125"/>
      <c r="E37" s="125"/>
      <c r="F37" s="125"/>
      <c r="G37" s="88"/>
      <c r="H37" s="1074"/>
      <c r="I37" s="89"/>
      <c r="J37" s="125"/>
      <c r="K37" s="52"/>
      <c r="L37" s="52"/>
      <c r="M37" s="52"/>
      <c r="N37" s="1096"/>
      <c r="O37" s="285"/>
      <c r="P37" s="285"/>
      <c r="Q37" s="88"/>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BD37" s="125"/>
      <c r="BE37" s="125"/>
      <c r="BF37" s="316"/>
      <c r="BG37" s="316"/>
      <c r="BH37" s="316"/>
      <c r="BI37" s="316"/>
      <c r="BJ37" s="316"/>
      <c r="BK37" s="125"/>
      <c r="BL37" s="125"/>
      <c r="BM37" s="88"/>
      <c r="BN37" s="88"/>
      <c r="BO37" s="88"/>
      <c r="BP37" s="88"/>
      <c r="BQ37" s="88"/>
      <c r="BR37" s="88"/>
      <c r="BS37" s="88"/>
    </row>
    <row r="38" spans="1:74">
      <c r="A38" s="88"/>
      <c r="B38" s="375" t="s">
        <v>386</v>
      </c>
      <c r="C38" s="125"/>
      <c r="D38" s="125"/>
      <c r="E38" s="125"/>
      <c r="F38" s="125"/>
      <c r="G38" s="88"/>
      <c r="H38" s="1074"/>
      <c r="I38" s="89"/>
      <c r="J38" s="125"/>
      <c r="K38" s="52"/>
      <c r="L38" s="52"/>
      <c r="M38" s="52"/>
      <c r="N38" s="1096"/>
      <c r="O38" s="285"/>
      <c r="P38" s="285"/>
      <c r="Q38" s="88"/>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BD38" s="125"/>
      <c r="BE38" s="125"/>
      <c r="BF38" s="316"/>
      <c r="BG38" s="316"/>
      <c r="BH38" s="316"/>
      <c r="BI38" s="316"/>
      <c r="BJ38" s="316"/>
      <c r="BK38" s="125"/>
      <c r="BL38" s="125"/>
      <c r="BM38" s="88"/>
      <c r="BN38" s="88"/>
      <c r="BO38" s="88"/>
      <c r="BP38" s="88"/>
      <c r="BQ38" s="88"/>
      <c r="BR38" s="88"/>
      <c r="BS38" s="88"/>
    </row>
    <row r="39" spans="1:74" ht="15" customHeight="1">
      <c r="A39" s="88"/>
      <c r="B39" s="88" t="s">
        <v>387</v>
      </c>
      <c r="C39" s="125"/>
      <c r="D39" s="125"/>
      <c r="E39" s="125"/>
      <c r="F39" s="125"/>
      <c r="G39" s="88"/>
      <c r="H39" s="1074"/>
      <c r="I39" s="89"/>
      <c r="J39" s="88"/>
      <c r="K39" s="88"/>
      <c r="L39" s="88"/>
      <c r="M39" s="88"/>
      <c r="N39" s="88"/>
      <c r="O39" s="88"/>
      <c r="P39" s="88"/>
      <c r="Q39" s="88"/>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BD39" s="125"/>
      <c r="BE39" s="125"/>
      <c r="BF39" s="316"/>
      <c r="BG39" s="316"/>
      <c r="BH39" s="316"/>
      <c r="BI39" s="316"/>
      <c r="BJ39" s="316"/>
      <c r="BK39" s="125"/>
      <c r="BL39" s="125"/>
      <c r="BM39" s="88"/>
      <c r="BN39" s="88"/>
      <c r="BO39" s="88"/>
      <c r="BP39" s="88"/>
      <c r="BQ39" s="88"/>
      <c r="BR39" s="88"/>
      <c r="BS39" s="88"/>
    </row>
    <row r="40" spans="1:74" ht="15.4">
      <c r="A40" s="88"/>
      <c r="B40" s="1434"/>
      <c r="C40" s="1434"/>
      <c r="D40" s="1434"/>
      <c r="E40" s="1434"/>
      <c r="F40" s="88"/>
      <c r="G40" s="88"/>
      <c r="H40" s="256" t="s">
        <v>815</v>
      </c>
      <c r="I40" s="89"/>
      <c r="J40" s="88"/>
      <c r="K40" s="88"/>
      <c r="L40" s="88"/>
      <c r="M40" s="88"/>
      <c r="N40" s="88"/>
      <c r="O40" s="125"/>
      <c r="P40" s="125"/>
      <c r="Q40" s="125"/>
      <c r="R40" s="125"/>
      <c r="S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BD40" s="125"/>
      <c r="BE40" s="125"/>
      <c r="BF40" s="316"/>
      <c r="BG40" s="316"/>
      <c r="BH40" s="316"/>
      <c r="BI40" s="316"/>
      <c r="BJ40" s="316"/>
      <c r="BK40" s="125"/>
      <c r="BL40" s="125"/>
      <c r="BM40" s="125"/>
      <c r="BN40" s="125"/>
      <c r="BO40" s="125"/>
      <c r="BP40" s="88"/>
      <c r="BQ40" s="88"/>
      <c r="BR40" s="88"/>
      <c r="BS40" s="88"/>
      <c r="BT40" s="88"/>
      <c r="BU40" s="88"/>
      <c r="BV40" s="88"/>
    </row>
    <row r="41" spans="1:74" ht="13.9">
      <c r="A41" s="88"/>
      <c r="B41" s="367" t="s">
        <v>816</v>
      </c>
      <c r="C41" s="125"/>
      <c r="D41" s="125"/>
      <c r="E41" s="125"/>
      <c r="F41" s="125"/>
      <c r="G41" s="125"/>
      <c r="H41" s="1428" t="s">
        <v>817</v>
      </c>
      <c r="I41" s="1429"/>
      <c r="J41" s="1430"/>
      <c r="K41" s="88"/>
      <c r="L41" s="88"/>
      <c r="M41" s="88"/>
      <c r="N41" s="88"/>
      <c r="O41" s="88"/>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c r="AX41" s="125"/>
      <c r="AY41" s="125"/>
      <c r="BD41" s="125"/>
      <c r="BE41" s="125"/>
      <c r="BF41" s="316"/>
      <c r="BG41" s="316"/>
      <c r="BH41" s="316"/>
      <c r="BI41" s="316"/>
      <c r="BJ41" s="316"/>
      <c r="BK41" s="125"/>
      <c r="BL41" s="125"/>
      <c r="BM41" s="125"/>
      <c r="BN41" s="125"/>
      <c r="BO41" s="125"/>
      <c r="BP41" s="88"/>
      <c r="BQ41" s="88"/>
      <c r="BR41" s="88"/>
      <c r="BS41" s="88"/>
      <c r="BT41" s="88"/>
      <c r="BU41" s="88"/>
      <c r="BV41" s="88"/>
    </row>
    <row r="42" spans="1:74" ht="27.75">
      <c r="A42" s="88"/>
      <c r="B42" s="469" t="s">
        <v>44</v>
      </c>
      <c r="C42" s="471" t="s">
        <v>67</v>
      </c>
      <c r="D42" s="471" t="s">
        <v>818</v>
      </c>
      <c r="E42" s="474" t="s">
        <v>819</v>
      </c>
      <c r="F42" s="88"/>
      <c r="G42" s="88"/>
      <c r="H42" s="1065" t="s">
        <v>820</v>
      </c>
      <c r="I42" s="1064" t="s">
        <v>821</v>
      </c>
      <c r="J42" s="1101" t="s">
        <v>822</v>
      </c>
      <c r="K42" s="88"/>
      <c r="L42" s="88"/>
      <c r="M42" s="88"/>
      <c r="N42" s="88"/>
      <c r="O42" s="88"/>
      <c r="P42" s="376"/>
      <c r="Q42" s="125"/>
      <c r="R42" s="88"/>
      <c r="S42" s="88"/>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c r="AY42" s="125"/>
      <c r="BD42" s="125"/>
      <c r="BE42" s="125"/>
      <c r="BF42" s="316"/>
      <c r="BG42" s="316"/>
      <c r="BH42" s="316"/>
      <c r="BI42" s="316"/>
      <c r="BJ42" s="316"/>
      <c r="BK42" s="125"/>
      <c r="BL42" s="125"/>
      <c r="BM42" s="125"/>
      <c r="BN42" s="88"/>
      <c r="BO42" s="88"/>
      <c r="BP42" s="88"/>
      <c r="BQ42" s="88"/>
      <c r="BR42" s="88"/>
    </row>
    <row r="43" spans="1:74" ht="15" customHeight="1">
      <c r="A43" s="88"/>
      <c r="B43" s="377" t="s">
        <v>91</v>
      </c>
      <c r="C43" s="1096" t="s">
        <v>51</v>
      </c>
      <c r="D43" s="954">
        <v>2.6258240959892251E-2</v>
      </c>
      <c r="E43" s="290">
        <v>7.2472745049302623E-3</v>
      </c>
      <c r="F43" s="88"/>
      <c r="G43" s="88"/>
      <c r="H43" s="378" t="s">
        <v>678</v>
      </c>
      <c r="I43" s="379">
        <v>0.10150223304912707</v>
      </c>
      <c r="J43" s="181">
        <v>5</v>
      </c>
      <c r="K43" s="1386" t="s">
        <v>823</v>
      </c>
      <c r="L43" s="1387"/>
      <c r="M43" s="88"/>
      <c r="N43" s="88"/>
      <c r="O43" s="88"/>
      <c r="P43" s="376"/>
      <c r="Q43" s="125"/>
      <c r="R43" s="88"/>
      <c r="S43" s="88"/>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c r="AV43" s="125"/>
      <c r="AW43" s="125"/>
      <c r="AX43" s="125"/>
      <c r="AY43" s="125"/>
      <c r="BD43" s="125"/>
      <c r="BE43" s="125"/>
      <c r="BF43" s="316"/>
      <c r="BG43" s="316"/>
      <c r="BH43" s="316"/>
      <c r="BI43" s="316"/>
      <c r="BJ43" s="316"/>
      <c r="BK43" s="125"/>
      <c r="BL43" s="125"/>
      <c r="BM43" s="125"/>
      <c r="BN43" s="88"/>
      <c r="BO43" s="88"/>
      <c r="BP43" s="88"/>
      <c r="BQ43" s="88"/>
      <c r="BR43" s="88"/>
    </row>
    <row r="44" spans="1:74" ht="13.9">
      <c r="A44" s="88"/>
      <c r="B44" s="380" t="s">
        <v>10</v>
      </c>
      <c r="C44" s="191" t="s">
        <v>51</v>
      </c>
      <c r="D44" s="352">
        <v>1.6813284351649787E-3</v>
      </c>
      <c r="E44" s="353">
        <v>4.64046648105534E-4</v>
      </c>
      <c r="F44" s="88"/>
      <c r="G44" s="88"/>
      <c r="H44" s="1095" t="s">
        <v>552</v>
      </c>
      <c r="I44" s="381">
        <v>2.5375558262281769E-2</v>
      </c>
      <c r="J44" s="1096">
        <v>3</v>
      </c>
      <c r="K44" s="378" t="s">
        <v>796</v>
      </c>
      <c r="L44" s="382">
        <v>0.23076923076923078</v>
      </c>
      <c r="M44" s="88"/>
      <c r="N44" s="88"/>
      <c r="O44" s="88"/>
      <c r="P44" s="376"/>
      <c r="Q44" s="125"/>
      <c r="R44" s="88"/>
      <c r="S44" s="88"/>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c r="AX44" s="125"/>
      <c r="AY44" s="125"/>
      <c r="BD44" s="125"/>
      <c r="BE44" s="125"/>
      <c r="BF44" s="316"/>
      <c r="BG44" s="316"/>
      <c r="BH44" s="316"/>
      <c r="BI44" s="316"/>
      <c r="BJ44" s="316"/>
      <c r="BK44" s="125"/>
      <c r="BL44" s="125"/>
      <c r="BM44" s="125"/>
      <c r="BN44" s="88"/>
      <c r="BO44" s="88"/>
      <c r="BP44" s="88"/>
      <c r="BQ44" s="88"/>
      <c r="BR44" s="88"/>
    </row>
    <row r="45" spans="1:74">
      <c r="A45" s="88"/>
      <c r="B45" s="88"/>
      <c r="C45" s="88"/>
      <c r="D45" s="88"/>
      <c r="E45" s="1074"/>
      <c r="F45" s="89"/>
      <c r="G45" s="125"/>
      <c r="H45" s="1095" t="s">
        <v>795</v>
      </c>
      <c r="I45" s="381">
        <v>0.14568953850318039</v>
      </c>
      <c r="J45" s="1097">
        <v>6</v>
      </c>
      <c r="K45" s="1095" t="s">
        <v>798</v>
      </c>
      <c r="L45" s="383">
        <v>0.38461538461538464</v>
      </c>
      <c r="M45" s="88"/>
      <c r="N45" s="88"/>
      <c r="O45" s="88"/>
      <c r="P45" s="384"/>
      <c r="Q45" s="125"/>
      <c r="R45" s="88"/>
      <c r="S45" s="88"/>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BD45" s="125"/>
      <c r="BE45" s="125"/>
      <c r="BF45" s="316"/>
      <c r="BG45" s="316"/>
      <c r="BH45" s="316"/>
      <c r="BI45" s="316"/>
      <c r="BJ45" s="316"/>
      <c r="BK45" s="125"/>
      <c r="BL45" s="125"/>
      <c r="BM45" s="125"/>
      <c r="BN45" s="88"/>
      <c r="BO45" s="88"/>
      <c r="BP45" s="88"/>
      <c r="BQ45" s="88"/>
      <c r="BR45" s="88"/>
    </row>
    <row r="46" spans="1:74" ht="13.9">
      <c r="A46" s="124"/>
      <c r="B46" s="367" t="s">
        <v>824</v>
      </c>
      <c r="C46" s="125"/>
      <c r="D46" s="125"/>
      <c r="E46" s="1096"/>
      <c r="F46" s="285"/>
      <c r="G46" s="125"/>
      <c r="H46" s="1095" t="s">
        <v>796</v>
      </c>
      <c r="I46" s="381">
        <v>0.21992150493977536</v>
      </c>
      <c r="J46" s="1097">
        <v>8</v>
      </c>
      <c r="K46" s="385" t="s">
        <v>799</v>
      </c>
      <c r="L46" s="386">
        <v>0.38461538461538464</v>
      </c>
      <c r="M46" s="88"/>
      <c r="N46" s="88"/>
      <c r="O46" s="88"/>
      <c r="P46" s="384"/>
      <c r="Q46" s="125"/>
      <c r="R46" s="88"/>
      <c r="S46" s="88"/>
      <c r="T46" s="368"/>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BD46" s="125"/>
      <c r="BE46" s="125"/>
      <c r="BF46" s="316"/>
      <c r="BG46" s="316"/>
      <c r="BH46" s="316"/>
      <c r="BI46" s="316"/>
      <c r="BJ46" s="316"/>
      <c r="BK46" s="125"/>
      <c r="BL46" s="125"/>
      <c r="BM46" s="125"/>
      <c r="BN46" s="88"/>
      <c r="BO46" s="88"/>
      <c r="BP46" s="88"/>
      <c r="BQ46" s="88"/>
      <c r="BR46" s="88"/>
    </row>
    <row r="47" spans="1:74" ht="27.75">
      <c r="A47" s="88"/>
      <c r="B47" s="469" t="s">
        <v>44</v>
      </c>
      <c r="C47" s="471" t="s">
        <v>67</v>
      </c>
      <c r="D47" s="474" t="s">
        <v>825</v>
      </c>
      <c r="E47" s="1074"/>
      <c r="F47" s="912" t="s">
        <v>826</v>
      </c>
      <c r="G47" s="88"/>
      <c r="H47" s="1098" t="s">
        <v>798</v>
      </c>
      <c r="I47" s="425">
        <v>0.25375558262281772</v>
      </c>
      <c r="J47" s="1100">
        <v>5</v>
      </c>
      <c r="K47" s="125"/>
      <c r="L47" s="125"/>
      <c r="M47" s="88"/>
      <c r="N47" s="88"/>
      <c r="O47" s="88"/>
      <c r="P47" s="384"/>
      <c r="Q47" s="125"/>
      <c r="R47" s="88"/>
      <c r="S47" s="88"/>
      <c r="T47" s="125"/>
      <c r="U47" s="125"/>
      <c r="V47" s="125"/>
      <c r="W47" s="125"/>
      <c r="X47" s="125"/>
      <c r="Y47" s="125"/>
      <c r="Z47" s="1096"/>
      <c r="AA47" s="1096"/>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BD47" s="125"/>
      <c r="BE47" s="125"/>
      <c r="BF47" s="316"/>
      <c r="BG47" s="316"/>
      <c r="BH47" s="316"/>
      <c r="BI47" s="316"/>
      <c r="BJ47" s="316"/>
      <c r="BK47" s="125"/>
      <c r="BL47" s="125"/>
      <c r="BM47" s="125"/>
      <c r="BN47" s="88"/>
      <c r="BO47" s="88"/>
      <c r="BP47" s="88"/>
      <c r="BQ47" s="88"/>
      <c r="BR47" s="88"/>
    </row>
    <row r="48" spans="1:74">
      <c r="A48" s="88"/>
      <c r="B48" s="387" t="s">
        <v>79</v>
      </c>
      <c r="C48" s="1096" t="s">
        <v>51</v>
      </c>
      <c r="D48" s="290">
        <v>1.0633109760000009E-4</v>
      </c>
      <c r="E48" s="1074"/>
      <c r="F48" s="388">
        <v>1</v>
      </c>
      <c r="G48" s="88"/>
      <c r="H48" s="385" t="s">
        <v>799</v>
      </c>
      <c r="I48" s="389">
        <v>0.25375558262281772</v>
      </c>
      <c r="J48" s="374">
        <v>5</v>
      </c>
      <c r="K48" s="125"/>
      <c r="L48" s="125"/>
      <c r="M48" s="88"/>
      <c r="N48" s="88"/>
      <c r="O48" s="88"/>
      <c r="P48" s="88"/>
      <c r="Q48" s="384"/>
      <c r="R48" s="125"/>
      <c r="S48" s="88"/>
      <c r="T48" s="88"/>
      <c r="U48" s="125"/>
      <c r="V48" s="125"/>
      <c r="W48" s="125"/>
      <c r="X48" s="125"/>
      <c r="Y48" s="125"/>
      <c r="Z48" s="1096"/>
      <c r="AA48" s="1096"/>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BD48" s="125"/>
      <c r="BE48" s="125"/>
      <c r="BF48" s="316"/>
      <c r="BG48" s="316"/>
      <c r="BH48" s="316"/>
      <c r="BI48" s="316"/>
      <c r="BJ48" s="316"/>
      <c r="BK48" s="125"/>
      <c r="BL48" s="125"/>
      <c r="BM48" s="125"/>
      <c r="BN48" s="125"/>
      <c r="BO48" s="88"/>
      <c r="BP48" s="88"/>
      <c r="BQ48" s="88"/>
      <c r="BR48" s="88"/>
      <c r="BS48" s="88"/>
    </row>
    <row r="49" spans="1:69">
      <c r="A49" s="88"/>
      <c r="B49" s="390" t="s">
        <v>75</v>
      </c>
      <c r="C49" s="191" t="s">
        <v>51</v>
      </c>
      <c r="D49" s="353">
        <v>1.0283809416478109E-3</v>
      </c>
      <c r="E49" s="1074"/>
      <c r="F49" s="89"/>
      <c r="G49" s="88"/>
      <c r="H49" s="1074"/>
      <c r="I49" s="89"/>
      <c r="J49" s="88"/>
      <c r="K49" s="88"/>
      <c r="L49" s="88"/>
      <c r="M49" s="88"/>
      <c r="N49" s="88"/>
      <c r="O49" s="88"/>
      <c r="P49" s="88"/>
      <c r="Q49" s="384"/>
      <c r="R49" s="125"/>
      <c r="S49" s="88"/>
      <c r="T49" s="125"/>
      <c r="U49" s="125"/>
      <c r="V49" s="125"/>
      <c r="W49" s="288"/>
      <c r="X49" s="125"/>
      <c r="Y49" s="125"/>
      <c r="Z49" s="1096"/>
      <c r="AA49" s="125"/>
      <c r="AB49" s="125"/>
      <c r="AC49" s="125"/>
      <c r="AD49" s="125"/>
      <c r="AE49" s="1096"/>
      <c r="AF49" s="125"/>
      <c r="AG49" s="125"/>
      <c r="AH49" s="125"/>
      <c r="AI49" s="125"/>
      <c r="AJ49" s="125"/>
      <c r="AK49" s="125"/>
      <c r="AL49" s="125"/>
      <c r="AM49" s="125"/>
      <c r="AN49" s="125"/>
      <c r="AO49" s="125"/>
      <c r="AP49" s="125"/>
      <c r="AQ49" s="125"/>
      <c r="AR49" s="125"/>
      <c r="AS49" s="125"/>
      <c r="AT49" s="125"/>
      <c r="AU49" s="125"/>
      <c r="AV49" s="125"/>
      <c r="AW49" s="125"/>
      <c r="AX49" s="125"/>
      <c r="AY49" s="125"/>
      <c r="BD49" s="125"/>
      <c r="BE49" s="125"/>
      <c r="BF49" s="316"/>
      <c r="BG49" s="316"/>
      <c r="BH49" s="316"/>
      <c r="BI49" s="316"/>
      <c r="BJ49" s="316"/>
      <c r="BK49" s="125"/>
      <c r="BL49" s="125"/>
      <c r="BM49" s="88"/>
      <c r="BN49" s="88"/>
      <c r="BO49" s="88"/>
      <c r="BP49" s="88"/>
      <c r="BQ49" s="88"/>
    </row>
    <row r="50" spans="1:69">
      <c r="A50" s="88"/>
      <c r="B50" s="1096"/>
      <c r="C50" s="1096"/>
      <c r="D50" s="1096"/>
      <c r="E50" s="88"/>
      <c r="F50" s="88"/>
      <c r="G50" s="88"/>
      <c r="H50" s="1074"/>
      <c r="I50" s="89"/>
      <c r="J50" s="88"/>
      <c r="K50" s="125"/>
      <c r="L50" s="125"/>
      <c r="M50" s="88"/>
      <c r="N50" s="88"/>
      <c r="O50" s="88"/>
      <c r="P50" s="88"/>
      <c r="Q50" s="88"/>
      <c r="R50" s="88"/>
      <c r="S50" s="88"/>
      <c r="T50" s="125"/>
      <c r="U50" s="125"/>
      <c r="V50" s="288"/>
      <c r="W50" s="125"/>
      <c r="X50" s="125"/>
      <c r="Y50" s="1096"/>
      <c r="Z50" s="125"/>
      <c r="AA50" s="125"/>
      <c r="AB50" s="125"/>
      <c r="AC50" s="1096"/>
      <c r="AD50" s="1096"/>
      <c r="AE50" s="125"/>
      <c r="AF50" s="125"/>
      <c r="AG50" s="125"/>
      <c r="AH50" s="125"/>
      <c r="AI50" s="125"/>
      <c r="AJ50" s="125"/>
      <c r="AK50" s="125"/>
      <c r="AL50" s="125"/>
      <c r="AM50" s="125"/>
      <c r="AN50" s="125"/>
      <c r="AO50" s="125"/>
      <c r="AP50" s="125"/>
      <c r="AQ50" s="125"/>
      <c r="AR50" s="125"/>
      <c r="AS50" s="125"/>
      <c r="AT50" s="125"/>
      <c r="AU50" s="125"/>
      <c r="AV50" s="125"/>
      <c r="AW50" s="125"/>
      <c r="AX50" s="125"/>
      <c r="AY50" s="125"/>
      <c r="BD50" s="125"/>
      <c r="BE50" s="125"/>
      <c r="BF50" s="316"/>
      <c r="BG50" s="316"/>
      <c r="BH50" s="316"/>
      <c r="BI50" s="316"/>
      <c r="BJ50" s="316"/>
      <c r="BK50" s="125"/>
      <c r="BL50" s="88"/>
      <c r="BM50" s="88"/>
      <c r="BN50" s="88"/>
      <c r="BO50" s="88"/>
      <c r="BP50" s="88"/>
    </row>
    <row r="51" spans="1:69">
      <c r="A51" s="88"/>
      <c r="B51" s="251"/>
      <c r="C51" s="251"/>
      <c r="D51" s="251"/>
      <c r="E51" s="391"/>
      <c r="F51" s="125"/>
      <c r="G51" s="125"/>
      <c r="H51" s="251"/>
      <c r="I51" s="1096"/>
      <c r="J51" s="125"/>
      <c r="K51" s="125"/>
      <c r="L51" s="125"/>
      <c r="M51" s="53"/>
      <c r="N51" s="125"/>
      <c r="O51" s="125"/>
      <c r="P51" s="1096"/>
      <c r="Q51" s="384"/>
      <c r="R51" s="125"/>
      <c r="S51" s="125"/>
      <c r="T51" s="125"/>
      <c r="U51" s="125"/>
      <c r="V51" s="125"/>
      <c r="W51" s="1096"/>
      <c r="X51" s="125"/>
      <c r="Y51" s="125"/>
      <c r="Z51" s="288"/>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5"/>
      <c r="BD51" s="125"/>
      <c r="BE51" s="125"/>
      <c r="BF51" s="316"/>
      <c r="BG51" s="316"/>
      <c r="BK51" s="88"/>
      <c r="BL51" s="88"/>
    </row>
    <row r="52" spans="1:69">
      <c r="A52" s="88"/>
      <c r="B52" s="392"/>
      <c r="C52" s="251"/>
      <c r="D52" s="251"/>
      <c r="E52" s="391"/>
      <c r="F52" s="125"/>
      <c r="G52" s="125"/>
      <c r="H52" s="251"/>
      <c r="I52" s="1096"/>
      <c r="J52" s="125"/>
      <c r="K52" s="125"/>
      <c r="L52" s="53"/>
      <c r="M52" s="53"/>
      <c r="N52" s="1096"/>
      <c r="O52" s="1096"/>
      <c r="P52" s="384"/>
      <c r="Q52" s="125"/>
      <c r="R52" s="125"/>
      <c r="S52" s="125"/>
      <c r="T52" s="125"/>
      <c r="U52" s="125"/>
      <c r="V52" s="1096"/>
      <c r="W52" s="1096"/>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BD52" s="125"/>
      <c r="BE52" s="125"/>
    </row>
    <row r="53" spans="1:69" ht="15.75" customHeight="1">
      <c r="A53" s="88"/>
      <c r="B53" s="251"/>
      <c r="C53" s="251"/>
      <c r="D53" s="125"/>
      <c r="E53" s="125"/>
      <c r="F53" s="125"/>
      <c r="G53" s="251"/>
      <c r="H53" s="1096"/>
      <c r="I53" s="125"/>
      <c r="J53" s="1386" t="s">
        <v>827</v>
      </c>
      <c r="K53" s="1439"/>
      <c r="L53" s="1439"/>
      <c r="M53" s="1439"/>
      <c r="N53" s="1439"/>
      <c r="O53" s="1439"/>
      <c r="P53" s="1439"/>
      <c r="Q53" s="1439"/>
      <c r="R53" s="1439"/>
      <c r="S53" s="1439"/>
      <c r="T53" s="1439"/>
      <c r="U53" s="1439"/>
      <c r="V53" s="1439"/>
      <c r="W53" s="1439"/>
      <c r="X53" s="1439"/>
      <c r="Y53" s="1439"/>
      <c r="Z53" s="1439"/>
      <c r="AA53" s="1439"/>
      <c r="AB53" s="1439"/>
      <c r="AC53" s="1439"/>
      <c r="AD53" s="1439"/>
      <c r="AE53" s="1439"/>
      <c r="AF53" s="1439"/>
      <c r="AG53" s="1439"/>
      <c r="AH53" s="1439"/>
      <c r="AI53" s="1439"/>
      <c r="AJ53" s="1439"/>
      <c r="AK53" s="1439"/>
      <c r="AL53" s="1439"/>
      <c r="AM53" s="1439"/>
      <c r="AN53" s="1439"/>
      <c r="AO53" s="1439"/>
      <c r="AP53" s="1439"/>
      <c r="AQ53" s="1439"/>
      <c r="AR53" s="1439"/>
      <c r="AS53" s="1439"/>
      <c r="AT53" s="1439"/>
      <c r="AU53" s="1439"/>
      <c r="AV53" s="1439"/>
      <c r="AW53" s="1387"/>
      <c r="AX53" s="1349" t="s">
        <v>828</v>
      </c>
      <c r="AY53" s="1350"/>
      <c r="AZ53" s="1350"/>
      <c r="BA53" s="1350"/>
      <c r="BB53" s="1350"/>
      <c r="BC53" s="1350"/>
      <c r="BD53" s="1426"/>
      <c r="BE53" s="1427"/>
    </row>
    <row r="54" spans="1:69" s="129" customFormat="1" ht="45" customHeight="1">
      <c r="A54" s="127"/>
      <c r="B54" s="1428" t="s">
        <v>183</v>
      </c>
      <c r="C54" s="1429"/>
      <c r="D54" s="1429"/>
      <c r="E54" s="1429"/>
      <c r="F54" s="1429"/>
      <c r="G54" s="1429"/>
      <c r="H54" s="1429"/>
      <c r="I54" s="1430"/>
      <c r="J54" s="1437" t="s">
        <v>347</v>
      </c>
      <c r="K54" s="1438"/>
      <c r="L54" s="1437" t="s">
        <v>350</v>
      </c>
      <c r="M54" s="1438"/>
      <c r="N54" s="1437" t="s">
        <v>77</v>
      </c>
      <c r="O54" s="1438"/>
      <c r="P54" s="1437" t="s">
        <v>354</v>
      </c>
      <c r="Q54" s="1438"/>
      <c r="R54" s="1437" t="s">
        <v>356</v>
      </c>
      <c r="S54" s="1438"/>
      <c r="T54" s="1437" t="s">
        <v>358</v>
      </c>
      <c r="U54" s="1438"/>
      <c r="V54" s="1437" t="s">
        <v>359</v>
      </c>
      <c r="W54" s="1438"/>
      <c r="X54" s="1437" t="s">
        <v>361</v>
      </c>
      <c r="Y54" s="1438"/>
      <c r="Z54" s="1437" t="s">
        <v>364</v>
      </c>
      <c r="AA54" s="1438"/>
      <c r="AB54" s="1437" t="s">
        <v>365</v>
      </c>
      <c r="AC54" s="1438"/>
      <c r="AD54" s="1437" t="s">
        <v>367</v>
      </c>
      <c r="AE54" s="1438"/>
      <c r="AF54" s="1437" t="s">
        <v>369</v>
      </c>
      <c r="AG54" s="1438"/>
      <c r="AH54" s="1437" t="s">
        <v>371</v>
      </c>
      <c r="AI54" s="1438"/>
      <c r="AJ54" s="1437" t="s">
        <v>372</v>
      </c>
      <c r="AK54" s="1438"/>
      <c r="AL54" s="1437" t="s">
        <v>374</v>
      </c>
      <c r="AM54" s="1438"/>
      <c r="AN54" s="1437" t="s">
        <v>376</v>
      </c>
      <c r="AO54" s="1438"/>
      <c r="AP54" s="1437" t="s">
        <v>378</v>
      </c>
      <c r="AQ54" s="1438"/>
      <c r="AR54" s="1437" t="s">
        <v>380</v>
      </c>
      <c r="AS54" s="1438"/>
      <c r="AT54" s="1440" t="s">
        <v>382</v>
      </c>
      <c r="AU54" s="1441"/>
      <c r="AV54" s="1437" t="s">
        <v>384</v>
      </c>
      <c r="AW54" s="1438"/>
      <c r="AX54" s="1437" t="s">
        <v>91</v>
      </c>
      <c r="AY54" s="1438"/>
      <c r="AZ54" s="1437" t="s">
        <v>79</v>
      </c>
      <c r="BA54" s="1438"/>
      <c r="BB54" s="1437" t="s">
        <v>10</v>
      </c>
      <c r="BC54" s="1438"/>
      <c r="BD54" s="1437" t="s">
        <v>11</v>
      </c>
      <c r="BE54" s="1438"/>
    </row>
    <row r="55" spans="1:69" s="222" customFormat="1" ht="40.5">
      <c r="A55" s="1020"/>
      <c r="B55" s="393" t="s">
        <v>191</v>
      </c>
      <c r="C55" s="1111" t="s">
        <v>192</v>
      </c>
      <c r="D55" s="1111" t="s">
        <v>193</v>
      </c>
      <c r="E55" s="1111" t="s">
        <v>194</v>
      </c>
      <c r="F55" s="1111" t="s">
        <v>195</v>
      </c>
      <c r="G55" s="1111" t="s">
        <v>410</v>
      </c>
      <c r="H55" s="1111" t="s">
        <v>197</v>
      </c>
      <c r="I55" s="1111" t="s">
        <v>199</v>
      </c>
      <c r="J55" s="393" t="s">
        <v>201</v>
      </c>
      <c r="K55" s="260" t="s">
        <v>202</v>
      </c>
      <c r="L55" s="393" t="s">
        <v>201</v>
      </c>
      <c r="M55" s="260" t="s">
        <v>202</v>
      </c>
      <c r="N55" s="393" t="s">
        <v>201</v>
      </c>
      <c r="O55" s="260" t="s">
        <v>202</v>
      </c>
      <c r="P55" s="393" t="s">
        <v>201</v>
      </c>
      <c r="Q55" s="260" t="s">
        <v>202</v>
      </c>
      <c r="R55" s="393" t="s">
        <v>201</v>
      </c>
      <c r="S55" s="260" t="s">
        <v>202</v>
      </c>
      <c r="T55" s="393" t="s">
        <v>201</v>
      </c>
      <c r="U55" s="260" t="s">
        <v>202</v>
      </c>
      <c r="V55" s="393" t="s">
        <v>201</v>
      </c>
      <c r="W55" s="260" t="s">
        <v>202</v>
      </c>
      <c r="X55" s="393" t="s">
        <v>201</v>
      </c>
      <c r="Y55" s="260" t="s">
        <v>202</v>
      </c>
      <c r="Z55" s="393" t="s">
        <v>201</v>
      </c>
      <c r="AA55" s="260" t="s">
        <v>202</v>
      </c>
      <c r="AB55" s="393" t="s">
        <v>201</v>
      </c>
      <c r="AC55" s="260" t="s">
        <v>202</v>
      </c>
      <c r="AD55" s="393" t="s">
        <v>201</v>
      </c>
      <c r="AE55" s="260" t="s">
        <v>202</v>
      </c>
      <c r="AF55" s="393" t="s">
        <v>201</v>
      </c>
      <c r="AG55" s="260" t="s">
        <v>202</v>
      </c>
      <c r="AH55" s="393" t="s">
        <v>201</v>
      </c>
      <c r="AI55" s="260" t="s">
        <v>202</v>
      </c>
      <c r="AJ55" s="393" t="s">
        <v>201</v>
      </c>
      <c r="AK55" s="260" t="s">
        <v>202</v>
      </c>
      <c r="AL55" s="393" t="s">
        <v>201</v>
      </c>
      <c r="AM55" s="260" t="s">
        <v>202</v>
      </c>
      <c r="AN55" s="393" t="s">
        <v>201</v>
      </c>
      <c r="AO55" s="260" t="s">
        <v>202</v>
      </c>
      <c r="AP55" s="393" t="s">
        <v>201</v>
      </c>
      <c r="AQ55" s="260" t="s">
        <v>202</v>
      </c>
      <c r="AR55" s="393" t="s">
        <v>201</v>
      </c>
      <c r="AS55" s="260" t="s">
        <v>202</v>
      </c>
      <c r="AT55" s="393" t="s">
        <v>201</v>
      </c>
      <c r="AU55" s="260" t="s">
        <v>202</v>
      </c>
      <c r="AV55" s="393" t="s">
        <v>201</v>
      </c>
      <c r="AW55" s="260" t="s">
        <v>202</v>
      </c>
      <c r="AX55" s="393" t="s">
        <v>201</v>
      </c>
      <c r="AY55" s="260" t="s">
        <v>202</v>
      </c>
      <c r="AZ55" s="393" t="s">
        <v>201</v>
      </c>
      <c r="BA55" s="260" t="s">
        <v>202</v>
      </c>
      <c r="BB55" s="393" t="s">
        <v>201</v>
      </c>
      <c r="BC55" s="260" t="s">
        <v>202</v>
      </c>
      <c r="BD55" s="393" t="s">
        <v>201</v>
      </c>
      <c r="BE55" s="260" t="s">
        <v>202</v>
      </c>
    </row>
    <row r="56" spans="1:69">
      <c r="A56" s="88"/>
      <c r="B56" s="1098" t="s">
        <v>829</v>
      </c>
      <c r="C56" s="213" t="s">
        <v>206</v>
      </c>
      <c r="D56" s="213" t="s">
        <v>678</v>
      </c>
      <c r="E56" s="1099" t="s">
        <v>830</v>
      </c>
      <c r="F56" s="213" t="s">
        <v>831</v>
      </c>
      <c r="G56" s="270">
        <v>41456</v>
      </c>
      <c r="H56" s="213" t="s">
        <v>832</v>
      </c>
      <c r="I56" s="313">
        <v>2</v>
      </c>
      <c r="J56" s="314">
        <v>9.8039215686274508E-7</v>
      </c>
      <c r="K56" s="315">
        <v>4.2941176470588233E-6</v>
      </c>
      <c r="L56" s="314">
        <v>1.5686274509803921E-5</v>
      </c>
      <c r="M56" s="315">
        <v>6.8705882352941173E-5</v>
      </c>
      <c r="N56" s="314">
        <v>3.3333333333333335E-5</v>
      </c>
      <c r="O56" s="315">
        <v>1.4600000000000003E-4</v>
      </c>
      <c r="P56" s="314">
        <v>1.2352941176470589E-5</v>
      </c>
      <c r="Q56" s="315">
        <v>5.4105882352941177E-5</v>
      </c>
      <c r="R56" s="314">
        <v>7.1764705882352948E-5</v>
      </c>
      <c r="S56" s="315">
        <v>3.143294117647059E-4</v>
      </c>
      <c r="T56" s="314">
        <v>1.9607843137254904E-7</v>
      </c>
      <c r="U56" s="315">
        <v>8.5882352941176479E-7</v>
      </c>
      <c r="V56" s="314">
        <v>5.8823529411764701E-7</v>
      </c>
      <c r="W56" s="315">
        <v>2.5764705882352937E-6</v>
      </c>
      <c r="X56" s="314">
        <v>8.4313725490196077E-6</v>
      </c>
      <c r="Y56" s="315">
        <v>3.6929411764705888E-5</v>
      </c>
      <c r="Z56" s="314">
        <v>5.2941176470588239E-6</v>
      </c>
      <c r="AA56" s="315">
        <v>2.3188235294117647E-5</v>
      </c>
      <c r="AB56" s="314">
        <v>3.9215686274509808E-7</v>
      </c>
      <c r="AC56" s="315">
        <v>1.7176470588235296E-6</v>
      </c>
      <c r="AD56" s="314">
        <v>2.3529411764705881E-8</v>
      </c>
      <c r="AE56" s="315">
        <v>1.0305882352941177E-7</v>
      </c>
      <c r="AF56" s="314">
        <v>2.1568627450980393E-6</v>
      </c>
      <c r="AG56" s="315">
        <v>9.4470588235294125E-6</v>
      </c>
      <c r="AH56" s="314">
        <v>1.0980392156862744E-7</v>
      </c>
      <c r="AI56" s="315">
        <v>4.8094117647058821E-7</v>
      </c>
      <c r="AJ56" s="314">
        <v>1.8627450980392156E-5</v>
      </c>
      <c r="AK56" s="315">
        <v>8.1588235294117637E-5</v>
      </c>
      <c r="AL56" s="314">
        <v>7.450980392156863E-7</v>
      </c>
      <c r="AM56" s="315">
        <v>3.2635294117647058E-6</v>
      </c>
      <c r="AN56" s="314">
        <v>5.0980392156862741E-7</v>
      </c>
      <c r="AO56" s="315">
        <v>2.2329411764705883E-6</v>
      </c>
      <c r="AP56" s="314">
        <v>4.1176470588235291E-6</v>
      </c>
      <c r="AQ56" s="315">
        <v>1.8035294117647056E-5</v>
      </c>
      <c r="AR56" s="314">
        <v>4.7058823529411763E-8</v>
      </c>
      <c r="AS56" s="315">
        <v>2.0611764705882354E-7</v>
      </c>
      <c r="AT56" s="314">
        <v>5.3333333333333333E-5</v>
      </c>
      <c r="AU56" s="315">
        <v>2.3360000000000001E-4</v>
      </c>
      <c r="AV56" s="314">
        <v>1.6470588235294117E-7</v>
      </c>
      <c r="AW56" s="315">
        <v>7.2141176470588231E-7</v>
      </c>
      <c r="AX56" s="314">
        <v>1.2170183074753961E-4</v>
      </c>
      <c r="AY56" s="315">
        <v>5.3305401867422355E-4</v>
      </c>
      <c r="AZ56" s="314" t="s">
        <v>17</v>
      </c>
      <c r="BA56" s="315" t="s">
        <v>17</v>
      </c>
      <c r="BB56" s="314">
        <v>7.7926297104219098E-6</v>
      </c>
      <c r="BC56" s="315">
        <v>3.4131718131647961E-5</v>
      </c>
      <c r="BD56" s="314">
        <v>3.5055673270832389E-4</v>
      </c>
      <c r="BE56" s="315">
        <v>1.5354384892624585E-3</v>
      </c>
    </row>
    <row r="57" spans="1:69">
      <c r="A57" s="88"/>
      <c r="B57" s="1098" t="s">
        <v>829</v>
      </c>
      <c r="C57" s="213" t="s">
        <v>206</v>
      </c>
      <c r="D57" s="213" t="s">
        <v>678</v>
      </c>
      <c r="E57" s="1099" t="s">
        <v>830</v>
      </c>
      <c r="F57" s="213" t="s">
        <v>833</v>
      </c>
      <c r="G57" s="270">
        <v>41456</v>
      </c>
      <c r="H57" s="213" t="s">
        <v>834</v>
      </c>
      <c r="I57" s="313">
        <v>2</v>
      </c>
      <c r="J57" s="314">
        <v>9.8039215686274508E-7</v>
      </c>
      <c r="K57" s="315">
        <v>4.2941176470588233E-6</v>
      </c>
      <c r="L57" s="314">
        <v>1.5686274509803921E-5</v>
      </c>
      <c r="M57" s="315">
        <v>6.8705882352941173E-5</v>
      </c>
      <c r="N57" s="314">
        <v>3.3333333333333335E-5</v>
      </c>
      <c r="O57" s="315">
        <v>1.4600000000000003E-4</v>
      </c>
      <c r="P57" s="314">
        <v>1.2352941176470589E-5</v>
      </c>
      <c r="Q57" s="315">
        <v>5.4105882352941177E-5</v>
      </c>
      <c r="R57" s="314">
        <v>7.1764705882352948E-5</v>
      </c>
      <c r="S57" s="315">
        <v>3.143294117647059E-4</v>
      </c>
      <c r="T57" s="314">
        <v>1.9607843137254904E-7</v>
      </c>
      <c r="U57" s="315">
        <v>8.5882352941176479E-7</v>
      </c>
      <c r="V57" s="314">
        <v>5.8823529411764701E-7</v>
      </c>
      <c r="W57" s="315">
        <v>2.5764705882352937E-6</v>
      </c>
      <c r="X57" s="314">
        <v>8.4313725490196077E-6</v>
      </c>
      <c r="Y57" s="315">
        <v>3.6929411764705888E-5</v>
      </c>
      <c r="Z57" s="314">
        <v>5.2941176470588239E-6</v>
      </c>
      <c r="AA57" s="315">
        <v>2.3188235294117647E-5</v>
      </c>
      <c r="AB57" s="314">
        <v>3.9215686274509808E-7</v>
      </c>
      <c r="AC57" s="315">
        <v>1.7176470588235296E-6</v>
      </c>
      <c r="AD57" s="314">
        <v>2.3529411764705881E-8</v>
      </c>
      <c r="AE57" s="315">
        <v>1.0305882352941177E-7</v>
      </c>
      <c r="AF57" s="314">
        <v>2.1568627450980393E-6</v>
      </c>
      <c r="AG57" s="315">
        <v>9.4470588235294125E-6</v>
      </c>
      <c r="AH57" s="314">
        <v>1.0980392156862744E-7</v>
      </c>
      <c r="AI57" s="315">
        <v>4.8094117647058821E-7</v>
      </c>
      <c r="AJ57" s="314">
        <v>1.8627450980392156E-5</v>
      </c>
      <c r="AK57" s="315">
        <v>8.1588235294117637E-5</v>
      </c>
      <c r="AL57" s="314">
        <v>7.450980392156863E-7</v>
      </c>
      <c r="AM57" s="315">
        <v>3.2635294117647058E-6</v>
      </c>
      <c r="AN57" s="314">
        <v>5.0980392156862741E-7</v>
      </c>
      <c r="AO57" s="315">
        <v>2.2329411764705883E-6</v>
      </c>
      <c r="AP57" s="314">
        <v>4.1176470588235291E-6</v>
      </c>
      <c r="AQ57" s="315">
        <v>1.8035294117647056E-5</v>
      </c>
      <c r="AR57" s="314">
        <v>4.7058823529411763E-8</v>
      </c>
      <c r="AS57" s="315">
        <v>2.0611764705882354E-7</v>
      </c>
      <c r="AT57" s="314">
        <v>5.3333333333333333E-5</v>
      </c>
      <c r="AU57" s="315">
        <v>2.3360000000000001E-4</v>
      </c>
      <c r="AV57" s="314">
        <v>1.6470588235294117E-7</v>
      </c>
      <c r="AW57" s="315">
        <v>7.2141176470588231E-7</v>
      </c>
      <c r="AX57" s="314">
        <v>1.2170183074753961E-4</v>
      </c>
      <c r="AY57" s="315">
        <v>5.3305401867422355E-4</v>
      </c>
      <c r="AZ57" s="314" t="s">
        <v>17</v>
      </c>
      <c r="BA57" s="315" t="s">
        <v>17</v>
      </c>
      <c r="BB57" s="314">
        <v>7.7926297104219098E-6</v>
      </c>
      <c r="BC57" s="315">
        <v>3.4131718131647961E-5</v>
      </c>
      <c r="BD57" s="314">
        <v>3.5055673270832389E-4</v>
      </c>
      <c r="BE57" s="315">
        <v>1.5354384892624585E-3</v>
      </c>
    </row>
    <row r="58" spans="1:69">
      <c r="A58" s="88"/>
      <c r="B58" s="1098" t="s">
        <v>829</v>
      </c>
      <c r="C58" s="213" t="s">
        <v>206</v>
      </c>
      <c r="D58" s="213" t="s">
        <v>678</v>
      </c>
      <c r="E58" s="1099" t="s">
        <v>830</v>
      </c>
      <c r="F58" s="213" t="s">
        <v>835</v>
      </c>
      <c r="G58" s="270">
        <v>42479</v>
      </c>
      <c r="H58" s="213" t="s">
        <v>836</v>
      </c>
      <c r="I58" s="313">
        <v>2</v>
      </c>
      <c r="J58" s="314">
        <v>9.8039215686274508E-7</v>
      </c>
      <c r="K58" s="315">
        <v>4.2941176470588233E-6</v>
      </c>
      <c r="L58" s="314">
        <v>1.5686274509803921E-5</v>
      </c>
      <c r="M58" s="315">
        <v>6.8705882352941173E-5</v>
      </c>
      <c r="N58" s="314">
        <v>3.3333333333333335E-5</v>
      </c>
      <c r="O58" s="315">
        <v>1.4600000000000003E-4</v>
      </c>
      <c r="P58" s="314">
        <v>1.2352941176470589E-5</v>
      </c>
      <c r="Q58" s="315">
        <v>5.4105882352941177E-5</v>
      </c>
      <c r="R58" s="314">
        <v>7.1764705882352948E-5</v>
      </c>
      <c r="S58" s="315">
        <v>3.143294117647059E-4</v>
      </c>
      <c r="T58" s="314">
        <v>1.9607843137254904E-7</v>
      </c>
      <c r="U58" s="315">
        <v>8.5882352941176479E-7</v>
      </c>
      <c r="V58" s="314">
        <v>5.8823529411764701E-7</v>
      </c>
      <c r="W58" s="315">
        <v>2.5764705882352937E-6</v>
      </c>
      <c r="X58" s="314">
        <v>8.4313725490196077E-6</v>
      </c>
      <c r="Y58" s="315">
        <v>3.6929411764705888E-5</v>
      </c>
      <c r="Z58" s="314">
        <v>5.2941176470588239E-6</v>
      </c>
      <c r="AA58" s="315">
        <v>2.3188235294117647E-5</v>
      </c>
      <c r="AB58" s="314">
        <v>3.9215686274509808E-7</v>
      </c>
      <c r="AC58" s="315">
        <v>1.7176470588235296E-6</v>
      </c>
      <c r="AD58" s="314">
        <v>2.3529411764705881E-8</v>
      </c>
      <c r="AE58" s="315">
        <v>1.0305882352941177E-7</v>
      </c>
      <c r="AF58" s="314">
        <v>2.1568627450980393E-6</v>
      </c>
      <c r="AG58" s="315">
        <v>9.4470588235294125E-6</v>
      </c>
      <c r="AH58" s="314">
        <v>1.0980392156862744E-7</v>
      </c>
      <c r="AI58" s="315">
        <v>4.8094117647058821E-7</v>
      </c>
      <c r="AJ58" s="314">
        <v>1.8627450980392156E-5</v>
      </c>
      <c r="AK58" s="315">
        <v>8.1588235294117637E-5</v>
      </c>
      <c r="AL58" s="314">
        <v>7.450980392156863E-7</v>
      </c>
      <c r="AM58" s="315">
        <v>3.2635294117647058E-6</v>
      </c>
      <c r="AN58" s="314">
        <v>5.0980392156862741E-7</v>
      </c>
      <c r="AO58" s="315">
        <v>2.2329411764705883E-6</v>
      </c>
      <c r="AP58" s="314">
        <v>4.1176470588235291E-6</v>
      </c>
      <c r="AQ58" s="315">
        <v>1.8035294117647056E-5</v>
      </c>
      <c r="AR58" s="314">
        <v>4.7058823529411763E-8</v>
      </c>
      <c r="AS58" s="315">
        <v>2.0611764705882354E-7</v>
      </c>
      <c r="AT58" s="314">
        <v>5.3333333333333333E-5</v>
      </c>
      <c r="AU58" s="315">
        <v>2.3360000000000001E-4</v>
      </c>
      <c r="AV58" s="314">
        <v>1.6470588235294117E-7</v>
      </c>
      <c r="AW58" s="315">
        <v>7.2141176470588231E-7</v>
      </c>
      <c r="AX58" s="314">
        <v>1.2170183074753961E-4</v>
      </c>
      <c r="AY58" s="315">
        <v>5.3305401867422355E-4</v>
      </c>
      <c r="AZ58" s="314" t="s">
        <v>17</v>
      </c>
      <c r="BA58" s="315" t="s">
        <v>17</v>
      </c>
      <c r="BB58" s="314">
        <v>7.7926297104219098E-6</v>
      </c>
      <c r="BC58" s="315">
        <v>3.4131718131647961E-5</v>
      </c>
      <c r="BD58" s="314">
        <v>3.5055673270832389E-4</v>
      </c>
      <c r="BE58" s="315">
        <v>1.5354384892624585E-3</v>
      </c>
    </row>
    <row r="59" spans="1:69">
      <c r="A59" s="88"/>
      <c r="B59" s="1098" t="s">
        <v>829</v>
      </c>
      <c r="C59" s="213" t="s">
        <v>206</v>
      </c>
      <c r="D59" s="213" t="s">
        <v>678</v>
      </c>
      <c r="E59" s="1099" t="s">
        <v>830</v>
      </c>
      <c r="F59" s="213" t="s">
        <v>837</v>
      </c>
      <c r="G59" s="270" t="s">
        <v>218</v>
      </c>
      <c r="H59" s="213" t="s">
        <v>838</v>
      </c>
      <c r="I59" s="313">
        <v>8</v>
      </c>
      <c r="J59" s="314">
        <v>3.9215686274509803E-6</v>
      </c>
      <c r="K59" s="315">
        <v>1.7176470588235293E-5</v>
      </c>
      <c r="L59" s="314">
        <v>6.2745098039215685E-5</v>
      </c>
      <c r="M59" s="315">
        <v>2.7482352941176469E-4</v>
      </c>
      <c r="N59" s="314">
        <v>1.3333333333333334E-4</v>
      </c>
      <c r="O59" s="315">
        <v>5.840000000000001E-4</v>
      </c>
      <c r="P59" s="314">
        <v>4.9411764705882355E-5</v>
      </c>
      <c r="Q59" s="315">
        <v>2.1642352941176471E-4</v>
      </c>
      <c r="R59" s="314">
        <v>2.8705882352941179E-4</v>
      </c>
      <c r="S59" s="315">
        <v>1.2573176470588236E-3</v>
      </c>
      <c r="T59" s="314">
        <v>7.8431372549019615E-7</v>
      </c>
      <c r="U59" s="315">
        <v>3.4352941176470592E-6</v>
      </c>
      <c r="V59" s="314">
        <v>2.352941176470588E-6</v>
      </c>
      <c r="W59" s="315">
        <v>1.0305882352941175E-5</v>
      </c>
      <c r="X59" s="314">
        <v>3.3725490196078431E-5</v>
      </c>
      <c r="Y59" s="315">
        <v>1.4771764705882355E-4</v>
      </c>
      <c r="Z59" s="314">
        <v>2.1176470588235296E-5</v>
      </c>
      <c r="AA59" s="315">
        <v>9.275294117647059E-5</v>
      </c>
      <c r="AB59" s="314">
        <v>1.5686274509803923E-6</v>
      </c>
      <c r="AC59" s="315">
        <v>6.8705882352941183E-6</v>
      </c>
      <c r="AD59" s="314">
        <v>9.4117647058823526E-8</v>
      </c>
      <c r="AE59" s="315">
        <v>4.1223529411764707E-7</v>
      </c>
      <c r="AF59" s="314">
        <v>8.6274509803921572E-6</v>
      </c>
      <c r="AG59" s="315">
        <v>3.778823529411765E-5</v>
      </c>
      <c r="AH59" s="314">
        <v>4.3921568627450978E-7</v>
      </c>
      <c r="AI59" s="315">
        <v>1.9237647058823528E-6</v>
      </c>
      <c r="AJ59" s="314">
        <v>7.4509803921568625E-5</v>
      </c>
      <c r="AK59" s="315">
        <v>3.2635294117647055E-4</v>
      </c>
      <c r="AL59" s="314">
        <v>2.9803921568627452E-6</v>
      </c>
      <c r="AM59" s="315">
        <v>1.3054117647058823E-5</v>
      </c>
      <c r="AN59" s="314">
        <v>2.0392156862745097E-6</v>
      </c>
      <c r="AO59" s="315">
        <v>8.9317647058823533E-6</v>
      </c>
      <c r="AP59" s="314">
        <v>1.6470588235294116E-5</v>
      </c>
      <c r="AQ59" s="315">
        <v>7.2141176470588223E-5</v>
      </c>
      <c r="AR59" s="314">
        <v>1.8823529411764705E-7</v>
      </c>
      <c r="AS59" s="315">
        <v>8.2447058823529414E-7</v>
      </c>
      <c r="AT59" s="314">
        <v>2.1333333333333333E-4</v>
      </c>
      <c r="AU59" s="315">
        <v>9.3440000000000005E-4</v>
      </c>
      <c r="AV59" s="314">
        <v>6.5882352941176469E-7</v>
      </c>
      <c r="AW59" s="315">
        <v>2.8856470588235292E-6</v>
      </c>
      <c r="AX59" s="314">
        <v>1.2170183074753961E-4</v>
      </c>
      <c r="AY59" s="315">
        <v>5.3305401867422355E-4</v>
      </c>
      <c r="AZ59" s="314" t="s">
        <v>17</v>
      </c>
      <c r="BA59" s="315" t="s">
        <v>17</v>
      </c>
      <c r="BB59" s="314">
        <v>7.7926297104219098E-6</v>
      </c>
      <c r="BC59" s="315">
        <v>3.4131718131647961E-5</v>
      </c>
      <c r="BD59" s="314">
        <v>1.0371214385906768E-3</v>
      </c>
      <c r="BE59" s="315">
        <v>4.5425919010271647E-3</v>
      </c>
    </row>
    <row r="60" spans="1:69">
      <c r="A60" s="88"/>
      <c r="B60" s="1098" t="s">
        <v>829</v>
      </c>
      <c r="C60" s="213" t="s">
        <v>206</v>
      </c>
      <c r="D60" s="213" t="s">
        <v>678</v>
      </c>
      <c r="E60" s="1099" t="s">
        <v>830</v>
      </c>
      <c r="F60" s="213" t="s">
        <v>839</v>
      </c>
      <c r="G60" s="270" t="s">
        <v>218</v>
      </c>
      <c r="H60" s="213" t="s">
        <v>840</v>
      </c>
      <c r="I60" s="313">
        <v>8</v>
      </c>
      <c r="J60" s="314">
        <v>3.9215686274509803E-6</v>
      </c>
      <c r="K60" s="315">
        <v>1.7176470588235293E-5</v>
      </c>
      <c r="L60" s="314">
        <v>6.2745098039215685E-5</v>
      </c>
      <c r="M60" s="315">
        <v>2.7482352941176469E-4</v>
      </c>
      <c r="N60" s="314">
        <v>1.3333333333333334E-4</v>
      </c>
      <c r="O60" s="315">
        <v>5.840000000000001E-4</v>
      </c>
      <c r="P60" s="314">
        <v>4.9411764705882355E-5</v>
      </c>
      <c r="Q60" s="315">
        <v>2.1642352941176471E-4</v>
      </c>
      <c r="R60" s="314">
        <v>2.8705882352941179E-4</v>
      </c>
      <c r="S60" s="315">
        <v>1.2573176470588236E-3</v>
      </c>
      <c r="T60" s="314">
        <v>7.8431372549019615E-7</v>
      </c>
      <c r="U60" s="315">
        <v>3.4352941176470592E-6</v>
      </c>
      <c r="V60" s="314">
        <v>2.352941176470588E-6</v>
      </c>
      <c r="W60" s="315">
        <v>1.0305882352941175E-5</v>
      </c>
      <c r="X60" s="314">
        <v>3.3725490196078431E-5</v>
      </c>
      <c r="Y60" s="315">
        <v>1.4771764705882355E-4</v>
      </c>
      <c r="Z60" s="314">
        <v>2.1176470588235296E-5</v>
      </c>
      <c r="AA60" s="315">
        <v>9.275294117647059E-5</v>
      </c>
      <c r="AB60" s="314">
        <v>1.5686274509803923E-6</v>
      </c>
      <c r="AC60" s="315">
        <v>6.8705882352941183E-6</v>
      </c>
      <c r="AD60" s="314">
        <v>9.4117647058823526E-8</v>
      </c>
      <c r="AE60" s="315">
        <v>4.1223529411764707E-7</v>
      </c>
      <c r="AF60" s="314">
        <v>8.6274509803921572E-6</v>
      </c>
      <c r="AG60" s="315">
        <v>3.778823529411765E-5</v>
      </c>
      <c r="AH60" s="314">
        <v>4.3921568627450978E-7</v>
      </c>
      <c r="AI60" s="315">
        <v>1.9237647058823528E-6</v>
      </c>
      <c r="AJ60" s="314">
        <v>7.4509803921568625E-5</v>
      </c>
      <c r="AK60" s="315">
        <v>3.2635294117647055E-4</v>
      </c>
      <c r="AL60" s="314">
        <v>2.9803921568627452E-6</v>
      </c>
      <c r="AM60" s="315">
        <v>1.3054117647058823E-5</v>
      </c>
      <c r="AN60" s="314">
        <v>2.0392156862745097E-6</v>
      </c>
      <c r="AO60" s="315">
        <v>8.9317647058823533E-6</v>
      </c>
      <c r="AP60" s="314">
        <v>1.6470588235294116E-5</v>
      </c>
      <c r="AQ60" s="315">
        <v>7.2141176470588223E-5</v>
      </c>
      <c r="AR60" s="314">
        <v>1.8823529411764705E-7</v>
      </c>
      <c r="AS60" s="315">
        <v>8.2447058823529414E-7</v>
      </c>
      <c r="AT60" s="314">
        <v>2.1333333333333333E-4</v>
      </c>
      <c r="AU60" s="315">
        <v>9.3440000000000005E-4</v>
      </c>
      <c r="AV60" s="314">
        <v>6.5882352941176469E-7</v>
      </c>
      <c r="AW60" s="315">
        <v>2.8856470588235292E-6</v>
      </c>
      <c r="AX60" s="314">
        <v>1.2170183074753961E-4</v>
      </c>
      <c r="AY60" s="315">
        <v>5.3305401867422355E-4</v>
      </c>
      <c r="AZ60" s="314" t="s">
        <v>17</v>
      </c>
      <c r="BA60" s="315" t="s">
        <v>17</v>
      </c>
      <c r="BB60" s="314">
        <v>7.7926297104219098E-6</v>
      </c>
      <c r="BC60" s="315">
        <v>3.4131718131647961E-5</v>
      </c>
      <c r="BD60" s="314">
        <v>1.0371214385906768E-3</v>
      </c>
      <c r="BE60" s="315">
        <v>4.5425919010271647E-3</v>
      </c>
    </row>
    <row r="61" spans="1:69">
      <c r="A61" s="88"/>
      <c r="B61" s="1098" t="s">
        <v>829</v>
      </c>
      <c r="C61" s="213" t="s">
        <v>206</v>
      </c>
      <c r="D61" s="213" t="s">
        <v>552</v>
      </c>
      <c r="E61" s="213" t="s">
        <v>830</v>
      </c>
      <c r="F61" s="213" t="s">
        <v>841</v>
      </c>
      <c r="G61" s="270">
        <v>37043</v>
      </c>
      <c r="H61" s="213" t="s">
        <v>842</v>
      </c>
      <c r="I61" s="313">
        <v>2</v>
      </c>
      <c r="J61" s="314">
        <v>9.8039215686274508E-7</v>
      </c>
      <c r="K61" s="315">
        <v>4.2941176470588233E-6</v>
      </c>
      <c r="L61" s="314">
        <v>1.5686274509803921E-5</v>
      </c>
      <c r="M61" s="315">
        <v>6.8705882352941173E-5</v>
      </c>
      <c r="N61" s="314">
        <v>3.3333333333333335E-5</v>
      </c>
      <c r="O61" s="315">
        <v>1.4600000000000003E-4</v>
      </c>
      <c r="P61" s="314">
        <v>1.2352941176470589E-5</v>
      </c>
      <c r="Q61" s="315">
        <v>5.4105882352941177E-5</v>
      </c>
      <c r="R61" s="314">
        <v>7.1764705882352948E-5</v>
      </c>
      <c r="S61" s="315">
        <v>3.143294117647059E-4</v>
      </c>
      <c r="T61" s="314">
        <v>1.9607843137254904E-7</v>
      </c>
      <c r="U61" s="315">
        <v>8.5882352941176479E-7</v>
      </c>
      <c r="V61" s="314">
        <v>5.8823529411764701E-7</v>
      </c>
      <c r="W61" s="315">
        <v>2.5764705882352937E-6</v>
      </c>
      <c r="X61" s="314">
        <v>8.4313725490196077E-6</v>
      </c>
      <c r="Y61" s="315">
        <v>3.6929411764705888E-5</v>
      </c>
      <c r="Z61" s="314">
        <v>5.2941176470588239E-6</v>
      </c>
      <c r="AA61" s="315">
        <v>2.3188235294117647E-5</v>
      </c>
      <c r="AB61" s="314">
        <v>3.9215686274509808E-7</v>
      </c>
      <c r="AC61" s="315">
        <v>1.7176470588235296E-6</v>
      </c>
      <c r="AD61" s="314">
        <v>2.3529411764705881E-8</v>
      </c>
      <c r="AE61" s="315">
        <v>1.0305882352941177E-7</v>
      </c>
      <c r="AF61" s="314">
        <v>2.1568627450980393E-6</v>
      </c>
      <c r="AG61" s="315">
        <v>9.4470588235294125E-6</v>
      </c>
      <c r="AH61" s="314">
        <v>1.0980392156862744E-7</v>
      </c>
      <c r="AI61" s="315">
        <v>4.8094117647058821E-7</v>
      </c>
      <c r="AJ61" s="314">
        <v>1.8627450980392156E-5</v>
      </c>
      <c r="AK61" s="315">
        <v>8.1588235294117637E-5</v>
      </c>
      <c r="AL61" s="314">
        <v>7.450980392156863E-7</v>
      </c>
      <c r="AM61" s="315">
        <v>3.2635294117647058E-6</v>
      </c>
      <c r="AN61" s="314">
        <v>5.0980392156862741E-7</v>
      </c>
      <c r="AO61" s="315">
        <v>2.2329411764705883E-6</v>
      </c>
      <c r="AP61" s="314">
        <v>4.1176470588235291E-6</v>
      </c>
      <c r="AQ61" s="315">
        <v>1.8035294117647056E-5</v>
      </c>
      <c r="AR61" s="314">
        <v>4.7058823529411763E-8</v>
      </c>
      <c r="AS61" s="315">
        <v>2.0611764705882354E-7</v>
      </c>
      <c r="AT61" s="314">
        <v>5.3333333333333333E-5</v>
      </c>
      <c r="AU61" s="315">
        <v>2.3360000000000001E-4</v>
      </c>
      <c r="AV61" s="314">
        <v>1.6470588235294117E-7</v>
      </c>
      <c r="AW61" s="315">
        <v>7.2141176470588231E-7</v>
      </c>
      <c r="AX61" s="314">
        <v>5.0709096144808178E-5</v>
      </c>
      <c r="AY61" s="315">
        <v>2.2210584111425981E-4</v>
      </c>
      <c r="AZ61" s="314" t="s">
        <v>17</v>
      </c>
      <c r="BA61" s="315" t="s">
        <v>17</v>
      </c>
      <c r="BB61" s="314">
        <v>3.2469290460091288E-6</v>
      </c>
      <c r="BC61" s="315">
        <v>1.4221549221519985E-5</v>
      </c>
      <c r="BD61" s="314">
        <v>2.7956399810559246E-4</v>
      </c>
      <c r="BE61" s="315">
        <v>1.2244903117024949E-3</v>
      </c>
    </row>
    <row r="62" spans="1:69">
      <c r="A62" s="88"/>
      <c r="B62" s="1098" t="s">
        <v>829</v>
      </c>
      <c r="C62" s="213" t="s">
        <v>206</v>
      </c>
      <c r="D62" s="213" t="s">
        <v>552</v>
      </c>
      <c r="E62" s="213" t="s">
        <v>830</v>
      </c>
      <c r="F62" s="213" t="s">
        <v>843</v>
      </c>
      <c r="G62" s="270">
        <v>37043</v>
      </c>
      <c r="H62" s="213" t="s">
        <v>844</v>
      </c>
      <c r="I62" s="313">
        <v>2</v>
      </c>
      <c r="J62" s="314">
        <v>9.8039215686274508E-7</v>
      </c>
      <c r="K62" s="315">
        <v>4.2941176470588233E-6</v>
      </c>
      <c r="L62" s="314">
        <v>1.5686274509803921E-5</v>
      </c>
      <c r="M62" s="315">
        <v>6.8705882352941173E-5</v>
      </c>
      <c r="N62" s="314">
        <v>3.3333333333333335E-5</v>
      </c>
      <c r="O62" s="315">
        <v>1.4600000000000003E-4</v>
      </c>
      <c r="P62" s="314">
        <v>1.2352941176470589E-5</v>
      </c>
      <c r="Q62" s="315">
        <v>5.4105882352941177E-5</v>
      </c>
      <c r="R62" s="314">
        <v>7.1764705882352948E-5</v>
      </c>
      <c r="S62" s="315">
        <v>3.143294117647059E-4</v>
      </c>
      <c r="T62" s="314">
        <v>1.9607843137254904E-7</v>
      </c>
      <c r="U62" s="315">
        <v>8.5882352941176479E-7</v>
      </c>
      <c r="V62" s="314">
        <v>5.8823529411764701E-7</v>
      </c>
      <c r="W62" s="315">
        <v>2.5764705882352937E-6</v>
      </c>
      <c r="X62" s="314">
        <v>8.4313725490196077E-6</v>
      </c>
      <c r="Y62" s="315">
        <v>3.6929411764705888E-5</v>
      </c>
      <c r="Z62" s="314">
        <v>5.2941176470588239E-6</v>
      </c>
      <c r="AA62" s="315">
        <v>2.3188235294117647E-5</v>
      </c>
      <c r="AB62" s="314">
        <v>3.9215686274509808E-7</v>
      </c>
      <c r="AC62" s="315">
        <v>1.7176470588235296E-6</v>
      </c>
      <c r="AD62" s="314">
        <v>2.3529411764705881E-8</v>
      </c>
      <c r="AE62" s="315">
        <v>1.0305882352941177E-7</v>
      </c>
      <c r="AF62" s="314">
        <v>2.1568627450980393E-6</v>
      </c>
      <c r="AG62" s="315">
        <v>9.4470588235294125E-6</v>
      </c>
      <c r="AH62" s="314">
        <v>1.0980392156862744E-7</v>
      </c>
      <c r="AI62" s="315">
        <v>4.8094117647058821E-7</v>
      </c>
      <c r="AJ62" s="314">
        <v>1.8627450980392156E-5</v>
      </c>
      <c r="AK62" s="315">
        <v>8.1588235294117637E-5</v>
      </c>
      <c r="AL62" s="314">
        <v>7.450980392156863E-7</v>
      </c>
      <c r="AM62" s="315">
        <v>3.2635294117647058E-6</v>
      </c>
      <c r="AN62" s="314">
        <v>5.0980392156862741E-7</v>
      </c>
      <c r="AO62" s="315">
        <v>2.2329411764705883E-6</v>
      </c>
      <c r="AP62" s="314">
        <v>4.1176470588235291E-6</v>
      </c>
      <c r="AQ62" s="315">
        <v>1.8035294117647056E-5</v>
      </c>
      <c r="AR62" s="314">
        <v>4.7058823529411763E-8</v>
      </c>
      <c r="AS62" s="315">
        <v>2.0611764705882354E-7</v>
      </c>
      <c r="AT62" s="314">
        <v>5.3333333333333333E-5</v>
      </c>
      <c r="AU62" s="315">
        <v>2.3360000000000001E-4</v>
      </c>
      <c r="AV62" s="314">
        <v>1.6470588235294117E-7</v>
      </c>
      <c r="AW62" s="315">
        <v>7.2141176470588231E-7</v>
      </c>
      <c r="AX62" s="314">
        <v>5.0709096144808178E-5</v>
      </c>
      <c r="AY62" s="315">
        <v>2.2210584111425981E-4</v>
      </c>
      <c r="AZ62" s="314" t="s">
        <v>17</v>
      </c>
      <c r="BA62" s="315" t="s">
        <v>17</v>
      </c>
      <c r="BB62" s="314">
        <v>3.2469290460091288E-6</v>
      </c>
      <c r="BC62" s="315">
        <v>1.4221549221519985E-5</v>
      </c>
      <c r="BD62" s="314">
        <v>2.7956399810559246E-4</v>
      </c>
      <c r="BE62" s="315">
        <v>1.2244903117024949E-3</v>
      </c>
    </row>
    <row r="63" spans="1:69">
      <c r="A63" s="88"/>
      <c r="B63" s="1098" t="s">
        <v>829</v>
      </c>
      <c r="C63" s="213" t="s">
        <v>206</v>
      </c>
      <c r="D63" s="213" t="s">
        <v>552</v>
      </c>
      <c r="E63" s="213" t="s">
        <v>830</v>
      </c>
      <c r="F63" s="213" t="s">
        <v>845</v>
      </c>
      <c r="G63" s="270">
        <v>37043</v>
      </c>
      <c r="H63" s="213" t="s">
        <v>846</v>
      </c>
      <c r="I63" s="313">
        <v>2</v>
      </c>
      <c r="J63" s="314">
        <v>9.8039215686274508E-7</v>
      </c>
      <c r="K63" s="315">
        <v>4.2941176470588233E-6</v>
      </c>
      <c r="L63" s="314">
        <v>1.5686274509803921E-5</v>
      </c>
      <c r="M63" s="315">
        <v>6.8705882352941173E-5</v>
      </c>
      <c r="N63" s="314">
        <v>3.3333333333333335E-5</v>
      </c>
      <c r="O63" s="315">
        <v>1.4600000000000003E-4</v>
      </c>
      <c r="P63" s="314">
        <v>1.2352941176470589E-5</v>
      </c>
      <c r="Q63" s="315">
        <v>5.4105882352941177E-5</v>
      </c>
      <c r="R63" s="314">
        <v>7.1764705882352948E-5</v>
      </c>
      <c r="S63" s="315">
        <v>3.143294117647059E-4</v>
      </c>
      <c r="T63" s="314">
        <v>1.9607843137254904E-7</v>
      </c>
      <c r="U63" s="315">
        <v>8.5882352941176479E-7</v>
      </c>
      <c r="V63" s="314">
        <v>5.8823529411764701E-7</v>
      </c>
      <c r="W63" s="315">
        <v>2.5764705882352937E-6</v>
      </c>
      <c r="X63" s="314">
        <v>8.4313725490196077E-6</v>
      </c>
      <c r="Y63" s="315">
        <v>3.6929411764705888E-5</v>
      </c>
      <c r="Z63" s="314">
        <v>5.2941176470588239E-6</v>
      </c>
      <c r="AA63" s="315">
        <v>2.3188235294117647E-5</v>
      </c>
      <c r="AB63" s="314">
        <v>3.9215686274509808E-7</v>
      </c>
      <c r="AC63" s="315">
        <v>1.7176470588235296E-6</v>
      </c>
      <c r="AD63" s="314">
        <v>2.3529411764705881E-8</v>
      </c>
      <c r="AE63" s="315">
        <v>1.0305882352941177E-7</v>
      </c>
      <c r="AF63" s="314">
        <v>2.1568627450980393E-6</v>
      </c>
      <c r="AG63" s="315">
        <v>9.4470588235294125E-6</v>
      </c>
      <c r="AH63" s="314">
        <v>1.0980392156862744E-7</v>
      </c>
      <c r="AI63" s="315">
        <v>4.8094117647058821E-7</v>
      </c>
      <c r="AJ63" s="314">
        <v>1.8627450980392156E-5</v>
      </c>
      <c r="AK63" s="315">
        <v>8.1588235294117637E-5</v>
      </c>
      <c r="AL63" s="314">
        <v>7.450980392156863E-7</v>
      </c>
      <c r="AM63" s="315">
        <v>3.2635294117647058E-6</v>
      </c>
      <c r="AN63" s="314">
        <v>5.0980392156862741E-7</v>
      </c>
      <c r="AO63" s="315">
        <v>2.2329411764705883E-6</v>
      </c>
      <c r="AP63" s="314">
        <v>4.1176470588235291E-6</v>
      </c>
      <c r="AQ63" s="315">
        <v>1.8035294117647056E-5</v>
      </c>
      <c r="AR63" s="314">
        <v>4.7058823529411763E-8</v>
      </c>
      <c r="AS63" s="315">
        <v>2.0611764705882354E-7</v>
      </c>
      <c r="AT63" s="314">
        <v>5.3333333333333333E-5</v>
      </c>
      <c r="AU63" s="315">
        <v>2.3360000000000001E-4</v>
      </c>
      <c r="AV63" s="314">
        <v>1.6470588235294117E-7</v>
      </c>
      <c r="AW63" s="315">
        <v>7.2141176470588231E-7</v>
      </c>
      <c r="AX63" s="314">
        <v>5.0709096144808178E-5</v>
      </c>
      <c r="AY63" s="315">
        <v>2.2210584111425981E-4</v>
      </c>
      <c r="AZ63" s="314" t="s">
        <v>17</v>
      </c>
      <c r="BA63" s="315" t="s">
        <v>17</v>
      </c>
      <c r="BB63" s="314">
        <v>3.2469290460091288E-6</v>
      </c>
      <c r="BC63" s="315">
        <v>1.4221549221519985E-5</v>
      </c>
      <c r="BD63" s="314">
        <v>2.7956399810559246E-4</v>
      </c>
      <c r="BE63" s="315">
        <v>1.2244903117024949E-3</v>
      </c>
    </row>
    <row r="64" spans="1:69">
      <c r="A64" s="88"/>
      <c r="B64" s="1098" t="s">
        <v>829</v>
      </c>
      <c r="C64" s="213" t="s">
        <v>206</v>
      </c>
      <c r="D64" s="213" t="s">
        <v>795</v>
      </c>
      <c r="E64" s="213" t="s">
        <v>830</v>
      </c>
      <c r="F64" s="213" t="s">
        <v>847</v>
      </c>
      <c r="G64" s="270">
        <v>37315</v>
      </c>
      <c r="H64" s="213" t="s">
        <v>848</v>
      </c>
      <c r="I64" s="313">
        <v>2</v>
      </c>
      <c r="J64" s="314">
        <v>9.8039215686274508E-7</v>
      </c>
      <c r="K64" s="315">
        <v>4.2941176470588233E-6</v>
      </c>
      <c r="L64" s="314">
        <v>1.5686274509803921E-5</v>
      </c>
      <c r="M64" s="315">
        <v>6.8705882352941173E-5</v>
      </c>
      <c r="N64" s="314">
        <v>3.3333333333333335E-5</v>
      </c>
      <c r="O64" s="315">
        <v>1.4600000000000003E-4</v>
      </c>
      <c r="P64" s="314">
        <v>1.2352941176470589E-5</v>
      </c>
      <c r="Q64" s="315">
        <v>5.4105882352941177E-5</v>
      </c>
      <c r="R64" s="314">
        <v>7.1764705882352948E-5</v>
      </c>
      <c r="S64" s="315">
        <v>3.143294117647059E-4</v>
      </c>
      <c r="T64" s="314">
        <v>1.9607843137254904E-7</v>
      </c>
      <c r="U64" s="315">
        <v>8.5882352941176479E-7</v>
      </c>
      <c r="V64" s="314">
        <v>5.8823529411764701E-7</v>
      </c>
      <c r="W64" s="315">
        <v>2.5764705882352937E-6</v>
      </c>
      <c r="X64" s="314">
        <v>8.4313725490196077E-6</v>
      </c>
      <c r="Y64" s="315">
        <v>3.6929411764705888E-5</v>
      </c>
      <c r="Z64" s="314">
        <v>5.2941176470588239E-6</v>
      </c>
      <c r="AA64" s="315">
        <v>2.3188235294117647E-5</v>
      </c>
      <c r="AB64" s="314">
        <v>3.9215686274509808E-7</v>
      </c>
      <c r="AC64" s="315">
        <v>1.7176470588235296E-6</v>
      </c>
      <c r="AD64" s="314">
        <v>2.3529411764705881E-8</v>
      </c>
      <c r="AE64" s="315">
        <v>1.0305882352941177E-7</v>
      </c>
      <c r="AF64" s="314">
        <v>2.1568627450980393E-6</v>
      </c>
      <c r="AG64" s="315">
        <v>9.4470588235294125E-6</v>
      </c>
      <c r="AH64" s="314">
        <v>1.0980392156862744E-7</v>
      </c>
      <c r="AI64" s="315">
        <v>4.8094117647058821E-7</v>
      </c>
      <c r="AJ64" s="314">
        <v>1.8627450980392156E-5</v>
      </c>
      <c r="AK64" s="315">
        <v>8.1588235294117637E-5</v>
      </c>
      <c r="AL64" s="314">
        <v>7.450980392156863E-7</v>
      </c>
      <c r="AM64" s="315">
        <v>3.2635294117647058E-6</v>
      </c>
      <c r="AN64" s="314">
        <v>5.0980392156862741E-7</v>
      </c>
      <c r="AO64" s="315">
        <v>2.2329411764705883E-6</v>
      </c>
      <c r="AP64" s="314">
        <v>4.1176470588235291E-6</v>
      </c>
      <c r="AQ64" s="315">
        <v>1.8035294117647056E-5</v>
      </c>
      <c r="AR64" s="314">
        <v>4.7058823529411763E-8</v>
      </c>
      <c r="AS64" s="315">
        <v>2.0611764705882354E-7</v>
      </c>
      <c r="AT64" s="314">
        <v>5.3333333333333333E-5</v>
      </c>
      <c r="AU64" s="315">
        <v>2.3360000000000001E-4</v>
      </c>
      <c r="AV64" s="314">
        <v>1.6470588235294117E-7</v>
      </c>
      <c r="AW64" s="315">
        <v>7.2141176470588231E-7</v>
      </c>
      <c r="AX64" s="314">
        <v>1.4556891199969598E-4</v>
      </c>
      <c r="AY64" s="315">
        <v>6.3759183455866844E-4</v>
      </c>
      <c r="AZ64" s="314" t="s">
        <v>17</v>
      </c>
      <c r="BA64" s="315" t="s">
        <v>17</v>
      </c>
      <c r="BB64" s="314">
        <v>9.3208509814102053E-6</v>
      </c>
      <c r="BC64" s="315">
        <v>4.0825327298576699E-5</v>
      </c>
      <c r="BD64" s="314">
        <v>3.7442381396048026E-4</v>
      </c>
      <c r="BE64" s="315">
        <v>1.6399763051469036E-3</v>
      </c>
    </row>
    <row r="65" spans="1:59">
      <c r="A65" s="88"/>
      <c r="B65" s="1098" t="s">
        <v>829</v>
      </c>
      <c r="C65" s="213" t="s">
        <v>206</v>
      </c>
      <c r="D65" s="213" t="s">
        <v>795</v>
      </c>
      <c r="E65" s="213" t="s">
        <v>830</v>
      </c>
      <c r="F65" s="213" t="s">
        <v>849</v>
      </c>
      <c r="G65" s="270">
        <v>37346</v>
      </c>
      <c r="H65" s="213" t="s">
        <v>850</v>
      </c>
      <c r="I65" s="313">
        <v>2</v>
      </c>
      <c r="J65" s="314">
        <v>9.8039215686274508E-7</v>
      </c>
      <c r="K65" s="315">
        <v>4.2941176470588233E-6</v>
      </c>
      <c r="L65" s="314">
        <v>1.5686274509803921E-5</v>
      </c>
      <c r="M65" s="315">
        <v>6.8705882352941173E-5</v>
      </c>
      <c r="N65" s="314">
        <v>3.3333333333333335E-5</v>
      </c>
      <c r="O65" s="315">
        <v>1.4600000000000003E-4</v>
      </c>
      <c r="P65" s="314">
        <v>1.2352941176470589E-5</v>
      </c>
      <c r="Q65" s="315">
        <v>5.4105882352941177E-5</v>
      </c>
      <c r="R65" s="314">
        <v>7.1764705882352948E-5</v>
      </c>
      <c r="S65" s="315">
        <v>3.143294117647059E-4</v>
      </c>
      <c r="T65" s="314">
        <v>1.9607843137254904E-7</v>
      </c>
      <c r="U65" s="315">
        <v>8.5882352941176479E-7</v>
      </c>
      <c r="V65" s="314">
        <v>5.8823529411764701E-7</v>
      </c>
      <c r="W65" s="315">
        <v>2.5764705882352937E-6</v>
      </c>
      <c r="X65" s="314">
        <v>8.4313725490196077E-6</v>
      </c>
      <c r="Y65" s="315">
        <v>3.6929411764705888E-5</v>
      </c>
      <c r="Z65" s="314">
        <v>5.2941176470588239E-6</v>
      </c>
      <c r="AA65" s="315">
        <v>2.3188235294117647E-5</v>
      </c>
      <c r="AB65" s="314">
        <v>3.9215686274509808E-7</v>
      </c>
      <c r="AC65" s="315">
        <v>1.7176470588235296E-6</v>
      </c>
      <c r="AD65" s="314">
        <v>2.3529411764705881E-8</v>
      </c>
      <c r="AE65" s="315">
        <v>1.0305882352941177E-7</v>
      </c>
      <c r="AF65" s="314">
        <v>2.1568627450980393E-6</v>
      </c>
      <c r="AG65" s="315">
        <v>9.4470588235294125E-6</v>
      </c>
      <c r="AH65" s="314">
        <v>1.0980392156862744E-7</v>
      </c>
      <c r="AI65" s="315">
        <v>4.8094117647058821E-7</v>
      </c>
      <c r="AJ65" s="314">
        <v>1.8627450980392156E-5</v>
      </c>
      <c r="AK65" s="315">
        <v>8.1588235294117637E-5</v>
      </c>
      <c r="AL65" s="314">
        <v>7.450980392156863E-7</v>
      </c>
      <c r="AM65" s="315">
        <v>3.2635294117647058E-6</v>
      </c>
      <c r="AN65" s="314">
        <v>5.0980392156862741E-7</v>
      </c>
      <c r="AO65" s="315">
        <v>2.2329411764705883E-6</v>
      </c>
      <c r="AP65" s="314">
        <v>4.1176470588235291E-6</v>
      </c>
      <c r="AQ65" s="315">
        <v>1.8035294117647056E-5</v>
      </c>
      <c r="AR65" s="314">
        <v>4.7058823529411763E-8</v>
      </c>
      <c r="AS65" s="315">
        <v>2.0611764705882354E-7</v>
      </c>
      <c r="AT65" s="314">
        <v>5.3333333333333333E-5</v>
      </c>
      <c r="AU65" s="315">
        <v>2.3360000000000001E-4</v>
      </c>
      <c r="AV65" s="314">
        <v>1.6470588235294117E-7</v>
      </c>
      <c r="AW65" s="315">
        <v>7.2141176470588231E-7</v>
      </c>
      <c r="AX65" s="314">
        <v>1.4556891199969598E-4</v>
      </c>
      <c r="AY65" s="315">
        <v>6.3759183455866844E-4</v>
      </c>
      <c r="AZ65" s="314" t="s">
        <v>17</v>
      </c>
      <c r="BA65" s="315" t="s">
        <v>17</v>
      </c>
      <c r="BB65" s="314">
        <v>9.3208509814102053E-6</v>
      </c>
      <c r="BC65" s="315">
        <v>4.0825327298576699E-5</v>
      </c>
      <c r="BD65" s="314">
        <v>3.7442381396048026E-4</v>
      </c>
      <c r="BE65" s="315">
        <v>1.6399763051469036E-3</v>
      </c>
    </row>
    <row r="66" spans="1:59">
      <c r="A66" s="88"/>
      <c r="B66" s="1098" t="s">
        <v>829</v>
      </c>
      <c r="C66" s="213" t="s">
        <v>206</v>
      </c>
      <c r="D66" s="213" t="s">
        <v>795</v>
      </c>
      <c r="E66" s="213" t="s">
        <v>830</v>
      </c>
      <c r="F66" s="213" t="s">
        <v>851</v>
      </c>
      <c r="G66" s="270">
        <v>38046</v>
      </c>
      <c r="H66" s="213" t="s">
        <v>852</v>
      </c>
      <c r="I66" s="313">
        <v>2</v>
      </c>
      <c r="J66" s="314">
        <v>9.8039215686274508E-7</v>
      </c>
      <c r="K66" s="315">
        <v>4.2941176470588233E-6</v>
      </c>
      <c r="L66" s="314">
        <v>1.5686274509803921E-5</v>
      </c>
      <c r="M66" s="315">
        <v>6.8705882352941173E-5</v>
      </c>
      <c r="N66" s="314">
        <v>3.3333333333333335E-5</v>
      </c>
      <c r="O66" s="315">
        <v>1.4600000000000003E-4</v>
      </c>
      <c r="P66" s="314">
        <v>1.2352941176470589E-5</v>
      </c>
      <c r="Q66" s="315">
        <v>5.4105882352941177E-5</v>
      </c>
      <c r="R66" s="314">
        <v>7.1764705882352948E-5</v>
      </c>
      <c r="S66" s="315">
        <v>3.143294117647059E-4</v>
      </c>
      <c r="T66" s="314">
        <v>1.9607843137254904E-7</v>
      </c>
      <c r="U66" s="315">
        <v>8.5882352941176479E-7</v>
      </c>
      <c r="V66" s="314">
        <v>5.8823529411764701E-7</v>
      </c>
      <c r="W66" s="315">
        <v>2.5764705882352937E-6</v>
      </c>
      <c r="X66" s="314">
        <v>8.4313725490196077E-6</v>
      </c>
      <c r="Y66" s="315">
        <v>3.6929411764705888E-5</v>
      </c>
      <c r="Z66" s="314">
        <v>5.2941176470588239E-6</v>
      </c>
      <c r="AA66" s="315">
        <v>2.3188235294117647E-5</v>
      </c>
      <c r="AB66" s="314">
        <v>3.9215686274509808E-7</v>
      </c>
      <c r="AC66" s="315">
        <v>1.7176470588235296E-6</v>
      </c>
      <c r="AD66" s="314">
        <v>2.3529411764705881E-8</v>
      </c>
      <c r="AE66" s="315">
        <v>1.0305882352941177E-7</v>
      </c>
      <c r="AF66" s="314">
        <v>2.1568627450980393E-6</v>
      </c>
      <c r="AG66" s="315">
        <v>9.4470588235294125E-6</v>
      </c>
      <c r="AH66" s="314">
        <v>1.0980392156862744E-7</v>
      </c>
      <c r="AI66" s="315">
        <v>4.8094117647058821E-7</v>
      </c>
      <c r="AJ66" s="314">
        <v>1.8627450980392156E-5</v>
      </c>
      <c r="AK66" s="315">
        <v>8.1588235294117637E-5</v>
      </c>
      <c r="AL66" s="314">
        <v>7.450980392156863E-7</v>
      </c>
      <c r="AM66" s="315">
        <v>3.2635294117647058E-6</v>
      </c>
      <c r="AN66" s="314">
        <v>5.0980392156862741E-7</v>
      </c>
      <c r="AO66" s="315">
        <v>2.2329411764705883E-6</v>
      </c>
      <c r="AP66" s="314">
        <v>4.1176470588235291E-6</v>
      </c>
      <c r="AQ66" s="315">
        <v>1.8035294117647056E-5</v>
      </c>
      <c r="AR66" s="314">
        <v>4.7058823529411763E-8</v>
      </c>
      <c r="AS66" s="315">
        <v>2.0611764705882354E-7</v>
      </c>
      <c r="AT66" s="314">
        <v>5.3333333333333333E-5</v>
      </c>
      <c r="AU66" s="315">
        <v>2.3360000000000001E-4</v>
      </c>
      <c r="AV66" s="314">
        <v>1.6470588235294117E-7</v>
      </c>
      <c r="AW66" s="315">
        <v>7.2141176470588231E-7</v>
      </c>
      <c r="AX66" s="314">
        <v>1.4556891199969598E-4</v>
      </c>
      <c r="AY66" s="315">
        <v>6.3759183455866844E-4</v>
      </c>
      <c r="AZ66" s="314" t="s">
        <v>17</v>
      </c>
      <c r="BA66" s="315" t="s">
        <v>17</v>
      </c>
      <c r="BB66" s="314">
        <v>9.3208509814102053E-6</v>
      </c>
      <c r="BC66" s="315">
        <v>4.0825327298576699E-5</v>
      </c>
      <c r="BD66" s="314">
        <v>3.7442381396048026E-4</v>
      </c>
      <c r="BE66" s="315">
        <v>1.6399763051469036E-3</v>
      </c>
    </row>
    <row r="67" spans="1:59">
      <c r="A67" s="88"/>
      <c r="B67" s="1098" t="s">
        <v>829</v>
      </c>
      <c r="C67" s="213" t="s">
        <v>206</v>
      </c>
      <c r="D67" s="213" t="s">
        <v>795</v>
      </c>
      <c r="E67" s="213" t="s">
        <v>830</v>
      </c>
      <c r="F67" s="213" t="s">
        <v>853</v>
      </c>
      <c r="G67" s="270">
        <v>38046</v>
      </c>
      <c r="H67" s="213" t="s">
        <v>854</v>
      </c>
      <c r="I67" s="313">
        <v>2</v>
      </c>
      <c r="J67" s="314">
        <v>9.8039215686274508E-7</v>
      </c>
      <c r="K67" s="315">
        <v>4.2941176470588233E-6</v>
      </c>
      <c r="L67" s="314">
        <v>1.5686274509803921E-5</v>
      </c>
      <c r="M67" s="315">
        <v>6.8705882352941173E-5</v>
      </c>
      <c r="N67" s="314">
        <v>3.3333333333333335E-5</v>
      </c>
      <c r="O67" s="315">
        <v>1.4600000000000003E-4</v>
      </c>
      <c r="P67" s="314">
        <v>1.2352941176470589E-5</v>
      </c>
      <c r="Q67" s="315">
        <v>5.4105882352941177E-5</v>
      </c>
      <c r="R67" s="314">
        <v>7.1764705882352948E-5</v>
      </c>
      <c r="S67" s="315">
        <v>3.143294117647059E-4</v>
      </c>
      <c r="T67" s="314">
        <v>1.9607843137254904E-7</v>
      </c>
      <c r="U67" s="315">
        <v>8.5882352941176479E-7</v>
      </c>
      <c r="V67" s="314">
        <v>5.8823529411764701E-7</v>
      </c>
      <c r="W67" s="315">
        <v>2.5764705882352937E-6</v>
      </c>
      <c r="X67" s="314">
        <v>8.4313725490196077E-6</v>
      </c>
      <c r="Y67" s="315">
        <v>3.6929411764705888E-5</v>
      </c>
      <c r="Z67" s="314">
        <v>5.2941176470588239E-6</v>
      </c>
      <c r="AA67" s="315">
        <v>2.3188235294117647E-5</v>
      </c>
      <c r="AB67" s="314">
        <v>3.9215686274509808E-7</v>
      </c>
      <c r="AC67" s="315">
        <v>1.7176470588235296E-6</v>
      </c>
      <c r="AD67" s="314">
        <v>2.3529411764705881E-8</v>
      </c>
      <c r="AE67" s="315">
        <v>1.0305882352941177E-7</v>
      </c>
      <c r="AF67" s="314">
        <v>2.1568627450980393E-6</v>
      </c>
      <c r="AG67" s="315">
        <v>9.4470588235294125E-6</v>
      </c>
      <c r="AH67" s="314">
        <v>1.0980392156862744E-7</v>
      </c>
      <c r="AI67" s="315">
        <v>4.8094117647058821E-7</v>
      </c>
      <c r="AJ67" s="314">
        <v>1.8627450980392156E-5</v>
      </c>
      <c r="AK67" s="315">
        <v>8.1588235294117637E-5</v>
      </c>
      <c r="AL67" s="314">
        <v>7.450980392156863E-7</v>
      </c>
      <c r="AM67" s="315">
        <v>3.2635294117647058E-6</v>
      </c>
      <c r="AN67" s="314">
        <v>5.0980392156862741E-7</v>
      </c>
      <c r="AO67" s="315">
        <v>2.2329411764705883E-6</v>
      </c>
      <c r="AP67" s="314">
        <v>4.1176470588235291E-6</v>
      </c>
      <c r="AQ67" s="315">
        <v>1.8035294117647056E-5</v>
      </c>
      <c r="AR67" s="314">
        <v>4.7058823529411763E-8</v>
      </c>
      <c r="AS67" s="315">
        <v>2.0611764705882354E-7</v>
      </c>
      <c r="AT67" s="314">
        <v>5.3333333333333333E-5</v>
      </c>
      <c r="AU67" s="315">
        <v>2.3360000000000001E-4</v>
      </c>
      <c r="AV67" s="314">
        <v>1.6470588235294117E-7</v>
      </c>
      <c r="AW67" s="315">
        <v>7.2141176470588231E-7</v>
      </c>
      <c r="AX67" s="314">
        <v>1.4556891199969598E-4</v>
      </c>
      <c r="AY67" s="315">
        <v>6.3759183455866844E-4</v>
      </c>
      <c r="AZ67" s="314" t="s">
        <v>17</v>
      </c>
      <c r="BA67" s="315" t="s">
        <v>17</v>
      </c>
      <c r="BB67" s="314">
        <v>9.3208509814102053E-6</v>
      </c>
      <c r="BC67" s="315">
        <v>4.0825327298576699E-5</v>
      </c>
      <c r="BD67" s="314">
        <v>3.7442381396048026E-4</v>
      </c>
      <c r="BE67" s="315">
        <v>1.6399763051469036E-3</v>
      </c>
    </row>
    <row r="68" spans="1:59">
      <c r="A68" s="88"/>
      <c r="B68" s="1098" t="s">
        <v>829</v>
      </c>
      <c r="C68" s="213" t="s">
        <v>206</v>
      </c>
      <c r="D68" s="213" t="s">
        <v>795</v>
      </c>
      <c r="E68" s="213" t="s">
        <v>830</v>
      </c>
      <c r="F68" s="213" t="s">
        <v>855</v>
      </c>
      <c r="G68" s="270" t="s">
        <v>218</v>
      </c>
      <c r="H68" s="213" t="s">
        <v>856</v>
      </c>
      <c r="I68" s="313">
        <v>8</v>
      </c>
      <c r="J68" s="314">
        <v>3.9215686274509803E-6</v>
      </c>
      <c r="K68" s="315">
        <v>1.7176470588235293E-5</v>
      </c>
      <c r="L68" s="314">
        <v>6.2745098039215685E-5</v>
      </c>
      <c r="M68" s="315">
        <v>2.7482352941176469E-4</v>
      </c>
      <c r="N68" s="314">
        <v>1.3333333333333334E-4</v>
      </c>
      <c r="O68" s="315">
        <v>5.840000000000001E-4</v>
      </c>
      <c r="P68" s="314">
        <v>4.9411764705882355E-5</v>
      </c>
      <c r="Q68" s="315">
        <v>2.1642352941176471E-4</v>
      </c>
      <c r="R68" s="314">
        <v>2.8705882352941179E-4</v>
      </c>
      <c r="S68" s="315">
        <v>1.2573176470588236E-3</v>
      </c>
      <c r="T68" s="314">
        <v>7.8431372549019615E-7</v>
      </c>
      <c r="U68" s="315">
        <v>3.4352941176470592E-6</v>
      </c>
      <c r="V68" s="314">
        <v>2.352941176470588E-6</v>
      </c>
      <c r="W68" s="315">
        <v>1.0305882352941175E-5</v>
      </c>
      <c r="X68" s="314">
        <v>3.3725490196078431E-5</v>
      </c>
      <c r="Y68" s="315">
        <v>1.4771764705882355E-4</v>
      </c>
      <c r="Z68" s="314">
        <v>2.1176470588235296E-5</v>
      </c>
      <c r="AA68" s="315">
        <v>9.275294117647059E-5</v>
      </c>
      <c r="AB68" s="314">
        <v>1.5686274509803923E-6</v>
      </c>
      <c r="AC68" s="315">
        <v>6.8705882352941183E-6</v>
      </c>
      <c r="AD68" s="314">
        <v>9.4117647058823526E-8</v>
      </c>
      <c r="AE68" s="315">
        <v>4.1223529411764707E-7</v>
      </c>
      <c r="AF68" s="314">
        <v>8.6274509803921572E-6</v>
      </c>
      <c r="AG68" s="315">
        <v>3.778823529411765E-5</v>
      </c>
      <c r="AH68" s="314">
        <v>4.3921568627450978E-7</v>
      </c>
      <c r="AI68" s="315">
        <v>1.9237647058823528E-6</v>
      </c>
      <c r="AJ68" s="314">
        <v>7.4509803921568625E-5</v>
      </c>
      <c r="AK68" s="315">
        <v>3.2635294117647055E-4</v>
      </c>
      <c r="AL68" s="314">
        <v>2.9803921568627452E-6</v>
      </c>
      <c r="AM68" s="315">
        <v>1.3054117647058823E-5</v>
      </c>
      <c r="AN68" s="314">
        <v>2.0392156862745097E-6</v>
      </c>
      <c r="AO68" s="315">
        <v>8.9317647058823533E-6</v>
      </c>
      <c r="AP68" s="314">
        <v>1.6470588235294116E-5</v>
      </c>
      <c r="AQ68" s="315">
        <v>7.2141176470588223E-5</v>
      </c>
      <c r="AR68" s="314">
        <v>1.8823529411764705E-7</v>
      </c>
      <c r="AS68" s="315">
        <v>8.2447058823529414E-7</v>
      </c>
      <c r="AT68" s="314">
        <v>2.1333333333333333E-4</v>
      </c>
      <c r="AU68" s="315">
        <v>9.3440000000000005E-4</v>
      </c>
      <c r="AV68" s="314">
        <v>6.5882352941176469E-7</v>
      </c>
      <c r="AW68" s="315">
        <v>2.8856470588235292E-6</v>
      </c>
      <c r="AX68" s="314">
        <v>1.4556891199969598E-4</v>
      </c>
      <c r="AY68" s="315">
        <v>6.3759183455866844E-4</v>
      </c>
      <c r="AZ68" s="314" t="s">
        <v>17</v>
      </c>
      <c r="BA68" s="315" t="s">
        <v>17</v>
      </c>
      <c r="BB68" s="314">
        <v>9.3208509814102053E-6</v>
      </c>
      <c r="BC68" s="315">
        <v>4.0825327298576699E-5</v>
      </c>
      <c r="BD68" s="314">
        <v>1.0609885198428332E-3</v>
      </c>
      <c r="BE68" s="315">
        <v>4.6471297169116098E-3</v>
      </c>
    </row>
    <row r="69" spans="1:59">
      <c r="A69" s="88"/>
      <c r="B69" s="1098" t="s">
        <v>829</v>
      </c>
      <c r="C69" s="213" t="s">
        <v>206</v>
      </c>
      <c r="D69" s="213" t="s">
        <v>795</v>
      </c>
      <c r="E69" s="213" t="s">
        <v>830</v>
      </c>
      <c r="F69" s="213" t="s">
        <v>857</v>
      </c>
      <c r="G69" s="270" t="s">
        <v>218</v>
      </c>
      <c r="H69" s="213" t="s">
        <v>858</v>
      </c>
      <c r="I69" s="313">
        <v>8</v>
      </c>
      <c r="J69" s="314">
        <v>3.9215686274509803E-6</v>
      </c>
      <c r="K69" s="315">
        <v>1.7176470588235293E-5</v>
      </c>
      <c r="L69" s="314">
        <v>6.2745098039215685E-5</v>
      </c>
      <c r="M69" s="315">
        <v>2.7482352941176469E-4</v>
      </c>
      <c r="N69" s="314">
        <v>1.3333333333333334E-4</v>
      </c>
      <c r="O69" s="315">
        <v>5.840000000000001E-4</v>
      </c>
      <c r="P69" s="314">
        <v>4.9411764705882355E-5</v>
      </c>
      <c r="Q69" s="315">
        <v>2.1642352941176471E-4</v>
      </c>
      <c r="R69" s="314">
        <v>2.8705882352941179E-4</v>
      </c>
      <c r="S69" s="315">
        <v>1.2573176470588236E-3</v>
      </c>
      <c r="T69" s="314">
        <v>7.8431372549019615E-7</v>
      </c>
      <c r="U69" s="315">
        <v>3.4352941176470592E-6</v>
      </c>
      <c r="V69" s="314">
        <v>2.352941176470588E-6</v>
      </c>
      <c r="W69" s="315">
        <v>1.0305882352941175E-5</v>
      </c>
      <c r="X69" s="314">
        <v>3.3725490196078431E-5</v>
      </c>
      <c r="Y69" s="315">
        <v>1.4771764705882355E-4</v>
      </c>
      <c r="Z69" s="314">
        <v>2.1176470588235296E-5</v>
      </c>
      <c r="AA69" s="315">
        <v>9.275294117647059E-5</v>
      </c>
      <c r="AB69" s="314">
        <v>1.5686274509803923E-6</v>
      </c>
      <c r="AC69" s="315">
        <v>6.8705882352941183E-6</v>
      </c>
      <c r="AD69" s="314">
        <v>9.4117647058823526E-8</v>
      </c>
      <c r="AE69" s="315">
        <v>4.1223529411764707E-7</v>
      </c>
      <c r="AF69" s="314">
        <v>8.6274509803921572E-6</v>
      </c>
      <c r="AG69" s="315">
        <v>3.778823529411765E-5</v>
      </c>
      <c r="AH69" s="314">
        <v>4.3921568627450978E-7</v>
      </c>
      <c r="AI69" s="315">
        <v>1.9237647058823528E-6</v>
      </c>
      <c r="AJ69" s="314">
        <v>7.4509803921568625E-5</v>
      </c>
      <c r="AK69" s="315">
        <v>3.2635294117647055E-4</v>
      </c>
      <c r="AL69" s="314">
        <v>2.9803921568627452E-6</v>
      </c>
      <c r="AM69" s="315">
        <v>1.3054117647058823E-5</v>
      </c>
      <c r="AN69" s="314">
        <v>2.0392156862745097E-6</v>
      </c>
      <c r="AO69" s="315">
        <v>8.9317647058823533E-6</v>
      </c>
      <c r="AP69" s="314">
        <v>1.6470588235294116E-5</v>
      </c>
      <c r="AQ69" s="315">
        <v>7.2141176470588223E-5</v>
      </c>
      <c r="AR69" s="314">
        <v>1.8823529411764705E-7</v>
      </c>
      <c r="AS69" s="315">
        <v>8.2447058823529414E-7</v>
      </c>
      <c r="AT69" s="314">
        <v>2.1333333333333333E-4</v>
      </c>
      <c r="AU69" s="315">
        <v>9.3440000000000005E-4</v>
      </c>
      <c r="AV69" s="314">
        <v>6.5882352941176469E-7</v>
      </c>
      <c r="AW69" s="315">
        <v>2.8856470588235292E-6</v>
      </c>
      <c r="AX69" s="314">
        <v>1.4556891199969598E-4</v>
      </c>
      <c r="AY69" s="315">
        <v>6.3759183455866844E-4</v>
      </c>
      <c r="AZ69" s="314" t="s">
        <v>17</v>
      </c>
      <c r="BA69" s="315" t="s">
        <v>17</v>
      </c>
      <c r="BB69" s="314">
        <v>9.3208509814102053E-6</v>
      </c>
      <c r="BC69" s="315">
        <v>4.0825327298576699E-5</v>
      </c>
      <c r="BD69" s="314">
        <v>1.0609885198428332E-3</v>
      </c>
      <c r="BE69" s="315">
        <v>4.6471297169116098E-3</v>
      </c>
    </row>
    <row r="70" spans="1:59">
      <c r="A70" s="88"/>
      <c r="B70" s="1098" t="s">
        <v>829</v>
      </c>
      <c r="C70" s="213" t="s">
        <v>206</v>
      </c>
      <c r="D70" s="213" t="s">
        <v>796</v>
      </c>
      <c r="E70" s="213" t="s">
        <v>830</v>
      </c>
      <c r="F70" s="213" t="s">
        <v>859</v>
      </c>
      <c r="G70" s="270">
        <v>41060</v>
      </c>
      <c r="H70" s="213" t="s">
        <v>860</v>
      </c>
      <c r="I70" s="313">
        <v>3.5</v>
      </c>
      <c r="J70" s="314">
        <v>1.7156862745098038E-6</v>
      </c>
      <c r="K70" s="315">
        <v>7.514705882352941E-6</v>
      </c>
      <c r="L70" s="314">
        <v>2.7450980392156861E-5</v>
      </c>
      <c r="M70" s="315">
        <v>1.2023529411764706E-4</v>
      </c>
      <c r="N70" s="314">
        <v>5.8333333333333333E-5</v>
      </c>
      <c r="O70" s="315">
        <v>2.5550000000000003E-4</v>
      </c>
      <c r="P70" s="314">
        <v>2.1617647058823531E-5</v>
      </c>
      <c r="Q70" s="315">
        <v>9.4685294117647059E-5</v>
      </c>
      <c r="R70" s="314">
        <v>1.2558823529411765E-4</v>
      </c>
      <c r="S70" s="315">
        <v>5.500764705882353E-4</v>
      </c>
      <c r="T70" s="314">
        <v>3.4313725490196079E-7</v>
      </c>
      <c r="U70" s="315">
        <v>1.5029411764705881E-6</v>
      </c>
      <c r="V70" s="314">
        <v>1.0294117647058823E-6</v>
      </c>
      <c r="W70" s="315">
        <v>4.5088235294117639E-6</v>
      </c>
      <c r="X70" s="314">
        <v>1.4754901960784313E-5</v>
      </c>
      <c r="Y70" s="315">
        <v>6.4626470588235291E-5</v>
      </c>
      <c r="Z70" s="314">
        <v>9.2647058823529421E-6</v>
      </c>
      <c r="AA70" s="315">
        <v>4.0579411764705881E-5</v>
      </c>
      <c r="AB70" s="314">
        <v>6.8627450980392158E-7</v>
      </c>
      <c r="AC70" s="315">
        <v>3.0058823529411762E-6</v>
      </c>
      <c r="AD70" s="314">
        <v>4.1176470588235293E-8</v>
      </c>
      <c r="AE70" s="315">
        <v>1.8035294117647058E-7</v>
      </c>
      <c r="AF70" s="314">
        <v>3.7745098039215686E-6</v>
      </c>
      <c r="AG70" s="315">
        <v>1.6532352941176471E-5</v>
      </c>
      <c r="AH70" s="314">
        <v>1.9215686274509803E-7</v>
      </c>
      <c r="AI70" s="315">
        <v>8.4164705882352931E-7</v>
      </c>
      <c r="AJ70" s="314">
        <v>3.2598039215686276E-5</v>
      </c>
      <c r="AK70" s="315">
        <v>1.4277941176470588E-4</v>
      </c>
      <c r="AL70" s="314">
        <v>1.3039215686274511E-6</v>
      </c>
      <c r="AM70" s="315">
        <v>5.7111764705882356E-6</v>
      </c>
      <c r="AN70" s="314">
        <v>8.9215686274509795E-7</v>
      </c>
      <c r="AO70" s="315">
        <v>3.9076470588235285E-6</v>
      </c>
      <c r="AP70" s="314">
        <v>7.2058823529411758E-6</v>
      </c>
      <c r="AQ70" s="315">
        <v>3.1561764705882348E-5</v>
      </c>
      <c r="AR70" s="314">
        <v>8.2352941176470587E-8</v>
      </c>
      <c r="AS70" s="315">
        <v>3.6070588235294116E-7</v>
      </c>
      <c r="AT70" s="314">
        <v>9.333333333333333E-5</v>
      </c>
      <c r="AU70" s="315">
        <v>4.0880000000000002E-4</v>
      </c>
      <c r="AV70" s="314">
        <v>2.8823529411764707E-7</v>
      </c>
      <c r="AW70" s="315">
        <v>1.2624705882352941E-6</v>
      </c>
      <c r="AX70" s="314">
        <v>2.1253424177074688E-4</v>
      </c>
      <c r="AY70" s="315">
        <v>9.3089997895587123E-4</v>
      </c>
      <c r="AZ70" s="314" t="s">
        <v>17</v>
      </c>
      <c r="BA70" s="315" t="s">
        <v>17</v>
      </c>
      <c r="BB70" s="314">
        <v>1.3608674879676758E-5</v>
      </c>
      <c r="BC70" s="315">
        <v>5.9605995972984203E-5</v>
      </c>
      <c r="BD70" s="314">
        <v>6.1303032020211946E-4</v>
      </c>
      <c r="BE70" s="315">
        <v>2.6850728024852837E-3</v>
      </c>
    </row>
    <row r="71" spans="1:59">
      <c r="A71" s="88"/>
      <c r="B71" s="1098" t="s">
        <v>829</v>
      </c>
      <c r="C71" s="213" t="s">
        <v>206</v>
      </c>
      <c r="D71" s="213" t="s">
        <v>796</v>
      </c>
      <c r="E71" s="213" t="s">
        <v>830</v>
      </c>
      <c r="F71" s="213" t="s">
        <v>861</v>
      </c>
      <c r="G71" s="270">
        <v>41050</v>
      </c>
      <c r="H71" s="213" t="s">
        <v>862</v>
      </c>
      <c r="I71" s="313">
        <v>3.5</v>
      </c>
      <c r="J71" s="314">
        <v>1.7156862745098038E-6</v>
      </c>
      <c r="K71" s="315">
        <v>7.514705882352941E-6</v>
      </c>
      <c r="L71" s="314">
        <v>2.7450980392156861E-5</v>
      </c>
      <c r="M71" s="315">
        <v>1.2023529411764706E-4</v>
      </c>
      <c r="N71" s="314">
        <v>5.8333333333333333E-5</v>
      </c>
      <c r="O71" s="315">
        <v>2.5550000000000003E-4</v>
      </c>
      <c r="P71" s="314">
        <v>2.1617647058823531E-5</v>
      </c>
      <c r="Q71" s="315">
        <v>9.4685294117647059E-5</v>
      </c>
      <c r="R71" s="314">
        <v>1.2558823529411765E-4</v>
      </c>
      <c r="S71" s="315">
        <v>5.500764705882353E-4</v>
      </c>
      <c r="T71" s="314">
        <v>3.4313725490196079E-7</v>
      </c>
      <c r="U71" s="315">
        <v>1.5029411764705881E-6</v>
      </c>
      <c r="V71" s="314">
        <v>1.0294117647058823E-6</v>
      </c>
      <c r="W71" s="315">
        <v>4.5088235294117639E-6</v>
      </c>
      <c r="X71" s="314">
        <v>1.4754901960784313E-5</v>
      </c>
      <c r="Y71" s="315">
        <v>6.4626470588235291E-5</v>
      </c>
      <c r="Z71" s="314">
        <v>9.2647058823529421E-6</v>
      </c>
      <c r="AA71" s="315">
        <v>4.0579411764705881E-5</v>
      </c>
      <c r="AB71" s="314">
        <v>6.8627450980392158E-7</v>
      </c>
      <c r="AC71" s="315">
        <v>3.0058823529411762E-6</v>
      </c>
      <c r="AD71" s="314">
        <v>4.1176470588235293E-8</v>
      </c>
      <c r="AE71" s="315">
        <v>1.8035294117647058E-7</v>
      </c>
      <c r="AF71" s="314">
        <v>3.7745098039215686E-6</v>
      </c>
      <c r="AG71" s="315">
        <v>1.6532352941176471E-5</v>
      </c>
      <c r="AH71" s="314">
        <v>1.9215686274509803E-7</v>
      </c>
      <c r="AI71" s="315">
        <v>8.4164705882352931E-7</v>
      </c>
      <c r="AJ71" s="314">
        <v>3.2598039215686276E-5</v>
      </c>
      <c r="AK71" s="315">
        <v>1.4277941176470588E-4</v>
      </c>
      <c r="AL71" s="314">
        <v>1.3039215686274511E-6</v>
      </c>
      <c r="AM71" s="315">
        <v>5.7111764705882356E-6</v>
      </c>
      <c r="AN71" s="314">
        <v>8.9215686274509795E-7</v>
      </c>
      <c r="AO71" s="315">
        <v>3.9076470588235285E-6</v>
      </c>
      <c r="AP71" s="314">
        <v>7.2058823529411758E-6</v>
      </c>
      <c r="AQ71" s="315">
        <v>3.1561764705882348E-5</v>
      </c>
      <c r="AR71" s="314">
        <v>8.2352941176470587E-8</v>
      </c>
      <c r="AS71" s="315">
        <v>3.6070588235294116E-7</v>
      </c>
      <c r="AT71" s="314">
        <v>9.333333333333333E-5</v>
      </c>
      <c r="AU71" s="315">
        <v>4.0880000000000002E-4</v>
      </c>
      <c r="AV71" s="314">
        <v>2.8823529411764707E-7</v>
      </c>
      <c r="AW71" s="315">
        <v>1.2624705882352941E-6</v>
      </c>
      <c r="AX71" s="314">
        <v>2.1253424177074688E-4</v>
      </c>
      <c r="AY71" s="315">
        <v>9.3089997895587123E-4</v>
      </c>
      <c r="AZ71" s="314" t="s">
        <v>17</v>
      </c>
      <c r="BA71" s="315" t="s">
        <v>17</v>
      </c>
      <c r="BB71" s="314">
        <v>1.3608674879676758E-5</v>
      </c>
      <c r="BC71" s="315">
        <v>5.9605995972984203E-5</v>
      </c>
      <c r="BD71" s="314">
        <v>6.1303032020211946E-4</v>
      </c>
      <c r="BE71" s="315">
        <v>2.6850728024852837E-3</v>
      </c>
    </row>
    <row r="72" spans="1:59">
      <c r="A72" s="88"/>
      <c r="B72" s="1098" t="s">
        <v>829</v>
      </c>
      <c r="C72" s="213" t="s">
        <v>206</v>
      </c>
      <c r="D72" s="213" t="s">
        <v>796</v>
      </c>
      <c r="E72" s="213" t="s">
        <v>830</v>
      </c>
      <c r="F72" s="213" t="s">
        <v>863</v>
      </c>
      <c r="G72" s="270">
        <v>41530</v>
      </c>
      <c r="H72" s="213" t="s">
        <v>864</v>
      </c>
      <c r="I72" s="313">
        <v>3.5</v>
      </c>
      <c r="J72" s="314">
        <v>1.7156862745098038E-6</v>
      </c>
      <c r="K72" s="315">
        <v>7.514705882352941E-6</v>
      </c>
      <c r="L72" s="314">
        <v>2.7450980392156861E-5</v>
      </c>
      <c r="M72" s="315">
        <v>1.2023529411764706E-4</v>
      </c>
      <c r="N72" s="314">
        <v>5.8333333333333333E-5</v>
      </c>
      <c r="O72" s="315">
        <v>2.5550000000000003E-4</v>
      </c>
      <c r="P72" s="314">
        <v>2.1617647058823531E-5</v>
      </c>
      <c r="Q72" s="315">
        <v>9.4685294117647059E-5</v>
      </c>
      <c r="R72" s="314">
        <v>1.2558823529411765E-4</v>
      </c>
      <c r="S72" s="315">
        <v>5.500764705882353E-4</v>
      </c>
      <c r="T72" s="314">
        <v>3.4313725490196079E-7</v>
      </c>
      <c r="U72" s="315">
        <v>1.5029411764705881E-6</v>
      </c>
      <c r="V72" s="314">
        <v>1.0294117647058823E-6</v>
      </c>
      <c r="W72" s="315">
        <v>4.5088235294117639E-6</v>
      </c>
      <c r="X72" s="314">
        <v>1.4754901960784313E-5</v>
      </c>
      <c r="Y72" s="315">
        <v>6.4626470588235291E-5</v>
      </c>
      <c r="Z72" s="314">
        <v>9.2647058823529421E-6</v>
      </c>
      <c r="AA72" s="315">
        <v>4.0579411764705881E-5</v>
      </c>
      <c r="AB72" s="314">
        <v>6.8627450980392158E-7</v>
      </c>
      <c r="AC72" s="315">
        <v>3.0058823529411762E-6</v>
      </c>
      <c r="AD72" s="314">
        <v>4.1176470588235293E-8</v>
      </c>
      <c r="AE72" s="315">
        <v>1.8035294117647058E-7</v>
      </c>
      <c r="AF72" s="314">
        <v>3.7745098039215686E-6</v>
      </c>
      <c r="AG72" s="315">
        <v>1.6532352941176471E-5</v>
      </c>
      <c r="AH72" s="314">
        <v>1.9215686274509803E-7</v>
      </c>
      <c r="AI72" s="315">
        <v>8.4164705882352931E-7</v>
      </c>
      <c r="AJ72" s="314">
        <v>3.2598039215686276E-5</v>
      </c>
      <c r="AK72" s="315">
        <v>1.4277941176470588E-4</v>
      </c>
      <c r="AL72" s="314">
        <v>1.3039215686274511E-6</v>
      </c>
      <c r="AM72" s="315">
        <v>5.7111764705882356E-6</v>
      </c>
      <c r="AN72" s="314">
        <v>8.9215686274509795E-7</v>
      </c>
      <c r="AO72" s="315">
        <v>3.9076470588235285E-6</v>
      </c>
      <c r="AP72" s="314">
        <v>7.2058823529411758E-6</v>
      </c>
      <c r="AQ72" s="315">
        <v>3.1561764705882348E-5</v>
      </c>
      <c r="AR72" s="314">
        <v>8.2352941176470587E-8</v>
      </c>
      <c r="AS72" s="315">
        <v>3.6070588235294116E-7</v>
      </c>
      <c r="AT72" s="314">
        <v>9.333333333333333E-5</v>
      </c>
      <c r="AU72" s="315">
        <v>4.0880000000000002E-4</v>
      </c>
      <c r="AV72" s="314">
        <v>2.8823529411764707E-7</v>
      </c>
      <c r="AW72" s="315">
        <v>1.2624705882352941E-6</v>
      </c>
      <c r="AX72" s="314">
        <v>2.1253424177074688E-4</v>
      </c>
      <c r="AY72" s="315">
        <v>9.3089997895587123E-4</v>
      </c>
      <c r="AZ72" s="314" t="s">
        <v>17</v>
      </c>
      <c r="BA72" s="315" t="s">
        <v>17</v>
      </c>
      <c r="BB72" s="314">
        <v>1.3608674879676758E-5</v>
      </c>
      <c r="BC72" s="315">
        <v>5.9605995972984203E-5</v>
      </c>
      <c r="BD72" s="314">
        <v>6.1303032020211946E-4</v>
      </c>
      <c r="BE72" s="315">
        <v>2.6850728024852837E-3</v>
      </c>
    </row>
    <row r="73" spans="1:59">
      <c r="A73" s="88"/>
      <c r="B73" s="1098" t="s">
        <v>829</v>
      </c>
      <c r="C73" s="213" t="s">
        <v>206</v>
      </c>
      <c r="D73" s="213" t="s">
        <v>796</v>
      </c>
      <c r="E73" s="213" t="s">
        <v>830</v>
      </c>
      <c r="F73" s="213" t="s">
        <v>865</v>
      </c>
      <c r="G73" s="270">
        <v>41743</v>
      </c>
      <c r="H73" s="213" t="s">
        <v>866</v>
      </c>
      <c r="I73" s="313">
        <v>3.5</v>
      </c>
      <c r="J73" s="314">
        <v>1.7156862745098038E-6</v>
      </c>
      <c r="K73" s="315">
        <v>7.514705882352941E-6</v>
      </c>
      <c r="L73" s="314">
        <v>2.7450980392156861E-5</v>
      </c>
      <c r="M73" s="315">
        <v>1.2023529411764706E-4</v>
      </c>
      <c r="N73" s="314">
        <v>5.8333333333333333E-5</v>
      </c>
      <c r="O73" s="315">
        <v>2.5550000000000003E-4</v>
      </c>
      <c r="P73" s="314">
        <v>2.1617647058823531E-5</v>
      </c>
      <c r="Q73" s="315">
        <v>9.4685294117647059E-5</v>
      </c>
      <c r="R73" s="314">
        <v>1.2558823529411765E-4</v>
      </c>
      <c r="S73" s="315">
        <v>5.500764705882353E-4</v>
      </c>
      <c r="T73" s="314">
        <v>3.4313725490196079E-7</v>
      </c>
      <c r="U73" s="315">
        <v>1.5029411764705881E-6</v>
      </c>
      <c r="V73" s="314">
        <v>1.0294117647058823E-6</v>
      </c>
      <c r="W73" s="315">
        <v>4.5088235294117639E-6</v>
      </c>
      <c r="X73" s="314">
        <v>1.4754901960784313E-5</v>
      </c>
      <c r="Y73" s="315">
        <v>6.4626470588235291E-5</v>
      </c>
      <c r="Z73" s="314">
        <v>9.2647058823529421E-6</v>
      </c>
      <c r="AA73" s="315">
        <v>4.0579411764705881E-5</v>
      </c>
      <c r="AB73" s="314">
        <v>6.8627450980392158E-7</v>
      </c>
      <c r="AC73" s="315">
        <v>3.0058823529411762E-6</v>
      </c>
      <c r="AD73" s="314">
        <v>4.1176470588235293E-8</v>
      </c>
      <c r="AE73" s="315">
        <v>1.8035294117647058E-7</v>
      </c>
      <c r="AF73" s="314">
        <v>3.7745098039215686E-6</v>
      </c>
      <c r="AG73" s="315">
        <v>1.6532352941176471E-5</v>
      </c>
      <c r="AH73" s="314">
        <v>1.9215686274509803E-7</v>
      </c>
      <c r="AI73" s="315">
        <v>8.4164705882352931E-7</v>
      </c>
      <c r="AJ73" s="314">
        <v>3.2598039215686276E-5</v>
      </c>
      <c r="AK73" s="315">
        <v>1.4277941176470588E-4</v>
      </c>
      <c r="AL73" s="314">
        <v>1.3039215686274511E-6</v>
      </c>
      <c r="AM73" s="315">
        <v>5.7111764705882356E-6</v>
      </c>
      <c r="AN73" s="314">
        <v>8.9215686274509795E-7</v>
      </c>
      <c r="AO73" s="315">
        <v>3.9076470588235285E-6</v>
      </c>
      <c r="AP73" s="314">
        <v>7.2058823529411758E-6</v>
      </c>
      <c r="AQ73" s="315">
        <v>3.1561764705882348E-5</v>
      </c>
      <c r="AR73" s="314">
        <v>8.2352941176470587E-8</v>
      </c>
      <c r="AS73" s="315">
        <v>3.6070588235294116E-7</v>
      </c>
      <c r="AT73" s="314">
        <v>9.333333333333333E-5</v>
      </c>
      <c r="AU73" s="315">
        <v>4.0880000000000002E-4</v>
      </c>
      <c r="AV73" s="314">
        <v>2.8823529411764707E-7</v>
      </c>
      <c r="AW73" s="315">
        <v>1.2624705882352941E-6</v>
      </c>
      <c r="AX73" s="314">
        <v>2.1253424177074688E-4</v>
      </c>
      <c r="AY73" s="315">
        <v>9.3089997895587123E-4</v>
      </c>
      <c r="AZ73" s="314" t="s">
        <v>17</v>
      </c>
      <c r="BA73" s="315" t="s">
        <v>17</v>
      </c>
      <c r="BB73" s="314">
        <v>1.3608674879676758E-5</v>
      </c>
      <c r="BC73" s="315">
        <v>5.9605995972984203E-5</v>
      </c>
      <c r="BD73" s="314">
        <v>6.1303032020211946E-4</v>
      </c>
      <c r="BE73" s="315">
        <v>2.6850728024852837E-3</v>
      </c>
      <c r="BG73" s="249"/>
    </row>
    <row r="74" spans="1:59">
      <c r="A74" s="88"/>
      <c r="B74" s="1098" t="s">
        <v>829</v>
      </c>
      <c r="C74" s="213" t="s">
        <v>206</v>
      </c>
      <c r="D74" s="213" t="s">
        <v>796</v>
      </c>
      <c r="E74" s="213" t="s">
        <v>830</v>
      </c>
      <c r="F74" s="213" t="s">
        <v>867</v>
      </c>
      <c r="G74" s="270">
        <v>42036</v>
      </c>
      <c r="H74" s="213" t="s">
        <v>868</v>
      </c>
      <c r="I74" s="313">
        <v>8</v>
      </c>
      <c r="J74" s="314">
        <v>3.9215686274509803E-6</v>
      </c>
      <c r="K74" s="315">
        <v>1.7176470588235293E-5</v>
      </c>
      <c r="L74" s="314">
        <v>6.2745098039215685E-5</v>
      </c>
      <c r="M74" s="315">
        <v>2.7482352941176469E-4</v>
      </c>
      <c r="N74" s="314">
        <v>1.3333333333333334E-4</v>
      </c>
      <c r="O74" s="315">
        <v>5.840000000000001E-4</v>
      </c>
      <c r="P74" s="314">
        <v>4.9411764705882355E-5</v>
      </c>
      <c r="Q74" s="315">
        <v>2.1642352941176471E-4</v>
      </c>
      <c r="R74" s="314">
        <v>2.8705882352941179E-4</v>
      </c>
      <c r="S74" s="315">
        <v>1.2573176470588236E-3</v>
      </c>
      <c r="T74" s="314">
        <v>7.8431372549019615E-7</v>
      </c>
      <c r="U74" s="315">
        <v>3.4352941176470592E-6</v>
      </c>
      <c r="V74" s="314">
        <v>2.352941176470588E-6</v>
      </c>
      <c r="W74" s="315">
        <v>1.0305882352941175E-5</v>
      </c>
      <c r="X74" s="314">
        <v>3.3725490196078431E-5</v>
      </c>
      <c r="Y74" s="315">
        <v>1.4771764705882355E-4</v>
      </c>
      <c r="Z74" s="314">
        <v>2.1176470588235296E-5</v>
      </c>
      <c r="AA74" s="315">
        <v>9.275294117647059E-5</v>
      </c>
      <c r="AB74" s="314">
        <v>1.5686274509803923E-6</v>
      </c>
      <c r="AC74" s="315">
        <v>6.8705882352941183E-6</v>
      </c>
      <c r="AD74" s="314">
        <v>9.4117647058823526E-8</v>
      </c>
      <c r="AE74" s="315">
        <v>4.1223529411764707E-7</v>
      </c>
      <c r="AF74" s="314">
        <v>8.6274509803921572E-6</v>
      </c>
      <c r="AG74" s="315">
        <v>3.778823529411765E-5</v>
      </c>
      <c r="AH74" s="314">
        <v>4.3921568627450978E-7</v>
      </c>
      <c r="AI74" s="315">
        <v>1.9237647058823528E-6</v>
      </c>
      <c r="AJ74" s="314">
        <v>7.4509803921568625E-5</v>
      </c>
      <c r="AK74" s="315">
        <v>3.2635294117647055E-4</v>
      </c>
      <c r="AL74" s="314">
        <v>2.9803921568627452E-6</v>
      </c>
      <c r="AM74" s="315">
        <v>1.3054117647058823E-5</v>
      </c>
      <c r="AN74" s="314">
        <v>2.0392156862745097E-6</v>
      </c>
      <c r="AO74" s="315">
        <v>8.9317647058823533E-6</v>
      </c>
      <c r="AP74" s="314">
        <v>1.6470588235294116E-5</v>
      </c>
      <c r="AQ74" s="315">
        <v>7.2141176470588223E-5</v>
      </c>
      <c r="AR74" s="314">
        <v>1.8823529411764705E-7</v>
      </c>
      <c r="AS74" s="315">
        <v>8.2447058823529414E-7</v>
      </c>
      <c r="AT74" s="314">
        <v>2.1333333333333333E-4</v>
      </c>
      <c r="AU74" s="315">
        <v>9.3440000000000005E-4</v>
      </c>
      <c r="AV74" s="314">
        <v>6.5882352941176469E-7</v>
      </c>
      <c r="AW74" s="315">
        <v>2.8856470588235292E-6</v>
      </c>
      <c r="AX74" s="314">
        <v>2.1253424177074688E-4</v>
      </c>
      <c r="AY74" s="315">
        <v>9.3089997895587123E-4</v>
      </c>
      <c r="AZ74" s="314" t="s">
        <v>17</v>
      </c>
      <c r="BA74" s="315" t="s">
        <v>17</v>
      </c>
      <c r="BB74" s="314">
        <v>1.3608674879676758E-5</v>
      </c>
      <c r="BC74" s="315">
        <v>5.9605995972984203E-5</v>
      </c>
      <c r="BD74" s="314">
        <v>1.1279538496138841E-3</v>
      </c>
      <c r="BE74" s="315">
        <v>4.9404378613088131E-3</v>
      </c>
      <c r="BG74" s="249"/>
    </row>
    <row r="75" spans="1:59">
      <c r="A75" s="88"/>
      <c r="B75" s="1098" t="s">
        <v>829</v>
      </c>
      <c r="C75" s="213" t="s">
        <v>206</v>
      </c>
      <c r="D75" s="213" t="s">
        <v>796</v>
      </c>
      <c r="E75" s="213" t="s">
        <v>830</v>
      </c>
      <c r="F75" s="213" t="s">
        <v>869</v>
      </c>
      <c r="G75" s="270">
        <v>42036</v>
      </c>
      <c r="H75" s="213" t="s">
        <v>870</v>
      </c>
      <c r="I75" s="313">
        <v>8</v>
      </c>
      <c r="J75" s="314">
        <v>3.9215686274509803E-6</v>
      </c>
      <c r="K75" s="315">
        <v>1.7176470588235293E-5</v>
      </c>
      <c r="L75" s="314">
        <v>6.2745098039215685E-5</v>
      </c>
      <c r="M75" s="315">
        <v>2.7482352941176469E-4</v>
      </c>
      <c r="N75" s="314">
        <v>1.3333333333333334E-4</v>
      </c>
      <c r="O75" s="315">
        <v>5.840000000000001E-4</v>
      </c>
      <c r="P75" s="314">
        <v>4.9411764705882355E-5</v>
      </c>
      <c r="Q75" s="315">
        <v>2.1642352941176471E-4</v>
      </c>
      <c r="R75" s="314">
        <v>2.8705882352941179E-4</v>
      </c>
      <c r="S75" s="315">
        <v>1.2573176470588236E-3</v>
      </c>
      <c r="T75" s="314">
        <v>7.8431372549019615E-7</v>
      </c>
      <c r="U75" s="315">
        <v>3.4352941176470592E-6</v>
      </c>
      <c r="V75" s="314">
        <v>2.352941176470588E-6</v>
      </c>
      <c r="W75" s="315">
        <v>1.0305882352941175E-5</v>
      </c>
      <c r="X75" s="314">
        <v>3.3725490196078431E-5</v>
      </c>
      <c r="Y75" s="315">
        <v>1.4771764705882355E-4</v>
      </c>
      <c r="Z75" s="314">
        <v>2.1176470588235296E-5</v>
      </c>
      <c r="AA75" s="315">
        <v>9.275294117647059E-5</v>
      </c>
      <c r="AB75" s="314">
        <v>1.5686274509803923E-6</v>
      </c>
      <c r="AC75" s="315">
        <v>6.8705882352941183E-6</v>
      </c>
      <c r="AD75" s="314">
        <v>9.4117647058823526E-8</v>
      </c>
      <c r="AE75" s="315">
        <v>4.1223529411764707E-7</v>
      </c>
      <c r="AF75" s="314">
        <v>8.6274509803921572E-6</v>
      </c>
      <c r="AG75" s="315">
        <v>3.778823529411765E-5</v>
      </c>
      <c r="AH75" s="314">
        <v>4.3921568627450978E-7</v>
      </c>
      <c r="AI75" s="315">
        <v>1.9237647058823528E-6</v>
      </c>
      <c r="AJ75" s="314">
        <v>7.4509803921568625E-5</v>
      </c>
      <c r="AK75" s="315">
        <v>3.2635294117647055E-4</v>
      </c>
      <c r="AL75" s="314">
        <v>2.9803921568627452E-6</v>
      </c>
      <c r="AM75" s="315">
        <v>1.3054117647058823E-5</v>
      </c>
      <c r="AN75" s="314">
        <v>2.0392156862745097E-6</v>
      </c>
      <c r="AO75" s="315">
        <v>8.9317647058823533E-6</v>
      </c>
      <c r="AP75" s="314">
        <v>1.6470588235294116E-5</v>
      </c>
      <c r="AQ75" s="315">
        <v>7.2141176470588223E-5</v>
      </c>
      <c r="AR75" s="314">
        <v>1.8823529411764705E-7</v>
      </c>
      <c r="AS75" s="315">
        <v>8.2447058823529414E-7</v>
      </c>
      <c r="AT75" s="314">
        <v>2.1333333333333333E-4</v>
      </c>
      <c r="AU75" s="315">
        <v>9.3440000000000005E-4</v>
      </c>
      <c r="AV75" s="314">
        <v>6.5882352941176469E-7</v>
      </c>
      <c r="AW75" s="315">
        <v>2.8856470588235292E-6</v>
      </c>
      <c r="AX75" s="314">
        <v>2.1253424177074688E-4</v>
      </c>
      <c r="AY75" s="315">
        <v>9.3089997895587123E-4</v>
      </c>
      <c r="AZ75" s="314" t="s">
        <v>17</v>
      </c>
      <c r="BA75" s="315" t="s">
        <v>17</v>
      </c>
      <c r="BB75" s="314">
        <v>1.3608674879676758E-5</v>
      </c>
      <c r="BC75" s="315">
        <v>5.9605995972984203E-5</v>
      </c>
      <c r="BD75" s="314">
        <v>1.1279538496138841E-3</v>
      </c>
      <c r="BE75" s="315">
        <v>4.9404378613088131E-3</v>
      </c>
    </row>
    <row r="76" spans="1:59">
      <c r="A76" s="88"/>
      <c r="B76" s="1098" t="s">
        <v>829</v>
      </c>
      <c r="C76" s="213" t="s">
        <v>206</v>
      </c>
      <c r="D76" s="213" t="s">
        <v>796</v>
      </c>
      <c r="E76" s="213" t="s">
        <v>830</v>
      </c>
      <c r="F76" s="213" t="s">
        <v>871</v>
      </c>
      <c r="G76" s="270">
        <v>42663</v>
      </c>
      <c r="H76" s="213" t="s">
        <v>872</v>
      </c>
      <c r="I76" s="313">
        <v>8</v>
      </c>
      <c r="J76" s="314">
        <v>3.9215686274509803E-6</v>
      </c>
      <c r="K76" s="315">
        <v>1.7176470588235293E-5</v>
      </c>
      <c r="L76" s="314">
        <v>6.2745098039215685E-5</v>
      </c>
      <c r="M76" s="315">
        <v>2.7482352941176469E-4</v>
      </c>
      <c r="N76" s="314">
        <v>1.3333333333333334E-4</v>
      </c>
      <c r="O76" s="315">
        <v>5.840000000000001E-4</v>
      </c>
      <c r="P76" s="314">
        <v>4.9411764705882355E-5</v>
      </c>
      <c r="Q76" s="315">
        <v>2.1642352941176471E-4</v>
      </c>
      <c r="R76" s="314">
        <v>2.8705882352941179E-4</v>
      </c>
      <c r="S76" s="315">
        <v>1.2573176470588236E-3</v>
      </c>
      <c r="T76" s="314">
        <v>7.8431372549019615E-7</v>
      </c>
      <c r="U76" s="315">
        <v>3.4352941176470592E-6</v>
      </c>
      <c r="V76" s="314">
        <v>2.352941176470588E-6</v>
      </c>
      <c r="W76" s="315">
        <v>1.0305882352941175E-5</v>
      </c>
      <c r="X76" s="314">
        <v>3.3725490196078431E-5</v>
      </c>
      <c r="Y76" s="315">
        <v>1.4771764705882355E-4</v>
      </c>
      <c r="Z76" s="314">
        <v>2.1176470588235296E-5</v>
      </c>
      <c r="AA76" s="315">
        <v>9.275294117647059E-5</v>
      </c>
      <c r="AB76" s="314">
        <v>1.5686274509803923E-6</v>
      </c>
      <c r="AC76" s="315">
        <v>6.8705882352941183E-6</v>
      </c>
      <c r="AD76" s="314">
        <v>9.4117647058823526E-8</v>
      </c>
      <c r="AE76" s="315">
        <v>4.1223529411764707E-7</v>
      </c>
      <c r="AF76" s="314">
        <v>8.6274509803921572E-6</v>
      </c>
      <c r="AG76" s="315">
        <v>3.778823529411765E-5</v>
      </c>
      <c r="AH76" s="314">
        <v>4.3921568627450978E-7</v>
      </c>
      <c r="AI76" s="315">
        <v>1.9237647058823528E-6</v>
      </c>
      <c r="AJ76" s="314">
        <v>7.4509803921568625E-5</v>
      </c>
      <c r="AK76" s="315">
        <v>3.2635294117647055E-4</v>
      </c>
      <c r="AL76" s="314">
        <v>2.9803921568627452E-6</v>
      </c>
      <c r="AM76" s="315">
        <v>1.3054117647058823E-5</v>
      </c>
      <c r="AN76" s="314">
        <v>2.0392156862745097E-6</v>
      </c>
      <c r="AO76" s="315">
        <v>8.9317647058823533E-6</v>
      </c>
      <c r="AP76" s="314">
        <v>1.6470588235294116E-5</v>
      </c>
      <c r="AQ76" s="315">
        <v>7.2141176470588223E-5</v>
      </c>
      <c r="AR76" s="314">
        <v>1.8823529411764705E-7</v>
      </c>
      <c r="AS76" s="315">
        <v>8.2447058823529414E-7</v>
      </c>
      <c r="AT76" s="314">
        <v>2.1333333333333333E-4</v>
      </c>
      <c r="AU76" s="315">
        <v>9.3440000000000005E-4</v>
      </c>
      <c r="AV76" s="314">
        <v>6.5882352941176469E-7</v>
      </c>
      <c r="AW76" s="315">
        <v>2.8856470588235292E-6</v>
      </c>
      <c r="AX76" s="314">
        <v>2.1253424177074688E-4</v>
      </c>
      <c r="AY76" s="315">
        <v>9.3089997895587123E-4</v>
      </c>
      <c r="AZ76" s="314" t="s">
        <v>17</v>
      </c>
      <c r="BA76" s="315" t="s">
        <v>17</v>
      </c>
      <c r="BB76" s="314">
        <v>1.3608674879676758E-5</v>
      </c>
      <c r="BC76" s="315">
        <v>5.9605995972984203E-5</v>
      </c>
      <c r="BD76" s="314">
        <v>1.1279538496138841E-3</v>
      </c>
      <c r="BE76" s="315">
        <v>4.9404378613088131E-3</v>
      </c>
    </row>
    <row r="77" spans="1:59">
      <c r="A77" s="88"/>
      <c r="B77" s="1098" t="s">
        <v>829</v>
      </c>
      <c r="C77" s="213" t="s">
        <v>206</v>
      </c>
      <c r="D77" s="213" t="s">
        <v>796</v>
      </c>
      <c r="E77" s="213" t="s">
        <v>830</v>
      </c>
      <c r="F77" s="213" t="s">
        <v>873</v>
      </c>
      <c r="G77" s="270" t="s">
        <v>218</v>
      </c>
      <c r="H77" s="213" t="s">
        <v>874</v>
      </c>
      <c r="I77" s="313">
        <v>8</v>
      </c>
      <c r="J77" s="314">
        <v>3.9215686274509803E-6</v>
      </c>
      <c r="K77" s="315">
        <v>1.7176470588235293E-5</v>
      </c>
      <c r="L77" s="314">
        <v>6.2745098039215685E-5</v>
      </c>
      <c r="M77" s="315">
        <v>2.7482352941176469E-4</v>
      </c>
      <c r="N77" s="314">
        <v>1.3333333333333334E-4</v>
      </c>
      <c r="O77" s="315">
        <v>5.840000000000001E-4</v>
      </c>
      <c r="P77" s="314">
        <v>4.9411764705882355E-5</v>
      </c>
      <c r="Q77" s="315">
        <v>2.1642352941176471E-4</v>
      </c>
      <c r="R77" s="314">
        <v>2.8705882352941179E-4</v>
      </c>
      <c r="S77" s="315">
        <v>1.2573176470588236E-3</v>
      </c>
      <c r="T77" s="314">
        <v>7.8431372549019615E-7</v>
      </c>
      <c r="U77" s="315">
        <v>3.4352941176470592E-6</v>
      </c>
      <c r="V77" s="314">
        <v>2.352941176470588E-6</v>
      </c>
      <c r="W77" s="315">
        <v>1.0305882352941175E-5</v>
      </c>
      <c r="X77" s="314">
        <v>3.3725490196078431E-5</v>
      </c>
      <c r="Y77" s="315">
        <v>1.4771764705882355E-4</v>
      </c>
      <c r="Z77" s="314">
        <v>2.1176470588235296E-5</v>
      </c>
      <c r="AA77" s="315">
        <v>9.275294117647059E-5</v>
      </c>
      <c r="AB77" s="314">
        <v>1.5686274509803923E-6</v>
      </c>
      <c r="AC77" s="315">
        <v>6.8705882352941183E-6</v>
      </c>
      <c r="AD77" s="314">
        <v>9.4117647058823526E-8</v>
      </c>
      <c r="AE77" s="315">
        <v>4.1223529411764707E-7</v>
      </c>
      <c r="AF77" s="314">
        <v>8.6274509803921572E-6</v>
      </c>
      <c r="AG77" s="315">
        <v>3.778823529411765E-5</v>
      </c>
      <c r="AH77" s="314">
        <v>4.3921568627450978E-7</v>
      </c>
      <c r="AI77" s="315">
        <v>1.9237647058823528E-6</v>
      </c>
      <c r="AJ77" s="314">
        <v>7.4509803921568625E-5</v>
      </c>
      <c r="AK77" s="315">
        <v>3.2635294117647055E-4</v>
      </c>
      <c r="AL77" s="314">
        <v>2.9803921568627452E-6</v>
      </c>
      <c r="AM77" s="315">
        <v>1.3054117647058823E-5</v>
      </c>
      <c r="AN77" s="314">
        <v>2.0392156862745097E-6</v>
      </c>
      <c r="AO77" s="315">
        <v>8.9317647058823533E-6</v>
      </c>
      <c r="AP77" s="314">
        <v>1.6470588235294116E-5</v>
      </c>
      <c r="AQ77" s="315">
        <v>7.2141176470588223E-5</v>
      </c>
      <c r="AR77" s="314">
        <v>1.8823529411764705E-7</v>
      </c>
      <c r="AS77" s="315">
        <v>8.2447058823529414E-7</v>
      </c>
      <c r="AT77" s="314">
        <v>2.1333333333333333E-4</v>
      </c>
      <c r="AU77" s="315">
        <v>9.3440000000000005E-4</v>
      </c>
      <c r="AV77" s="314">
        <v>6.5882352941176469E-7</v>
      </c>
      <c r="AW77" s="315">
        <v>2.8856470588235292E-6</v>
      </c>
      <c r="AX77" s="314">
        <v>2.1253424177074688E-4</v>
      </c>
      <c r="AY77" s="315">
        <v>9.3089997895587123E-4</v>
      </c>
      <c r="AZ77" s="314" t="s">
        <v>17</v>
      </c>
      <c r="BA77" s="315" t="s">
        <v>17</v>
      </c>
      <c r="BB77" s="314">
        <v>1.3608674879676758E-5</v>
      </c>
      <c r="BC77" s="315">
        <v>5.9605995972984203E-5</v>
      </c>
      <c r="BD77" s="314">
        <v>1.1279538496138841E-3</v>
      </c>
      <c r="BE77" s="315">
        <v>4.9404378613088131E-3</v>
      </c>
    </row>
    <row r="78" spans="1:59">
      <c r="A78" s="88"/>
      <c r="B78" s="1098" t="s">
        <v>829</v>
      </c>
      <c r="C78" s="213" t="s">
        <v>206</v>
      </c>
      <c r="D78" s="213" t="s">
        <v>798</v>
      </c>
      <c r="E78" s="213" t="s">
        <v>830</v>
      </c>
      <c r="F78" s="213" t="s">
        <v>875</v>
      </c>
      <c r="G78" s="270">
        <v>43191</v>
      </c>
      <c r="H78" s="213" t="s">
        <v>876</v>
      </c>
      <c r="I78" s="313">
        <v>8</v>
      </c>
      <c r="J78" s="314">
        <v>3.9215686274509803E-6</v>
      </c>
      <c r="K78" s="315">
        <v>1.7176470588235293E-5</v>
      </c>
      <c r="L78" s="314">
        <v>6.2745098039215685E-5</v>
      </c>
      <c r="M78" s="315">
        <v>2.7482352941176469E-4</v>
      </c>
      <c r="N78" s="314">
        <v>1.3333333333333334E-4</v>
      </c>
      <c r="O78" s="315">
        <v>5.840000000000001E-4</v>
      </c>
      <c r="P78" s="314">
        <v>4.9411764705882355E-5</v>
      </c>
      <c r="Q78" s="315">
        <v>2.1642352941176471E-4</v>
      </c>
      <c r="R78" s="314">
        <v>2.8705882352941179E-4</v>
      </c>
      <c r="S78" s="315">
        <v>1.2573176470588236E-3</v>
      </c>
      <c r="T78" s="314">
        <v>7.8431372549019615E-7</v>
      </c>
      <c r="U78" s="315">
        <v>3.4352941176470592E-6</v>
      </c>
      <c r="V78" s="314">
        <v>2.352941176470588E-6</v>
      </c>
      <c r="W78" s="315">
        <v>1.0305882352941175E-5</v>
      </c>
      <c r="X78" s="314">
        <v>3.3725490196078431E-5</v>
      </c>
      <c r="Y78" s="315">
        <v>1.4771764705882355E-4</v>
      </c>
      <c r="Z78" s="314">
        <v>2.1176470588235296E-5</v>
      </c>
      <c r="AA78" s="315">
        <v>9.275294117647059E-5</v>
      </c>
      <c r="AB78" s="314">
        <v>1.5686274509803923E-6</v>
      </c>
      <c r="AC78" s="315">
        <v>6.8705882352941183E-6</v>
      </c>
      <c r="AD78" s="314">
        <v>9.4117647058823526E-8</v>
      </c>
      <c r="AE78" s="315">
        <v>4.1223529411764707E-7</v>
      </c>
      <c r="AF78" s="314">
        <v>8.6274509803921572E-6</v>
      </c>
      <c r="AG78" s="315">
        <v>3.778823529411765E-5</v>
      </c>
      <c r="AH78" s="314">
        <v>4.3921568627450978E-7</v>
      </c>
      <c r="AI78" s="315">
        <v>1.9237647058823528E-6</v>
      </c>
      <c r="AJ78" s="314">
        <v>7.4509803921568625E-5</v>
      </c>
      <c r="AK78" s="315">
        <v>3.2635294117647055E-4</v>
      </c>
      <c r="AL78" s="314">
        <v>2.9803921568627452E-6</v>
      </c>
      <c r="AM78" s="315">
        <v>1.3054117647058823E-5</v>
      </c>
      <c r="AN78" s="314">
        <v>2.0392156862745097E-6</v>
      </c>
      <c r="AO78" s="315">
        <v>8.9317647058823533E-6</v>
      </c>
      <c r="AP78" s="314">
        <v>1.6470588235294116E-5</v>
      </c>
      <c r="AQ78" s="315">
        <v>7.2141176470588223E-5</v>
      </c>
      <c r="AR78" s="314">
        <v>1.8823529411764705E-7</v>
      </c>
      <c r="AS78" s="315">
        <v>8.2447058823529414E-7</v>
      </c>
      <c r="AT78" s="314">
        <v>2.1333333333333333E-4</v>
      </c>
      <c r="AU78" s="315">
        <v>9.3440000000000005E-4</v>
      </c>
      <c r="AV78" s="314">
        <v>6.5882352941176469E-7</v>
      </c>
      <c r="AW78" s="315">
        <v>2.8856470588235292E-6</v>
      </c>
      <c r="AX78" s="314">
        <v>4.3153372166916979E-4</v>
      </c>
      <c r="AY78" s="315">
        <v>1.8901177009109638E-3</v>
      </c>
      <c r="AZ78" s="314" t="s">
        <v>17</v>
      </c>
      <c r="BA78" s="315" t="s">
        <v>17</v>
      </c>
      <c r="BB78" s="314">
        <v>2.7631322223113677E-5</v>
      </c>
      <c r="BC78" s="315">
        <v>1.2102519133723791E-4</v>
      </c>
      <c r="BD78" s="314">
        <v>1.3469533295123069E-3</v>
      </c>
      <c r="BE78" s="315">
        <v>5.8996555832639044E-3</v>
      </c>
    </row>
    <row r="79" spans="1:59">
      <c r="A79" s="88"/>
      <c r="B79" s="1098" t="s">
        <v>829</v>
      </c>
      <c r="C79" s="213" t="s">
        <v>206</v>
      </c>
      <c r="D79" s="213" t="s">
        <v>798</v>
      </c>
      <c r="E79" s="213" t="s">
        <v>830</v>
      </c>
      <c r="F79" s="213" t="s">
        <v>877</v>
      </c>
      <c r="G79" s="270">
        <v>43190</v>
      </c>
      <c r="H79" s="213" t="s">
        <v>878</v>
      </c>
      <c r="I79" s="313">
        <v>8</v>
      </c>
      <c r="J79" s="314">
        <v>3.9215686274509803E-6</v>
      </c>
      <c r="K79" s="315">
        <v>1.7176470588235293E-5</v>
      </c>
      <c r="L79" s="314">
        <v>6.2745098039215685E-5</v>
      </c>
      <c r="M79" s="315">
        <v>2.7482352941176469E-4</v>
      </c>
      <c r="N79" s="314">
        <v>1.3333333333333334E-4</v>
      </c>
      <c r="O79" s="315">
        <v>5.840000000000001E-4</v>
      </c>
      <c r="P79" s="314">
        <v>4.9411764705882355E-5</v>
      </c>
      <c r="Q79" s="315">
        <v>2.1642352941176471E-4</v>
      </c>
      <c r="R79" s="314">
        <v>2.8705882352941179E-4</v>
      </c>
      <c r="S79" s="315">
        <v>1.2573176470588236E-3</v>
      </c>
      <c r="T79" s="314">
        <v>7.8431372549019615E-7</v>
      </c>
      <c r="U79" s="315">
        <v>3.4352941176470592E-6</v>
      </c>
      <c r="V79" s="314">
        <v>2.352941176470588E-6</v>
      </c>
      <c r="W79" s="315">
        <v>1.0305882352941175E-5</v>
      </c>
      <c r="X79" s="314">
        <v>3.3725490196078431E-5</v>
      </c>
      <c r="Y79" s="315">
        <v>1.4771764705882355E-4</v>
      </c>
      <c r="Z79" s="314">
        <v>2.1176470588235296E-5</v>
      </c>
      <c r="AA79" s="315">
        <v>9.275294117647059E-5</v>
      </c>
      <c r="AB79" s="314">
        <v>1.5686274509803923E-6</v>
      </c>
      <c r="AC79" s="315">
        <v>6.8705882352941183E-6</v>
      </c>
      <c r="AD79" s="314">
        <v>9.4117647058823526E-8</v>
      </c>
      <c r="AE79" s="315">
        <v>4.1223529411764707E-7</v>
      </c>
      <c r="AF79" s="314">
        <v>8.6274509803921572E-6</v>
      </c>
      <c r="AG79" s="315">
        <v>3.778823529411765E-5</v>
      </c>
      <c r="AH79" s="314">
        <v>4.3921568627450978E-7</v>
      </c>
      <c r="AI79" s="315">
        <v>1.9237647058823528E-6</v>
      </c>
      <c r="AJ79" s="314">
        <v>7.4509803921568625E-5</v>
      </c>
      <c r="AK79" s="315">
        <v>3.2635294117647055E-4</v>
      </c>
      <c r="AL79" s="314">
        <v>2.9803921568627452E-6</v>
      </c>
      <c r="AM79" s="315">
        <v>1.3054117647058823E-5</v>
      </c>
      <c r="AN79" s="314">
        <v>2.0392156862745097E-6</v>
      </c>
      <c r="AO79" s="315">
        <v>8.9317647058823533E-6</v>
      </c>
      <c r="AP79" s="314">
        <v>1.6470588235294116E-5</v>
      </c>
      <c r="AQ79" s="315">
        <v>7.2141176470588223E-5</v>
      </c>
      <c r="AR79" s="314">
        <v>1.8823529411764705E-7</v>
      </c>
      <c r="AS79" s="315">
        <v>8.2447058823529414E-7</v>
      </c>
      <c r="AT79" s="314">
        <v>2.1333333333333333E-4</v>
      </c>
      <c r="AU79" s="315">
        <v>9.3440000000000005E-4</v>
      </c>
      <c r="AV79" s="314">
        <v>6.5882352941176469E-7</v>
      </c>
      <c r="AW79" s="315">
        <v>2.8856470588235292E-6</v>
      </c>
      <c r="AX79" s="314">
        <v>4.3153372166916979E-4</v>
      </c>
      <c r="AY79" s="315">
        <v>1.8901177009109638E-3</v>
      </c>
      <c r="AZ79" s="314" t="s">
        <v>17</v>
      </c>
      <c r="BA79" s="315" t="s">
        <v>17</v>
      </c>
      <c r="BB79" s="314">
        <v>2.7631322223113677E-5</v>
      </c>
      <c r="BC79" s="315">
        <v>1.2102519133723791E-4</v>
      </c>
      <c r="BD79" s="314">
        <v>1.3469533295123069E-3</v>
      </c>
      <c r="BE79" s="315">
        <v>5.8996555832639044E-3</v>
      </c>
    </row>
    <row r="80" spans="1:59">
      <c r="A80" s="88"/>
      <c r="B80" s="1098" t="s">
        <v>829</v>
      </c>
      <c r="C80" s="213" t="s">
        <v>206</v>
      </c>
      <c r="D80" s="213" t="s">
        <v>798</v>
      </c>
      <c r="E80" s="213" t="s">
        <v>830</v>
      </c>
      <c r="F80" s="213" t="s">
        <v>879</v>
      </c>
      <c r="G80" s="270">
        <v>44350</v>
      </c>
      <c r="H80" s="213" t="s">
        <v>880</v>
      </c>
      <c r="I80" s="313">
        <v>8</v>
      </c>
      <c r="J80" s="314">
        <v>3.9215686274509803E-6</v>
      </c>
      <c r="K80" s="315">
        <v>1.7176470588235293E-5</v>
      </c>
      <c r="L80" s="314">
        <v>6.2745098039215685E-5</v>
      </c>
      <c r="M80" s="315">
        <v>2.7482352941176469E-4</v>
      </c>
      <c r="N80" s="314">
        <v>1.3333333333333334E-4</v>
      </c>
      <c r="O80" s="315">
        <v>5.840000000000001E-4</v>
      </c>
      <c r="P80" s="314">
        <v>4.9411764705882355E-5</v>
      </c>
      <c r="Q80" s="315">
        <v>2.1642352941176471E-4</v>
      </c>
      <c r="R80" s="314">
        <v>2.8705882352941179E-4</v>
      </c>
      <c r="S80" s="315">
        <v>1.2573176470588236E-3</v>
      </c>
      <c r="T80" s="314">
        <v>7.8431372549019615E-7</v>
      </c>
      <c r="U80" s="315">
        <v>3.4352941176470592E-6</v>
      </c>
      <c r="V80" s="314">
        <v>2.352941176470588E-6</v>
      </c>
      <c r="W80" s="315">
        <v>1.0305882352941175E-5</v>
      </c>
      <c r="X80" s="314">
        <v>3.3725490196078431E-5</v>
      </c>
      <c r="Y80" s="315">
        <v>1.4771764705882355E-4</v>
      </c>
      <c r="Z80" s="314">
        <v>2.1176470588235296E-5</v>
      </c>
      <c r="AA80" s="315">
        <v>9.275294117647059E-5</v>
      </c>
      <c r="AB80" s="314">
        <v>1.5686274509803923E-6</v>
      </c>
      <c r="AC80" s="315">
        <v>6.8705882352941183E-6</v>
      </c>
      <c r="AD80" s="314">
        <v>9.4117647058823526E-8</v>
      </c>
      <c r="AE80" s="315">
        <v>4.1223529411764707E-7</v>
      </c>
      <c r="AF80" s="314">
        <v>8.6274509803921572E-6</v>
      </c>
      <c r="AG80" s="315">
        <v>3.778823529411765E-5</v>
      </c>
      <c r="AH80" s="314">
        <v>4.3921568627450978E-7</v>
      </c>
      <c r="AI80" s="315">
        <v>1.9237647058823528E-6</v>
      </c>
      <c r="AJ80" s="314">
        <v>7.4509803921568625E-5</v>
      </c>
      <c r="AK80" s="315">
        <v>3.2635294117647055E-4</v>
      </c>
      <c r="AL80" s="314">
        <v>2.9803921568627452E-6</v>
      </c>
      <c r="AM80" s="315">
        <v>1.3054117647058823E-5</v>
      </c>
      <c r="AN80" s="314">
        <v>2.0392156862745097E-6</v>
      </c>
      <c r="AO80" s="315">
        <v>8.9317647058823533E-6</v>
      </c>
      <c r="AP80" s="314">
        <v>1.6470588235294116E-5</v>
      </c>
      <c r="AQ80" s="315">
        <v>7.2141176470588223E-5</v>
      </c>
      <c r="AR80" s="314">
        <v>1.8823529411764705E-7</v>
      </c>
      <c r="AS80" s="315">
        <v>8.2447058823529414E-7</v>
      </c>
      <c r="AT80" s="314">
        <v>2.1333333333333333E-4</v>
      </c>
      <c r="AU80" s="315">
        <v>9.3440000000000005E-4</v>
      </c>
      <c r="AV80" s="314">
        <v>6.5882352941176469E-7</v>
      </c>
      <c r="AW80" s="315">
        <v>2.8856470588235292E-6</v>
      </c>
      <c r="AX80" s="314">
        <v>4.3153372166916979E-4</v>
      </c>
      <c r="AY80" s="315">
        <v>1.8901177009109638E-3</v>
      </c>
      <c r="AZ80" s="314" t="s">
        <v>17</v>
      </c>
      <c r="BA80" s="315" t="s">
        <v>17</v>
      </c>
      <c r="BB80" s="314">
        <v>2.7631322223113677E-5</v>
      </c>
      <c r="BC80" s="315">
        <v>1.2102519133723791E-4</v>
      </c>
      <c r="BD80" s="314">
        <v>1.3469533295123069E-3</v>
      </c>
      <c r="BE80" s="315">
        <v>5.8996555832639044E-3</v>
      </c>
    </row>
    <row r="81" spans="1:57">
      <c r="A81" s="88"/>
      <c r="B81" s="1098" t="s">
        <v>829</v>
      </c>
      <c r="C81" s="213" t="s">
        <v>206</v>
      </c>
      <c r="D81" s="213" t="s">
        <v>798</v>
      </c>
      <c r="E81" s="213" t="s">
        <v>830</v>
      </c>
      <c r="F81" s="213" t="s">
        <v>881</v>
      </c>
      <c r="G81" s="270">
        <v>44350</v>
      </c>
      <c r="H81" s="213" t="s">
        <v>882</v>
      </c>
      <c r="I81" s="313">
        <v>8</v>
      </c>
      <c r="J81" s="314">
        <v>3.9215686274509803E-6</v>
      </c>
      <c r="K81" s="315">
        <v>1.7176470588235293E-5</v>
      </c>
      <c r="L81" s="314">
        <v>6.2745098039215685E-5</v>
      </c>
      <c r="M81" s="315">
        <v>2.7482352941176469E-4</v>
      </c>
      <c r="N81" s="314">
        <v>1.3333333333333334E-4</v>
      </c>
      <c r="O81" s="315">
        <v>5.840000000000001E-4</v>
      </c>
      <c r="P81" s="314">
        <v>4.9411764705882355E-5</v>
      </c>
      <c r="Q81" s="315">
        <v>2.1642352941176471E-4</v>
      </c>
      <c r="R81" s="314">
        <v>2.8705882352941179E-4</v>
      </c>
      <c r="S81" s="315">
        <v>1.2573176470588236E-3</v>
      </c>
      <c r="T81" s="314">
        <v>7.8431372549019615E-7</v>
      </c>
      <c r="U81" s="315">
        <v>3.4352941176470592E-6</v>
      </c>
      <c r="V81" s="314">
        <v>2.352941176470588E-6</v>
      </c>
      <c r="W81" s="315">
        <v>1.0305882352941175E-5</v>
      </c>
      <c r="X81" s="314">
        <v>3.3725490196078431E-5</v>
      </c>
      <c r="Y81" s="315">
        <v>1.4771764705882355E-4</v>
      </c>
      <c r="Z81" s="314">
        <v>2.1176470588235296E-5</v>
      </c>
      <c r="AA81" s="315">
        <v>9.275294117647059E-5</v>
      </c>
      <c r="AB81" s="314">
        <v>1.5686274509803923E-6</v>
      </c>
      <c r="AC81" s="315">
        <v>6.8705882352941183E-6</v>
      </c>
      <c r="AD81" s="314">
        <v>9.4117647058823526E-8</v>
      </c>
      <c r="AE81" s="315">
        <v>4.1223529411764707E-7</v>
      </c>
      <c r="AF81" s="314">
        <v>8.6274509803921572E-6</v>
      </c>
      <c r="AG81" s="315">
        <v>3.778823529411765E-5</v>
      </c>
      <c r="AH81" s="314">
        <v>4.3921568627450978E-7</v>
      </c>
      <c r="AI81" s="315">
        <v>1.9237647058823528E-6</v>
      </c>
      <c r="AJ81" s="314">
        <v>7.4509803921568625E-5</v>
      </c>
      <c r="AK81" s="315">
        <v>3.2635294117647055E-4</v>
      </c>
      <c r="AL81" s="314">
        <v>2.9803921568627452E-6</v>
      </c>
      <c r="AM81" s="315">
        <v>1.3054117647058823E-5</v>
      </c>
      <c r="AN81" s="314">
        <v>2.0392156862745097E-6</v>
      </c>
      <c r="AO81" s="315">
        <v>8.9317647058823533E-6</v>
      </c>
      <c r="AP81" s="314">
        <v>1.6470588235294116E-5</v>
      </c>
      <c r="AQ81" s="315">
        <v>7.2141176470588223E-5</v>
      </c>
      <c r="AR81" s="314">
        <v>1.8823529411764705E-7</v>
      </c>
      <c r="AS81" s="315">
        <v>8.2447058823529414E-7</v>
      </c>
      <c r="AT81" s="314">
        <v>2.1333333333333333E-4</v>
      </c>
      <c r="AU81" s="315">
        <v>9.3440000000000005E-4</v>
      </c>
      <c r="AV81" s="314">
        <v>6.5882352941176469E-7</v>
      </c>
      <c r="AW81" s="315">
        <v>2.8856470588235292E-6</v>
      </c>
      <c r="AX81" s="314">
        <v>4.3153372166916979E-4</v>
      </c>
      <c r="AY81" s="315">
        <v>1.8901177009109638E-3</v>
      </c>
      <c r="AZ81" s="314" t="s">
        <v>17</v>
      </c>
      <c r="BA81" s="315" t="s">
        <v>17</v>
      </c>
      <c r="BB81" s="314">
        <v>2.7631322223113677E-5</v>
      </c>
      <c r="BC81" s="315">
        <v>1.2102519133723791E-4</v>
      </c>
      <c r="BD81" s="314">
        <v>1.3469533295123069E-3</v>
      </c>
      <c r="BE81" s="315">
        <v>5.8996555832639044E-3</v>
      </c>
    </row>
    <row r="82" spans="1:57">
      <c r="A82" s="88"/>
      <c r="B82" s="1098" t="s">
        <v>829</v>
      </c>
      <c r="C82" s="213" t="s">
        <v>206</v>
      </c>
      <c r="D82" s="213" t="s">
        <v>798</v>
      </c>
      <c r="E82" s="213" t="s">
        <v>830</v>
      </c>
      <c r="F82" s="213" t="s">
        <v>883</v>
      </c>
      <c r="G82" s="270" t="s">
        <v>218</v>
      </c>
      <c r="H82" s="213" t="s">
        <v>884</v>
      </c>
      <c r="I82" s="313">
        <v>8</v>
      </c>
      <c r="J82" s="314">
        <v>3.9215686274509803E-6</v>
      </c>
      <c r="K82" s="315">
        <v>1.7176470588235293E-5</v>
      </c>
      <c r="L82" s="314">
        <v>6.2745098039215685E-5</v>
      </c>
      <c r="M82" s="315">
        <v>2.7482352941176469E-4</v>
      </c>
      <c r="N82" s="314">
        <v>1.3333333333333334E-4</v>
      </c>
      <c r="O82" s="315">
        <v>5.840000000000001E-4</v>
      </c>
      <c r="P82" s="314">
        <v>4.9411764705882355E-5</v>
      </c>
      <c r="Q82" s="315">
        <v>2.1642352941176471E-4</v>
      </c>
      <c r="R82" s="314">
        <v>2.8705882352941179E-4</v>
      </c>
      <c r="S82" s="315">
        <v>1.2573176470588236E-3</v>
      </c>
      <c r="T82" s="314">
        <v>7.8431372549019615E-7</v>
      </c>
      <c r="U82" s="315">
        <v>3.4352941176470592E-6</v>
      </c>
      <c r="V82" s="314">
        <v>2.352941176470588E-6</v>
      </c>
      <c r="W82" s="315">
        <v>1.0305882352941175E-5</v>
      </c>
      <c r="X82" s="314">
        <v>3.3725490196078431E-5</v>
      </c>
      <c r="Y82" s="315">
        <v>1.4771764705882355E-4</v>
      </c>
      <c r="Z82" s="314">
        <v>2.1176470588235296E-5</v>
      </c>
      <c r="AA82" s="315">
        <v>9.275294117647059E-5</v>
      </c>
      <c r="AB82" s="314">
        <v>1.5686274509803923E-6</v>
      </c>
      <c r="AC82" s="315">
        <v>6.8705882352941183E-6</v>
      </c>
      <c r="AD82" s="314">
        <v>9.4117647058823526E-8</v>
      </c>
      <c r="AE82" s="315">
        <v>4.1223529411764707E-7</v>
      </c>
      <c r="AF82" s="314">
        <v>8.6274509803921572E-6</v>
      </c>
      <c r="AG82" s="315">
        <v>3.778823529411765E-5</v>
      </c>
      <c r="AH82" s="314">
        <v>4.3921568627450978E-7</v>
      </c>
      <c r="AI82" s="315">
        <v>1.9237647058823528E-6</v>
      </c>
      <c r="AJ82" s="314">
        <v>7.4509803921568625E-5</v>
      </c>
      <c r="AK82" s="315">
        <v>3.2635294117647055E-4</v>
      </c>
      <c r="AL82" s="314">
        <v>2.9803921568627452E-6</v>
      </c>
      <c r="AM82" s="315">
        <v>1.3054117647058823E-5</v>
      </c>
      <c r="AN82" s="314">
        <v>2.0392156862745097E-6</v>
      </c>
      <c r="AO82" s="315">
        <v>8.9317647058823533E-6</v>
      </c>
      <c r="AP82" s="314">
        <v>1.6470588235294116E-5</v>
      </c>
      <c r="AQ82" s="315">
        <v>7.2141176470588223E-5</v>
      </c>
      <c r="AR82" s="314">
        <v>1.8823529411764705E-7</v>
      </c>
      <c r="AS82" s="315">
        <v>8.2447058823529414E-7</v>
      </c>
      <c r="AT82" s="314">
        <v>2.1333333333333333E-4</v>
      </c>
      <c r="AU82" s="315">
        <v>9.3440000000000005E-4</v>
      </c>
      <c r="AV82" s="314">
        <v>6.5882352941176469E-7</v>
      </c>
      <c r="AW82" s="315">
        <v>2.8856470588235292E-6</v>
      </c>
      <c r="AX82" s="314">
        <v>4.3153372166916979E-4</v>
      </c>
      <c r="AY82" s="315">
        <v>1.8901177009109638E-3</v>
      </c>
      <c r="AZ82" s="314" t="s">
        <v>17</v>
      </c>
      <c r="BA82" s="315" t="s">
        <v>17</v>
      </c>
      <c r="BB82" s="314">
        <v>2.7631322223113677E-5</v>
      </c>
      <c r="BC82" s="315">
        <v>1.2102519133723791E-4</v>
      </c>
      <c r="BD82" s="314">
        <v>1.3469533295123069E-3</v>
      </c>
      <c r="BE82" s="315">
        <v>5.8996555832639044E-3</v>
      </c>
    </row>
    <row r="83" spans="1:57">
      <c r="A83" s="88"/>
      <c r="B83" s="1098" t="s">
        <v>829</v>
      </c>
      <c r="C83" s="213" t="s">
        <v>206</v>
      </c>
      <c r="D83" s="213" t="s">
        <v>799</v>
      </c>
      <c r="E83" s="213" t="s">
        <v>830</v>
      </c>
      <c r="F83" s="213" t="s">
        <v>885</v>
      </c>
      <c r="G83" s="270" t="s">
        <v>218</v>
      </c>
      <c r="H83" s="213" t="s">
        <v>886</v>
      </c>
      <c r="I83" s="313">
        <v>8</v>
      </c>
      <c r="J83" s="314">
        <v>3.9215686274509803E-6</v>
      </c>
      <c r="K83" s="315">
        <v>1.7176470588235293E-5</v>
      </c>
      <c r="L83" s="314">
        <v>6.2745098039215685E-5</v>
      </c>
      <c r="M83" s="315">
        <v>2.7482352941176469E-4</v>
      </c>
      <c r="N83" s="314">
        <v>1.3333333333333334E-4</v>
      </c>
      <c r="O83" s="315">
        <v>5.840000000000001E-4</v>
      </c>
      <c r="P83" s="314">
        <v>4.9411764705882355E-5</v>
      </c>
      <c r="Q83" s="315">
        <v>2.1642352941176471E-4</v>
      </c>
      <c r="R83" s="314">
        <v>2.8705882352941179E-4</v>
      </c>
      <c r="S83" s="315">
        <v>1.2573176470588236E-3</v>
      </c>
      <c r="T83" s="314">
        <v>7.8431372549019615E-7</v>
      </c>
      <c r="U83" s="315">
        <v>3.4352941176470592E-6</v>
      </c>
      <c r="V83" s="314">
        <v>2.352941176470588E-6</v>
      </c>
      <c r="W83" s="315">
        <v>1.0305882352941175E-5</v>
      </c>
      <c r="X83" s="314">
        <v>3.3725490196078431E-5</v>
      </c>
      <c r="Y83" s="315">
        <v>1.4771764705882355E-4</v>
      </c>
      <c r="Z83" s="314">
        <v>2.1176470588235296E-5</v>
      </c>
      <c r="AA83" s="315">
        <v>9.275294117647059E-5</v>
      </c>
      <c r="AB83" s="314">
        <v>1.5686274509803923E-6</v>
      </c>
      <c r="AC83" s="315">
        <v>6.8705882352941183E-6</v>
      </c>
      <c r="AD83" s="314">
        <v>9.4117647058823526E-8</v>
      </c>
      <c r="AE83" s="315">
        <v>4.1223529411764707E-7</v>
      </c>
      <c r="AF83" s="314">
        <v>8.6274509803921572E-6</v>
      </c>
      <c r="AG83" s="315">
        <v>3.778823529411765E-5</v>
      </c>
      <c r="AH83" s="314">
        <v>4.3921568627450978E-7</v>
      </c>
      <c r="AI83" s="315">
        <v>1.9237647058823528E-6</v>
      </c>
      <c r="AJ83" s="314">
        <v>7.4509803921568625E-5</v>
      </c>
      <c r="AK83" s="315">
        <v>3.2635294117647055E-4</v>
      </c>
      <c r="AL83" s="314">
        <v>2.9803921568627452E-6</v>
      </c>
      <c r="AM83" s="315">
        <v>1.3054117647058823E-5</v>
      </c>
      <c r="AN83" s="314">
        <v>2.0392156862745097E-6</v>
      </c>
      <c r="AO83" s="315">
        <v>8.9317647058823533E-6</v>
      </c>
      <c r="AP83" s="314">
        <v>1.6470588235294116E-5</v>
      </c>
      <c r="AQ83" s="315">
        <v>7.2141176470588223E-5</v>
      </c>
      <c r="AR83" s="314">
        <v>1.8823529411764705E-7</v>
      </c>
      <c r="AS83" s="315">
        <v>8.2447058823529414E-7</v>
      </c>
      <c r="AT83" s="314">
        <v>2.1333333333333333E-4</v>
      </c>
      <c r="AU83" s="315">
        <v>9.3440000000000005E-4</v>
      </c>
      <c r="AV83" s="314">
        <v>6.5882352941176469E-7</v>
      </c>
      <c r="AW83" s="315">
        <v>2.8856470588235292E-6</v>
      </c>
      <c r="AX83" s="314">
        <v>4.3153372166916979E-4</v>
      </c>
      <c r="AY83" s="315">
        <v>1.8901177009109638E-3</v>
      </c>
      <c r="AZ83" s="314" t="s">
        <v>17</v>
      </c>
      <c r="BA83" s="315" t="s">
        <v>17</v>
      </c>
      <c r="BB83" s="314">
        <v>2.7631322223113677E-5</v>
      </c>
      <c r="BC83" s="315">
        <v>1.2102519133723791E-4</v>
      </c>
      <c r="BD83" s="314">
        <v>1.3469533295123069E-3</v>
      </c>
      <c r="BE83" s="315">
        <v>5.8996555832639044E-3</v>
      </c>
    </row>
    <row r="84" spans="1:57">
      <c r="A84" s="88"/>
      <c r="B84" s="1098" t="s">
        <v>829</v>
      </c>
      <c r="C84" s="213" t="s">
        <v>206</v>
      </c>
      <c r="D84" s="213" t="s">
        <v>799</v>
      </c>
      <c r="E84" s="213" t="s">
        <v>830</v>
      </c>
      <c r="F84" s="213" t="s">
        <v>887</v>
      </c>
      <c r="G84" s="270" t="s">
        <v>218</v>
      </c>
      <c r="H84" s="213" t="s">
        <v>888</v>
      </c>
      <c r="I84" s="313">
        <v>8</v>
      </c>
      <c r="J84" s="314">
        <v>3.9215686274509803E-6</v>
      </c>
      <c r="K84" s="315">
        <v>1.7176470588235293E-5</v>
      </c>
      <c r="L84" s="314">
        <v>6.2745098039215685E-5</v>
      </c>
      <c r="M84" s="315">
        <v>2.7482352941176469E-4</v>
      </c>
      <c r="N84" s="314">
        <v>1.3333333333333334E-4</v>
      </c>
      <c r="O84" s="315">
        <v>5.840000000000001E-4</v>
      </c>
      <c r="P84" s="314">
        <v>4.9411764705882355E-5</v>
      </c>
      <c r="Q84" s="315">
        <v>2.1642352941176471E-4</v>
      </c>
      <c r="R84" s="314">
        <v>2.8705882352941179E-4</v>
      </c>
      <c r="S84" s="315">
        <v>1.2573176470588236E-3</v>
      </c>
      <c r="T84" s="314">
        <v>7.8431372549019615E-7</v>
      </c>
      <c r="U84" s="315">
        <v>3.4352941176470592E-6</v>
      </c>
      <c r="V84" s="314">
        <v>2.352941176470588E-6</v>
      </c>
      <c r="W84" s="315">
        <v>1.0305882352941175E-5</v>
      </c>
      <c r="X84" s="314">
        <v>3.3725490196078431E-5</v>
      </c>
      <c r="Y84" s="315">
        <v>1.4771764705882355E-4</v>
      </c>
      <c r="Z84" s="314">
        <v>2.1176470588235296E-5</v>
      </c>
      <c r="AA84" s="315">
        <v>9.275294117647059E-5</v>
      </c>
      <c r="AB84" s="314">
        <v>1.5686274509803923E-6</v>
      </c>
      <c r="AC84" s="315">
        <v>6.8705882352941183E-6</v>
      </c>
      <c r="AD84" s="314">
        <v>9.4117647058823526E-8</v>
      </c>
      <c r="AE84" s="315">
        <v>4.1223529411764707E-7</v>
      </c>
      <c r="AF84" s="314">
        <v>8.6274509803921572E-6</v>
      </c>
      <c r="AG84" s="315">
        <v>3.778823529411765E-5</v>
      </c>
      <c r="AH84" s="314">
        <v>4.3921568627450978E-7</v>
      </c>
      <c r="AI84" s="315">
        <v>1.9237647058823528E-6</v>
      </c>
      <c r="AJ84" s="314">
        <v>7.4509803921568625E-5</v>
      </c>
      <c r="AK84" s="315">
        <v>3.2635294117647055E-4</v>
      </c>
      <c r="AL84" s="314">
        <v>2.9803921568627452E-6</v>
      </c>
      <c r="AM84" s="315">
        <v>1.3054117647058823E-5</v>
      </c>
      <c r="AN84" s="314">
        <v>2.0392156862745097E-6</v>
      </c>
      <c r="AO84" s="315">
        <v>8.9317647058823533E-6</v>
      </c>
      <c r="AP84" s="314">
        <v>1.6470588235294116E-5</v>
      </c>
      <c r="AQ84" s="315">
        <v>7.2141176470588223E-5</v>
      </c>
      <c r="AR84" s="314">
        <v>1.8823529411764705E-7</v>
      </c>
      <c r="AS84" s="315">
        <v>8.2447058823529414E-7</v>
      </c>
      <c r="AT84" s="314">
        <v>2.1333333333333333E-4</v>
      </c>
      <c r="AU84" s="315">
        <v>9.3440000000000005E-4</v>
      </c>
      <c r="AV84" s="314">
        <v>6.5882352941176469E-7</v>
      </c>
      <c r="AW84" s="315">
        <v>2.8856470588235292E-6</v>
      </c>
      <c r="AX84" s="314">
        <v>4.3153372166916979E-4</v>
      </c>
      <c r="AY84" s="315">
        <v>1.8901177009109638E-3</v>
      </c>
      <c r="AZ84" s="314" t="s">
        <v>17</v>
      </c>
      <c r="BA84" s="315" t="s">
        <v>17</v>
      </c>
      <c r="BB84" s="314">
        <v>2.7631322223113677E-5</v>
      </c>
      <c r="BC84" s="315">
        <v>1.2102519133723791E-4</v>
      </c>
      <c r="BD84" s="314">
        <v>1.3469533295123069E-3</v>
      </c>
      <c r="BE84" s="315">
        <v>5.8996555832639044E-3</v>
      </c>
    </row>
    <row r="85" spans="1:57">
      <c r="A85" s="88"/>
      <c r="B85" s="1098" t="s">
        <v>829</v>
      </c>
      <c r="C85" s="213" t="s">
        <v>206</v>
      </c>
      <c r="D85" s="213" t="s">
        <v>799</v>
      </c>
      <c r="E85" s="213" t="s">
        <v>830</v>
      </c>
      <c r="F85" s="213" t="s">
        <v>889</v>
      </c>
      <c r="G85" s="270" t="s">
        <v>218</v>
      </c>
      <c r="H85" s="213" t="s">
        <v>890</v>
      </c>
      <c r="I85" s="313">
        <v>8</v>
      </c>
      <c r="J85" s="314">
        <v>3.9215686274509803E-6</v>
      </c>
      <c r="K85" s="315">
        <v>1.7176470588235293E-5</v>
      </c>
      <c r="L85" s="314">
        <v>6.2745098039215685E-5</v>
      </c>
      <c r="M85" s="315">
        <v>2.7482352941176469E-4</v>
      </c>
      <c r="N85" s="314">
        <v>1.3333333333333334E-4</v>
      </c>
      <c r="O85" s="315">
        <v>5.840000000000001E-4</v>
      </c>
      <c r="P85" s="314">
        <v>4.9411764705882355E-5</v>
      </c>
      <c r="Q85" s="315">
        <v>2.1642352941176471E-4</v>
      </c>
      <c r="R85" s="314">
        <v>2.8705882352941179E-4</v>
      </c>
      <c r="S85" s="315">
        <v>1.2573176470588236E-3</v>
      </c>
      <c r="T85" s="314">
        <v>7.8431372549019615E-7</v>
      </c>
      <c r="U85" s="315">
        <v>3.4352941176470592E-6</v>
      </c>
      <c r="V85" s="314">
        <v>2.352941176470588E-6</v>
      </c>
      <c r="W85" s="315">
        <v>1.0305882352941175E-5</v>
      </c>
      <c r="X85" s="314">
        <v>3.3725490196078431E-5</v>
      </c>
      <c r="Y85" s="315">
        <v>1.4771764705882355E-4</v>
      </c>
      <c r="Z85" s="314">
        <v>2.1176470588235296E-5</v>
      </c>
      <c r="AA85" s="315">
        <v>9.275294117647059E-5</v>
      </c>
      <c r="AB85" s="314">
        <v>1.5686274509803923E-6</v>
      </c>
      <c r="AC85" s="315">
        <v>6.8705882352941183E-6</v>
      </c>
      <c r="AD85" s="314">
        <v>9.4117647058823526E-8</v>
      </c>
      <c r="AE85" s="315">
        <v>4.1223529411764707E-7</v>
      </c>
      <c r="AF85" s="314">
        <v>8.6274509803921572E-6</v>
      </c>
      <c r="AG85" s="315">
        <v>3.778823529411765E-5</v>
      </c>
      <c r="AH85" s="314">
        <v>4.3921568627450978E-7</v>
      </c>
      <c r="AI85" s="315">
        <v>1.9237647058823528E-6</v>
      </c>
      <c r="AJ85" s="314">
        <v>7.4509803921568625E-5</v>
      </c>
      <c r="AK85" s="315">
        <v>3.2635294117647055E-4</v>
      </c>
      <c r="AL85" s="314">
        <v>2.9803921568627452E-6</v>
      </c>
      <c r="AM85" s="315">
        <v>1.3054117647058823E-5</v>
      </c>
      <c r="AN85" s="314">
        <v>2.0392156862745097E-6</v>
      </c>
      <c r="AO85" s="315">
        <v>8.9317647058823533E-6</v>
      </c>
      <c r="AP85" s="314">
        <v>1.6470588235294116E-5</v>
      </c>
      <c r="AQ85" s="315">
        <v>7.2141176470588223E-5</v>
      </c>
      <c r="AR85" s="314">
        <v>1.8823529411764705E-7</v>
      </c>
      <c r="AS85" s="315">
        <v>8.2447058823529414E-7</v>
      </c>
      <c r="AT85" s="314">
        <v>2.1333333333333333E-4</v>
      </c>
      <c r="AU85" s="315">
        <v>9.3440000000000005E-4</v>
      </c>
      <c r="AV85" s="314">
        <v>6.5882352941176469E-7</v>
      </c>
      <c r="AW85" s="315">
        <v>2.8856470588235292E-6</v>
      </c>
      <c r="AX85" s="314">
        <v>4.3153372166916979E-4</v>
      </c>
      <c r="AY85" s="315">
        <v>1.8901177009109638E-3</v>
      </c>
      <c r="AZ85" s="314" t="s">
        <v>17</v>
      </c>
      <c r="BA85" s="315" t="s">
        <v>17</v>
      </c>
      <c r="BB85" s="314">
        <v>2.7631322223113677E-5</v>
      </c>
      <c r="BC85" s="315">
        <v>1.2102519133723791E-4</v>
      </c>
      <c r="BD85" s="314">
        <v>1.3469533295123069E-3</v>
      </c>
      <c r="BE85" s="315">
        <v>5.8996555832639044E-3</v>
      </c>
    </row>
    <row r="86" spans="1:57">
      <c r="A86" s="88"/>
      <c r="B86" s="1098" t="s">
        <v>829</v>
      </c>
      <c r="C86" s="213" t="s">
        <v>206</v>
      </c>
      <c r="D86" s="213" t="s">
        <v>799</v>
      </c>
      <c r="E86" s="213" t="s">
        <v>830</v>
      </c>
      <c r="F86" s="213" t="s">
        <v>891</v>
      </c>
      <c r="G86" s="270" t="s">
        <v>218</v>
      </c>
      <c r="H86" s="213" t="s">
        <v>892</v>
      </c>
      <c r="I86" s="313">
        <v>8</v>
      </c>
      <c r="J86" s="314">
        <v>3.9215686274509803E-6</v>
      </c>
      <c r="K86" s="315">
        <v>1.7176470588235293E-5</v>
      </c>
      <c r="L86" s="314">
        <v>6.2745098039215685E-5</v>
      </c>
      <c r="M86" s="315">
        <v>2.7482352941176469E-4</v>
      </c>
      <c r="N86" s="314">
        <v>1.3333333333333334E-4</v>
      </c>
      <c r="O86" s="315">
        <v>5.840000000000001E-4</v>
      </c>
      <c r="P86" s="314">
        <v>4.9411764705882355E-5</v>
      </c>
      <c r="Q86" s="315">
        <v>2.1642352941176471E-4</v>
      </c>
      <c r="R86" s="314">
        <v>2.8705882352941179E-4</v>
      </c>
      <c r="S86" s="315">
        <v>1.2573176470588236E-3</v>
      </c>
      <c r="T86" s="314">
        <v>7.8431372549019615E-7</v>
      </c>
      <c r="U86" s="315">
        <v>3.4352941176470592E-6</v>
      </c>
      <c r="V86" s="314">
        <v>2.352941176470588E-6</v>
      </c>
      <c r="W86" s="315">
        <v>1.0305882352941175E-5</v>
      </c>
      <c r="X86" s="314">
        <v>3.3725490196078431E-5</v>
      </c>
      <c r="Y86" s="315">
        <v>1.4771764705882355E-4</v>
      </c>
      <c r="Z86" s="314">
        <v>2.1176470588235296E-5</v>
      </c>
      <c r="AA86" s="315">
        <v>9.275294117647059E-5</v>
      </c>
      <c r="AB86" s="314">
        <v>1.5686274509803923E-6</v>
      </c>
      <c r="AC86" s="315">
        <v>6.8705882352941183E-6</v>
      </c>
      <c r="AD86" s="314">
        <v>9.4117647058823526E-8</v>
      </c>
      <c r="AE86" s="315">
        <v>4.1223529411764707E-7</v>
      </c>
      <c r="AF86" s="314">
        <v>8.6274509803921572E-6</v>
      </c>
      <c r="AG86" s="315">
        <v>3.778823529411765E-5</v>
      </c>
      <c r="AH86" s="314">
        <v>4.3921568627450978E-7</v>
      </c>
      <c r="AI86" s="315">
        <v>1.9237647058823528E-6</v>
      </c>
      <c r="AJ86" s="314">
        <v>7.4509803921568625E-5</v>
      </c>
      <c r="AK86" s="315">
        <v>3.2635294117647055E-4</v>
      </c>
      <c r="AL86" s="314">
        <v>2.9803921568627452E-6</v>
      </c>
      <c r="AM86" s="315">
        <v>1.3054117647058823E-5</v>
      </c>
      <c r="AN86" s="314">
        <v>2.0392156862745097E-6</v>
      </c>
      <c r="AO86" s="315">
        <v>8.9317647058823533E-6</v>
      </c>
      <c r="AP86" s="314">
        <v>1.6470588235294116E-5</v>
      </c>
      <c r="AQ86" s="315">
        <v>7.2141176470588223E-5</v>
      </c>
      <c r="AR86" s="314">
        <v>1.8823529411764705E-7</v>
      </c>
      <c r="AS86" s="315">
        <v>8.2447058823529414E-7</v>
      </c>
      <c r="AT86" s="314">
        <v>2.1333333333333333E-4</v>
      </c>
      <c r="AU86" s="315">
        <v>9.3440000000000005E-4</v>
      </c>
      <c r="AV86" s="314">
        <v>6.5882352941176469E-7</v>
      </c>
      <c r="AW86" s="315">
        <v>2.8856470588235292E-6</v>
      </c>
      <c r="AX86" s="314">
        <v>4.3153372166916979E-4</v>
      </c>
      <c r="AY86" s="315">
        <v>1.8901177009109638E-3</v>
      </c>
      <c r="AZ86" s="314" t="s">
        <v>17</v>
      </c>
      <c r="BA86" s="315" t="s">
        <v>17</v>
      </c>
      <c r="BB86" s="314">
        <v>2.7631322223113677E-5</v>
      </c>
      <c r="BC86" s="315">
        <v>1.2102519133723791E-4</v>
      </c>
      <c r="BD86" s="314">
        <v>1.3469533295123069E-3</v>
      </c>
      <c r="BE86" s="315">
        <v>5.8996555832639044E-3</v>
      </c>
    </row>
    <row r="87" spans="1:57">
      <c r="A87" s="88"/>
      <c r="B87" s="1098" t="s">
        <v>829</v>
      </c>
      <c r="C87" s="213" t="s">
        <v>206</v>
      </c>
      <c r="D87" s="213" t="s">
        <v>799</v>
      </c>
      <c r="E87" s="213" t="s">
        <v>830</v>
      </c>
      <c r="F87" s="213" t="s">
        <v>893</v>
      </c>
      <c r="G87" s="270" t="s">
        <v>218</v>
      </c>
      <c r="H87" s="213" t="s">
        <v>894</v>
      </c>
      <c r="I87" s="313">
        <v>8</v>
      </c>
      <c r="J87" s="314">
        <v>3.9215686274509803E-6</v>
      </c>
      <c r="K87" s="315">
        <v>1.7176470588235293E-5</v>
      </c>
      <c r="L87" s="314">
        <v>6.2745098039215685E-5</v>
      </c>
      <c r="M87" s="315">
        <v>2.7482352941176469E-4</v>
      </c>
      <c r="N87" s="314">
        <v>1.3333333333333334E-4</v>
      </c>
      <c r="O87" s="315">
        <v>5.840000000000001E-4</v>
      </c>
      <c r="P87" s="314">
        <v>4.9411764705882355E-5</v>
      </c>
      <c r="Q87" s="315">
        <v>2.1642352941176471E-4</v>
      </c>
      <c r="R87" s="314">
        <v>2.8705882352941179E-4</v>
      </c>
      <c r="S87" s="315">
        <v>1.2573176470588236E-3</v>
      </c>
      <c r="T87" s="314">
        <v>7.8431372549019615E-7</v>
      </c>
      <c r="U87" s="315">
        <v>3.4352941176470592E-6</v>
      </c>
      <c r="V87" s="314">
        <v>2.352941176470588E-6</v>
      </c>
      <c r="W87" s="315">
        <v>1.0305882352941175E-5</v>
      </c>
      <c r="X87" s="314">
        <v>3.3725490196078431E-5</v>
      </c>
      <c r="Y87" s="315">
        <v>1.4771764705882355E-4</v>
      </c>
      <c r="Z87" s="314">
        <v>2.1176470588235296E-5</v>
      </c>
      <c r="AA87" s="315">
        <v>9.275294117647059E-5</v>
      </c>
      <c r="AB87" s="314">
        <v>1.5686274509803923E-6</v>
      </c>
      <c r="AC87" s="315">
        <v>6.8705882352941183E-6</v>
      </c>
      <c r="AD87" s="314">
        <v>9.4117647058823526E-8</v>
      </c>
      <c r="AE87" s="315">
        <v>4.1223529411764707E-7</v>
      </c>
      <c r="AF87" s="314">
        <v>8.6274509803921572E-6</v>
      </c>
      <c r="AG87" s="315">
        <v>3.778823529411765E-5</v>
      </c>
      <c r="AH87" s="314">
        <v>4.3921568627450978E-7</v>
      </c>
      <c r="AI87" s="315">
        <v>1.9237647058823528E-6</v>
      </c>
      <c r="AJ87" s="314">
        <v>7.4509803921568625E-5</v>
      </c>
      <c r="AK87" s="315">
        <v>3.2635294117647055E-4</v>
      </c>
      <c r="AL87" s="314">
        <v>2.9803921568627452E-6</v>
      </c>
      <c r="AM87" s="315">
        <v>1.3054117647058823E-5</v>
      </c>
      <c r="AN87" s="314">
        <v>2.0392156862745097E-6</v>
      </c>
      <c r="AO87" s="315">
        <v>8.9317647058823533E-6</v>
      </c>
      <c r="AP87" s="314">
        <v>1.6470588235294116E-5</v>
      </c>
      <c r="AQ87" s="315">
        <v>7.2141176470588223E-5</v>
      </c>
      <c r="AR87" s="314">
        <v>1.8823529411764705E-7</v>
      </c>
      <c r="AS87" s="315">
        <v>8.2447058823529414E-7</v>
      </c>
      <c r="AT87" s="314">
        <v>2.1333333333333333E-4</v>
      </c>
      <c r="AU87" s="315">
        <v>9.3440000000000005E-4</v>
      </c>
      <c r="AV87" s="314">
        <v>6.5882352941176469E-7</v>
      </c>
      <c r="AW87" s="315">
        <v>2.8856470588235292E-6</v>
      </c>
      <c r="AX87" s="314">
        <v>4.3153372166916979E-4</v>
      </c>
      <c r="AY87" s="315">
        <v>1.8901177009109638E-3</v>
      </c>
      <c r="AZ87" s="314" t="s">
        <v>17</v>
      </c>
      <c r="BA87" s="315" t="s">
        <v>17</v>
      </c>
      <c r="BB87" s="314">
        <v>2.7631322223113677E-5</v>
      </c>
      <c r="BC87" s="315">
        <v>1.2102519133723791E-4</v>
      </c>
      <c r="BD87" s="314">
        <v>1.3469533295123069E-3</v>
      </c>
      <c r="BE87" s="315">
        <v>5.8996555832639044E-3</v>
      </c>
    </row>
    <row r="88" spans="1:57">
      <c r="A88" s="88"/>
      <c r="B88" s="1098" t="s">
        <v>829</v>
      </c>
      <c r="C88" s="213" t="s">
        <v>317</v>
      </c>
      <c r="D88" s="213" t="s">
        <v>318</v>
      </c>
      <c r="E88" s="213" t="s">
        <v>830</v>
      </c>
      <c r="F88" s="213" t="s">
        <v>895</v>
      </c>
      <c r="G88" s="270">
        <v>39448</v>
      </c>
      <c r="H88" s="213" t="s">
        <v>896</v>
      </c>
      <c r="I88" s="313">
        <v>2</v>
      </c>
      <c r="J88" s="314">
        <v>9.8039215686274508E-7</v>
      </c>
      <c r="K88" s="315">
        <v>4.2941176470588233E-6</v>
      </c>
      <c r="L88" s="314">
        <v>1.5686274509803921E-5</v>
      </c>
      <c r="M88" s="315">
        <v>6.8705882352941173E-5</v>
      </c>
      <c r="N88" s="314">
        <v>3.3333333333333335E-5</v>
      </c>
      <c r="O88" s="315">
        <v>1.4600000000000003E-4</v>
      </c>
      <c r="P88" s="314">
        <v>1.2352941176470589E-5</v>
      </c>
      <c r="Q88" s="315">
        <v>5.4105882352941177E-5</v>
      </c>
      <c r="R88" s="314">
        <v>7.1764705882352948E-5</v>
      </c>
      <c r="S88" s="315">
        <v>3.143294117647059E-4</v>
      </c>
      <c r="T88" s="314">
        <v>1.9607843137254904E-7</v>
      </c>
      <c r="U88" s="315">
        <v>8.5882352941176479E-7</v>
      </c>
      <c r="V88" s="314">
        <v>5.8823529411764701E-7</v>
      </c>
      <c r="W88" s="315">
        <v>2.5764705882352937E-6</v>
      </c>
      <c r="X88" s="314">
        <v>8.4313725490196077E-6</v>
      </c>
      <c r="Y88" s="315">
        <v>3.6929411764705888E-5</v>
      </c>
      <c r="Z88" s="314">
        <v>5.2941176470588239E-6</v>
      </c>
      <c r="AA88" s="315">
        <v>2.3188235294117647E-5</v>
      </c>
      <c r="AB88" s="314">
        <v>3.9215686274509808E-7</v>
      </c>
      <c r="AC88" s="315">
        <v>1.7176470588235296E-6</v>
      </c>
      <c r="AD88" s="314">
        <v>2.3529411764705881E-8</v>
      </c>
      <c r="AE88" s="315">
        <v>1.0305882352941177E-7</v>
      </c>
      <c r="AF88" s="314">
        <v>2.1568627450980393E-6</v>
      </c>
      <c r="AG88" s="315">
        <v>9.4470588235294125E-6</v>
      </c>
      <c r="AH88" s="314">
        <v>1.0980392156862744E-7</v>
      </c>
      <c r="AI88" s="315">
        <v>4.8094117647058821E-7</v>
      </c>
      <c r="AJ88" s="314">
        <v>1.8627450980392156E-5</v>
      </c>
      <c r="AK88" s="315">
        <v>8.1588235294117637E-5</v>
      </c>
      <c r="AL88" s="314">
        <v>7.450980392156863E-7</v>
      </c>
      <c r="AM88" s="315">
        <v>3.2635294117647058E-6</v>
      </c>
      <c r="AN88" s="314">
        <v>5.0980392156862741E-7</v>
      </c>
      <c r="AO88" s="315">
        <v>2.2329411764705883E-6</v>
      </c>
      <c r="AP88" s="314">
        <v>4.1176470588235291E-6</v>
      </c>
      <c r="AQ88" s="315">
        <v>1.8035294117647056E-5</v>
      </c>
      <c r="AR88" s="314">
        <v>4.7058823529411763E-8</v>
      </c>
      <c r="AS88" s="315">
        <v>2.0611764705882354E-7</v>
      </c>
      <c r="AT88" s="314">
        <v>5.3333333333333333E-5</v>
      </c>
      <c r="AU88" s="315">
        <v>2.3360000000000001E-4</v>
      </c>
      <c r="AV88" s="314">
        <v>1.6470588235294117E-7</v>
      </c>
      <c r="AW88" s="315">
        <v>7.2141176470588231E-7</v>
      </c>
      <c r="AX88" s="314">
        <v>4.6958033865196847E-5</v>
      </c>
      <c r="AY88" s="315">
        <v>2.0567618832956219E-4</v>
      </c>
      <c r="AZ88" s="314">
        <v>4.855301260273976E-6</v>
      </c>
      <c r="BA88" s="315">
        <v>2.1266219520000016E-5</v>
      </c>
      <c r="BB88" s="314" t="s">
        <v>17</v>
      </c>
      <c r="BC88" s="315" t="s">
        <v>17</v>
      </c>
      <c r="BD88" s="314">
        <v>2.8066823708625506E-4</v>
      </c>
      <c r="BE88" s="315">
        <v>1.2293268784377971E-3</v>
      </c>
    </row>
    <row r="89" spans="1:57">
      <c r="A89" s="88"/>
      <c r="B89" s="1098" t="s">
        <v>829</v>
      </c>
      <c r="C89" s="213" t="s">
        <v>317</v>
      </c>
      <c r="D89" s="213" t="s">
        <v>318</v>
      </c>
      <c r="E89" s="213" t="s">
        <v>830</v>
      </c>
      <c r="F89" s="1099" t="s">
        <v>897</v>
      </c>
      <c r="G89" s="270">
        <v>43935</v>
      </c>
      <c r="H89" s="213" t="s">
        <v>898</v>
      </c>
      <c r="I89" s="313">
        <v>2</v>
      </c>
      <c r="J89" s="314">
        <v>9.8039215686274508E-7</v>
      </c>
      <c r="K89" s="315">
        <v>4.2941176470588233E-6</v>
      </c>
      <c r="L89" s="314">
        <v>1.5686274509803921E-5</v>
      </c>
      <c r="M89" s="315">
        <v>6.8705882352941173E-5</v>
      </c>
      <c r="N89" s="314">
        <v>3.3333333333333335E-5</v>
      </c>
      <c r="O89" s="315">
        <v>1.4600000000000003E-4</v>
      </c>
      <c r="P89" s="314">
        <v>1.2352941176470589E-5</v>
      </c>
      <c r="Q89" s="315">
        <v>5.4105882352941177E-5</v>
      </c>
      <c r="R89" s="314">
        <v>7.1764705882352948E-5</v>
      </c>
      <c r="S89" s="315">
        <v>3.143294117647059E-4</v>
      </c>
      <c r="T89" s="314">
        <v>1.9607843137254904E-7</v>
      </c>
      <c r="U89" s="315">
        <v>8.5882352941176479E-7</v>
      </c>
      <c r="V89" s="314">
        <v>5.8823529411764701E-7</v>
      </c>
      <c r="W89" s="315">
        <v>2.5764705882352937E-6</v>
      </c>
      <c r="X89" s="314">
        <v>8.4313725490196077E-6</v>
      </c>
      <c r="Y89" s="315">
        <v>3.6929411764705888E-5</v>
      </c>
      <c r="Z89" s="314">
        <v>5.2941176470588239E-6</v>
      </c>
      <c r="AA89" s="315">
        <v>2.3188235294117647E-5</v>
      </c>
      <c r="AB89" s="314">
        <v>3.9215686274509808E-7</v>
      </c>
      <c r="AC89" s="315">
        <v>1.7176470588235296E-6</v>
      </c>
      <c r="AD89" s="314">
        <v>2.3529411764705881E-8</v>
      </c>
      <c r="AE89" s="315">
        <v>1.0305882352941177E-7</v>
      </c>
      <c r="AF89" s="314">
        <v>2.1568627450980393E-6</v>
      </c>
      <c r="AG89" s="315">
        <v>9.4470588235294125E-6</v>
      </c>
      <c r="AH89" s="314">
        <v>1.0980392156862744E-7</v>
      </c>
      <c r="AI89" s="315">
        <v>4.8094117647058821E-7</v>
      </c>
      <c r="AJ89" s="314">
        <v>1.8627450980392156E-5</v>
      </c>
      <c r="AK89" s="315">
        <v>8.1588235294117637E-5</v>
      </c>
      <c r="AL89" s="314">
        <v>7.450980392156863E-7</v>
      </c>
      <c r="AM89" s="315">
        <v>3.2635294117647058E-6</v>
      </c>
      <c r="AN89" s="314">
        <v>5.0980392156862741E-7</v>
      </c>
      <c r="AO89" s="315">
        <v>2.2329411764705883E-6</v>
      </c>
      <c r="AP89" s="314">
        <v>4.1176470588235291E-6</v>
      </c>
      <c r="AQ89" s="315">
        <v>1.8035294117647056E-5</v>
      </c>
      <c r="AR89" s="314">
        <v>4.7058823529411763E-8</v>
      </c>
      <c r="AS89" s="315">
        <v>2.0611764705882354E-7</v>
      </c>
      <c r="AT89" s="314">
        <v>5.3333333333333333E-5</v>
      </c>
      <c r="AU89" s="315">
        <v>2.3360000000000001E-4</v>
      </c>
      <c r="AV89" s="314">
        <v>1.6470588235294117E-7</v>
      </c>
      <c r="AW89" s="315">
        <v>7.2141176470588231E-7</v>
      </c>
      <c r="AX89" s="314">
        <v>4.6958033865196847E-5</v>
      </c>
      <c r="AY89" s="315">
        <v>2.0567618832956219E-4</v>
      </c>
      <c r="AZ89" s="314">
        <v>4.855301260273976E-6</v>
      </c>
      <c r="BA89" s="315">
        <v>2.1266219520000016E-5</v>
      </c>
      <c r="BB89" s="314" t="s">
        <v>17</v>
      </c>
      <c r="BC89" s="315" t="s">
        <v>17</v>
      </c>
      <c r="BD89" s="314">
        <v>2.8066823708625506E-4</v>
      </c>
      <c r="BE89" s="315">
        <v>1.2293268784377971E-3</v>
      </c>
    </row>
    <row r="90" spans="1:57">
      <c r="A90" s="88"/>
      <c r="B90" s="1098" t="s">
        <v>829</v>
      </c>
      <c r="C90" s="213" t="s">
        <v>317</v>
      </c>
      <c r="D90" s="213" t="s">
        <v>899</v>
      </c>
      <c r="E90" s="213" t="s">
        <v>830</v>
      </c>
      <c r="F90" s="213" t="s">
        <v>900</v>
      </c>
      <c r="G90" s="270" t="s">
        <v>218</v>
      </c>
      <c r="H90" s="213" t="s">
        <v>901</v>
      </c>
      <c r="I90" s="313">
        <v>2</v>
      </c>
      <c r="J90" s="314">
        <v>9.8039215686274508E-7</v>
      </c>
      <c r="K90" s="315">
        <v>4.2941176470588233E-6</v>
      </c>
      <c r="L90" s="314">
        <v>1.5686274509803921E-5</v>
      </c>
      <c r="M90" s="315">
        <v>6.8705882352941173E-5</v>
      </c>
      <c r="N90" s="314">
        <v>3.3333333333333335E-5</v>
      </c>
      <c r="O90" s="315">
        <v>1.4600000000000003E-4</v>
      </c>
      <c r="P90" s="314">
        <v>1.2352941176470589E-5</v>
      </c>
      <c r="Q90" s="315">
        <v>5.4105882352941177E-5</v>
      </c>
      <c r="R90" s="314">
        <v>7.1764705882352948E-5</v>
      </c>
      <c r="S90" s="315">
        <v>3.143294117647059E-4</v>
      </c>
      <c r="T90" s="314">
        <v>1.9607843137254904E-7</v>
      </c>
      <c r="U90" s="315">
        <v>8.5882352941176479E-7</v>
      </c>
      <c r="V90" s="314">
        <v>5.8823529411764701E-7</v>
      </c>
      <c r="W90" s="315">
        <v>2.5764705882352937E-6</v>
      </c>
      <c r="X90" s="314">
        <v>8.4313725490196077E-6</v>
      </c>
      <c r="Y90" s="315">
        <v>3.6929411764705888E-5</v>
      </c>
      <c r="Z90" s="314">
        <v>5.2941176470588239E-6</v>
      </c>
      <c r="AA90" s="315">
        <v>2.3188235294117647E-5</v>
      </c>
      <c r="AB90" s="314">
        <v>3.9215686274509808E-7</v>
      </c>
      <c r="AC90" s="315">
        <v>1.7176470588235296E-6</v>
      </c>
      <c r="AD90" s="314">
        <v>2.3529411764705881E-8</v>
      </c>
      <c r="AE90" s="315">
        <v>1.0305882352941177E-7</v>
      </c>
      <c r="AF90" s="314">
        <v>2.1568627450980393E-6</v>
      </c>
      <c r="AG90" s="315">
        <v>9.4470588235294125E-6</v>
      </c>
      <c r="AH90" s="314">
        <v>1.0980392156862744E-7</v>
      </c>
      <c r="AI90" s="315">
        <v>4.8094117647058821E-7</v>
      </c>
      <c r="AJ90" s="314">
        <v>1.8627450980392156E-5</v>
      </c>
      <c r="AK90" s="315">
        <v>8.1588235294117637E-5</v>
      </c>
      <c r="AL90" s="314">
        <v>7.450980392156863E-7</v>
      </c>
      <c r="AM90" s="315">
        <v>3.2635294117647058E-6</v>
      </c>
      <c r="AN90" s="314">
        <v>5.0980392156862741E-7</v>
      </c>
      <c r="AO90" s="315">
        <v>2.2329411764705883E-6</v>
      </c>
      <c r="AP90" s="314">
        <v>4.1176470588235291E-6</v>
      </c>
      <c r="AQ90" s="315">
        <v>1.8035294117647056E-5</v>
      </c>
      <c r="AR90" s="314">
        <v>4.7058823529411763E-8</v>
      </c>
      <c r="AS90" s="315">
        <v>2.0611764705882354E-7</v>
      </c>
      <c r="AT90" s="314">
        <v>5.3333333333333333E-5</v>
      </c>
      <c r="AU90" s="315">
        <v>2.3360000000000001E-4</v>
      </c>
      <c r="AV90" s="314">
        <v>1.6470588235294117E-7</v>
      </c>
      <c r="AW90" s="315">
        <v>7.2141176470588231E-7</v>
      </c>
      <c r="AX90" s="314">
        <v>4.6958033865196847E-5</v>
      </c>
      <c r="AY90" s="315">
        <v>2.0567618832956219E-4</v>
      </c>
      <c r="AZ90" s="314">
        <v>4.855301260273976E-6</v>
      </c>
      <c r="BA90" s="315">
        <v>2.1266219520000016E-5</v>
      </c>
      <c r="BB90" s="314" t="s">
        <v>17</v>
      </c>
      <c r="BC90" s="315" t="s">
        <v>17</v>
      </c>
      <c r="BD90" s="314">
        <v>2.8066823708625506E-4</v>
      </c>
      <c r="BE90" s="315">
        <v>1.2293268784377971E-3</v>
      </c>
    </row>
    <row r="91" spans="1:57">
      <c r="A91" s="88"/>
      <c r="B91" s="1098" t="s">
        <v>829</v>
      </c>
      <c r="C91" s="213" t="s">
        <v>317</v>
      </c>
      <c r="D91" s="213" t="s">
        <v>318</v>
      </c>
      <c r="E91" s="213" t="s">
        <v>830</v>
      </c>
      <c r="F91" s="1099" t="s">
        <v>902</v>
      </c>
      <c r="G91" s="270">
        <v>37622</v>
      </c>
      <c r="H91" s="213" t="s">
        <v>903</v>
      </c>
      <c r="I91" s="313">
        <v>2</v>
      </c>
      <c r="J91" s="314">
        <v>9.8039215686274508E-7</v>
      </c>
      <c r="K91" s="315">
        <v>4.2941176470588233E-6</v>
      </c>
      <c r="L91" s="314">
        <v>1.5686274509803921E-5</v>
      </c>
      <c r="M91" s="315">
        <v>6.8705882352941173E-5</v>
      </c>
      <c r="N91" s="314">
        <v>3.3333333333333335E-5</v>
      </c>
      <c r="O91" s="315">
        <v>1.4600000000000003E-4</v>
      </c>
      <c r="P91" s="314">
        <v>1.2352941176470589E-5</v>
      </c>
      <c r="Q91" s="315">
        <v>5.4105882352941177E-5</v>
      </c>
      <c r="R91" s="314">
        <v>7.1764705882352948E-5</v>
      </c>
      <c r="S91" s="315">
        <v>3.143294117647059E-4</v>
      </c>
      <c r="T91" s="314">
        <v>1.9607843137254904E-7</v>
      </c>
      <c r="U91" s="315">
        <v>8.5882352941176479E-7</v>
      </c>
      <c r="V91" s="314">
        <v>5.8823529411764701E-7</v>
      </c>
      <c r="W91" s="315">
        <v>2.5764705882352937E-6</v>
      </c>
      <c r="X91" s="314">
        <v>8.4313725490196077E-6</v>
      </c>
      <c r="Y91" s="315">
        <v>3.6929411764705888E-5</v>
      </c>
      <c r="Z91" s="314">
        <v>5.2941176470588239E-6</v>
      </c>
      <c r="AA91" s="315">
        <v>2.3188235294117647E-5</v>
      </c>
      <c r="AB91" s="314">
        <v>3.9215686274509808E-7</v>
      </c>
      <c r="AC91" s="315">
        <v>1.7176470588235296E-6</v>
      </c>
      <c r="AD91" s="314">
        <v>2.3529411764705881E-8</v>
      </c>
      <c r="AE91" s="315">
        <v>1.0305882352941177E-7</v>
      </c>
      <c r="AF91" s="314">
        <v>2.1568627450980393E-6</v>
      </c>
      <c r="AG91" s="315">
        <v>9.4470588235294125E-6</v>
      </c>
      <c r="AH91" s="314">
        <v>1.0980392156862744E-7</v>
      </c>
      <c r="AI91" s="315">
        <v>4.8094117647058821E-7</v>
      </c>
      <c r="AJ91" s="314">
        <v>1.8627450980392156E-5</v>
      </c>
      <c r="AK91" s="315">
        <v>8.1588235294117637E-5</v>
      </c>
      <c r="AL91" s="314">
        <v>7.450980392156863E-7</v>
      </c>
      <c r="AM91" s="315">
        <v>3.2635294117647058E-6</v>
      </c>
      <c r="AN91" s="314">
        <v>5.0980392156862741E-7</v>
      </c>
      <c r="AO91" s="315">
        <v>2.2329411764705883E-6</v>
      </c>
      <c r="AP91" s="314">
        <v>4.1176470588235291E-6</v>
      </c>
      <c r="AQ91" s="315">
        <v>1.8035294117647056E-5</v>
      </c>
      <c r="AR91" s="314">
        <v>4.7058823529411763E-8</v>
      </c>
      <c r="AS91" s="315">
        <v>2.0611764705882354E-7</v>
      </c>
      <c r="AT91" s="314">
        <v>5.3333333333333333E-5</v>
      </c>
      <c r="AU91" s="315">
        <v>2.3360000000000001E-4</v>
      </c>
      <c r="AV91" s="314">
        <v>1.6470588235294117E-7</v>
      </c>
      <c r="AW91" s="315">
        <v>7.2141176470588231E-7</v>
      </c>
      <c r="AX91" s="314">
        <v>4.6958033865196847E-5</v>
      </c>
      <c r="AY91" s="315">
        <v>2.0567618832956219E-4</v>
      </c>
      <c r="AZ91" s="314">
        <v>4.855301260273976E-6</v>
      </c>
      <c r="BA91" s="315">
        <v>2.1266219520000016E-5</v>
      </c>
      <c r="BB91" s="314" t="s">
        <v>17</v>
      </c>
      <c r="BC91" s="315" t="s">
        <v>17</v>
      </c>
      <c r="BD91" s="314">
        <v>2.8066823708625506E-4</v>
      </c>
      <c r="BE91" s="315">
        <v>1.2293268784377971E-3</v>
      </c>
    </row>
    <row r="92" spans="1:57">
      <c r="A92" s="88"/>
      <c r="B92" s="1098" t="s">
        <v>829</v>
      </c>
      <c r="C92" s="213" t="s">
        <v>317</v>
      </c>
      <c r="D92" s="213" t="s">
        <v>318</v>
      </c>
      <c r="E92" s="213" t="s">
        <v>830</v>
      </c>
      <c r="F92" s="1099" t="s">
        <v>904</v>
      </c>
      <c r="G92" s="270">
        <v>45809</v>
      </c>
      <c r="H92" s="213" t="s">
        <v>905</v>
      </c>
      <c r="I92" s="313">
        <v>2</v>
      </c>
      <c r="J92" s="314">
        <v>9.8039215686274508E-7</v>
      </c>
      <c r="K92" s="315">
        <v>4.2941176470588233E-6</v>
      </c>
      <c r="L92" s="314">
        <v>1.5686274509803921E-5</v>
      </c>
      <c r="M92" s="315">
        <v>6.8705882352941173E-5</v>
      </c>
      <c r="N92" s="314">
        <v>3.3333333333333335E-5</v>
      </c>
      <c r="O92" s="315">
        <v>1.4600000000000003E-4</v>
      </c>
      <c r="P92" s="314">
        <v>1.2352941176470589E-5</v>
      </c>
      <c r="Q92" s="315">
        <v>5.4105882352941177E-5</v>
      </c>
      <c r="R92" s="314">
        <v>7.1764705882352948E-5</v>
      </c>
      <c r="S92" s="315">
        <v>3.143294117647059E-4</v>
      </c>
      <c r="T92" s="314">
        <v>1.9607843137254904E-7</v>
      </c>
      <c r="U92" s="315">
        <v>8.5882352941176479E-7</v>
      </c>
      <c r="V92" s="314">
        <v>5.8823529411764701E-7</v>
      </c>
      <c r="W92" s="315">
        <v>2.5764705882352937E-6</v>
      </c>
      <c r="X92" s="314">
        <v>8.4313725490196077E-6</v>
      </c>
      <c r="Y92" s="315">
        <v>3.6929411764705888E-5</v>
      </c>
      <c r="Z92" s="314">
        <v>5.2941176470588239E-6</v>
      </c>
      <c r="AA92" s="315">
        <v>2.3188235294117647E-5</v>
      </c>
      <c r="AB92" s="314">
        <v>3.9215686274509808E-7</v>
      </c>
      <c r="AC92" s="315">
        <v>1.7176470588235296E-6</v>
      </c>
      <c r="AD92" s="314">
        <v>2.3529411764705881E-8</v>
      </c>
      <c r="AE92" s="315">
        <v>1.0305882352941177E-7</v>
      </c>
      <c r="AF92" s="314">
        <v>2.1568627450980393E-6</v>
      </c>
      <c r="AG92" s="315">
        <v>9.4470588235294125E-6</v>
      </c>
      <c r="AH92" s="314">
        <v>1.0980392156862744E-7</v>
      </c>
      <c r="AI92" s="315">
        <v>4.8094117647058821E-7</v>
      </c>
      <c r="AJ92" s="314">
        <v>1.8627450980392156E-5</v>
      </c>
      <c r="AK92" s="315">
        <v>8.1588235294117637E-5</v>
      </c>
      <c r="AL92" s="314">
        <v>7.450980392156863E-7</v>
      </c>
      <c r="AM92" s="315">
        <v>3.2635294117647058E-6</v>
      </c>
      <c r="AN92" s="314">
        <v>5.0980392156862741E-7</v>
      </c>
      <c r="AO92" s="315">
        <v>2.2329411764705883E-6</v>
      </c>
      <c r="AP92" s="314">
        <v>4.1176470588235291E-6</v>
      </c>
      <c r="AQ92" s="315">
        <v>1.8035294117647056E-5</v>
      </c>
      <c r="AR92" s="314">
        <v>4.7058823529411763E-8</v>
      </c>
      <c r="AS92" s="315">
        <v>2.0611764705882354E-7</v>
      </c>
      <c r="AT92" s="314">
        <v>5.3333333333333333E-5</v>
      </c>
      <c r="AU92" s="315">
        <v>2.3360000000000001E-4</v>
      </c>
      <c r="AV92" s="314">
        <v>1.6470588235294117E-7</v>
      </c>
      <c r="AW92" s="315">
        <v>7.2141176470588231E-7</v>
      </c>
      <c r="AX92" s="314">
        <v>4.6958033865196847E-5</v>
      </c>
      <c r="AY92" s="315">
        <v>2.0567618832956219E-4</v>
      </c>
      <c r="AZ92" s="314">
        <v>4.855301260273976E-6</v>
      </c>
      <c r="BA92" s="315">
        <v>2.1266219520000016E-5</v>
      </c>
      <c r="BB92" s="314" t="s">
        <v>17</v>
      </c>
      <c r="BC92" s="315" t="s">
        <v>17</v>
      </c>
      <c r="BD92" s="314">
        <v>2.8066823708625506E-4</v>
      </c>
      <c r="BE92" s="315">
        <v>1.2293268784377971E-3</v>
      </c>
    </row>
    <row r="93" spans="1:57" s="222" customFormat="1" ht="13.9">
      <c r="A93" s="1020"/>
      <c r="B93" s="822"/>
      <c r="C93" s="911"/>
      <c r="D93" s="911"/>
      <c r="E93" s="911"/>
      <c r="F93" s="911"/>
      <c r="G93" s="911"/>
      <c r="H93" s="911"/>
      <c r="I93" s="820" t="s">
        <v>342</v>
      </c>
      <c r="J93" s="819">
        <v>9.2156862745098063E-5</v>
      </c>
      <c r="K93" s="821">
        <v>4.0364705882352958E-4</v>
      </c>
      <c r="L93" s="819">
        <v>1.474509803921569E-3</v>
      </c>
      <c r="M93" s="821">
        <v>6.4583529411764732E-3</v>
      </c>
      <c r="N93" s="819">
        <v>3.1333333333333335E-3</v>
      </c>
      <c r="O93" s="821">
        <v>1.3723999999999997E-2</v>
      </c>
      <c r="P93" s="819">
        <v>1.1611764705882351E-3</v>
      </c>
      <c r="Q93" s="821">
        <v>5.0859529411764704E-3</v>
      </c>
      <c r="R93" s="819">
        <v>6.7458823529411788E-3</v>
      </c>
      <c r="S93" s="821">
        <v>2.9546964705882351E-2</v>
      </c>
      <c r="T93" s="819">
        <v>1.8431372549019605E-5</v>
      </c>
      <c r="U93" s="821">
        <v>8.0729411764705875E-5</v>
      </c>
      <c r="V93" s="819">
        <v>5.5294117647058819E-5</v>
      </c>
      <c r="W93" s="821">
        <v>2.4218823529411769E-4</v>
      </c>
      <c r="X93" s="819">
        <v>7.9254901960784294E-4</v>
      </c>
      <c r="Y93" s="821">
        <v>3.4713647058823532E-3</v>
      </c>
      <c r="Z93" s="819">
        <v>4.9764705882352953E-4</v>
      </c>
      <c r="AA93" s="821">
        <v>2.1796941176470573E-3</v>
      </c>
      <c r="AB93" s="819">
        <v>3.686274509803921E-5</v>
      </c>
      <c r="AC93" s="821">
        <v>1.6145882352941175E-4</v>
      </c>
      <c r="AD93" s="819">
        <v>2.2117647058823533E-6</v>
      </c>
      <c r="AE93" s="821">
        <v>9.6875294117647107E-6</v>
      </c>
      <c r="AF93" s="819">
        <v>2.0274509803921558E-4</v>
      </c>
      <c r="AG93" s="821">
        <v>8.8802352941176415E-4</v>
      </c>
      <c r="AH93" s="819">
        <v>1.0321568627450988E-5</v>
      </c>
      <c r="AI93" s="821">
        <v>4.5208470588235282E-5</v>
      </c>
      <c r="AJ93" s="819">
        <v>1.750980392156862E-3</v>
      </c>
      <c r="AK93" s="821">
        <v>7.6692941176470554E-3</v>
      </c>
      <c r="AL93" s="819">
        <v>7.0039215686274476E-5</v>
      </c>
      <c r="AM93" s="821">
        <v>3.0677176470588223E-4</v>
      </c>
      <c r="AN93" s="819">
        <v>4.792156862745099E-5</v>
      </c>
      <c r="AO93" s="821">
        <v>2.098964705882354E-4</v>
      </c>
      <c r="AP93" s="819">
        <v>3.8705882352941168E-4</v>
      </c>
      <c r="AQ93" s="821">
        <v>1.6953176470588243E-3</v>
      </c>
      <c r="AR93" s="819">
        <v>4.4235294117647066E-6</v>
      </c>
      <c r="AS93" s="821">
        <v>1.9375058823529421E-5</v>
      </c>
      <c r="AT93" s="819">
        <v>5.0133333333333314E-3</v>
      </c>
      <c r="AU93" s="821">
        <v>2.1958399999999996E-2</v>
      </c>
      <c r="AV93" s="819">
        <v>1.548235294117647E-5</v>
      </c>
      <c r="AW93" s="821">
        <v>6.7812705882352929E-5</v>
      </c>
      <c r="AX93" s="819">
        <v>7.8844512343539605E-3</v>
      </c>
      <c r="AY93" s="821">
        <v>3.4533896406470338E-2</v>
      </c>
      <c r="AZ93" s="819">
        <v>2.4276506301369881E-5</v>
      </c>
      <c r="BA93" s="821">
        <v>1.0633109760000009E-4</v>
      </c>
      <c r="BB93" s="819">
        <v>4.8981166284714896E-4</v>
      </c>
      <c r="BC93" s="821">
        <v>2.1453750832705135E-3</v>
      </c>
      <c r="BD93" s="819">
        <v>2.9421088524969052E-2</v>
      </c>
      <c r="BE93" s="821">
        <v>0.12886436773936438</v>
      </c>
    </row>
    <row r="94" spans="1:57">
      <c r="AV94" s="221"/>
      <c r="AW94" s="221"/>
      <c r="AX94" s="221"/>
      <c r="AY94" s="221"/>
      <c r="AZ94" s="316"/>
      <c r="BA94" s="316"/>
      <c r="BB94" s="316"/>
      <c r="BC94" s="316"/>
    </row>
    <row r="95" spans="1:57">
      <c r="AV95" s="221"/>
      <c r="AW95" s="221"/>
      <c r="AX95" s="221"/>
      <c r="AY95" s="953"/>
      <c r="AZ95" s="316"/>
      <c r="BA95" s="316"/>
      <c r="BB95" s="316"/>
      <c r="BC95" s="316"/>
    </row>
    <row r="96" spans="1:57">
      <c r="AV96" s="221"/>
      <c r="AW96" s="221"/>
      <c r="AX96" s="221"/>
      <c r="AY96" s="221"/>
      <c r="AZ96" s="316"/>
      <c r="BA96" s="316"/>
      <c r="BB96" s="316"/>
      <c r="BC96" s="316"/>
    </row>
    <row r="97" spans="2:55" ht="35.25">
      <c r="B97" s="833"/>
      <c r="AV97" s="221"/>
      <c r="AW97" s="221"/>
      <c r="AX97" s="221"/>
      <c r="AY97" s="221"/>
      <c r="AZ97" s="316"/>
      <c r="BA97" s="316"/>
      <c r="BB97" s="316"/>
      <c r="BC97" s="316"/>
    </row>
    <row r="98" spans="2:55">
      <c r="B98" s="562"/>
      <c r="AX98" s="221"/>
      <c r="AY98" s="221"/>
      <c r="AZ98" s="316"/>
      <c r="BA98" s="316"/>
      <c r="BB98" s="316"/>
      <c r="BC98" s="316"/>
    </row>
    <row r="99" spans="2:55" ht="13.9">
      <c r="AX99" s="221"/>
      <c r="AY99" s="221"/>
      <c r="AZ99" s="909"/>
      <c r="BA99" s="909"/>
      <c r="BB99" s="316"/>
      <c r="BC99" s="316"/>
    </row>
    <row r="100" spans="2:55" ht="13.9">
      <c r="AX100" s="221"/>
      <c r="AY100" s="221"/>
      <c r="AZ100" s="909"/>
      <c r="BA100" s="909"/>
      <c r="BB100" s="316"/>
      <c r="BC100" s="316"/>
    </row>
    <row r="101" spans="2:55" ht="13.9">
      <c r="AX101" s="221"/>
      <c r="AY101" s="221"/>
      <c r="AZ101" s="909"/>
      <c r="BA101" s="909"/>
      <c r="BB101" s="316"/>
      <c r="BC101" s="316"/>
    </row>
    <row r="102" spans="2:55" ht="13.9">
      <c r="AX102" s="221"/>
      <c r="AY102" s="221"/>
      <c r="AZ102" s="909"/>
      <c r="BA102" s="909"/>
      <c r="BB102" s="316"/>
      <c r="BC102" s="316"/>
    </row>
    <row r="103" spans="2:55" ht="13.9">
      <c r="AX103" s="221"/>
      <c r="AY103" s="221"/>
      <c r="AZ103" s="909"/>
      <c r="BA103" s="909"/>
      <c r="BB103" s="316"/>
      <c r="BC103" s="316"/>
    </row>
    <row r="104" spans="2:55" ht="13.9">
      <c r="AZ104" s="910"/>
      <c r="BA104" s="910"/>
      <c r="BB104" s="316"/>
      <c r="BC104" s="316"/>
    </row>
    <row r="105" spans="2:55" ht="13.9">
      <c r="AZ105" s="910"/>
      <c r="BA105" s="910"/>
      <c r="BB105" s="316"/>
      <c r="BC105" s="316"/>
    </row>
    <row r="106" spans="2:55" ht="13.9">
      <c r="AZ106" s="400"/>
      <c r="BA106" s="400"/>
    </row>
    <row r="107" spans="2:55" ht="13.9">
      <c r="AZ107" s="400"/>
      <c r="BA107" s="400"/>
    </row>
    <row r="108" spans="2:55" ht="13.9">
      <c r="AZ108" s="400"/>
      <c r="BA108" s="400"/>
    </row>
    <row r="109" spans="2:55" ht="13.9">
      <c r="AZ109" s="400"/>
      <c r="BA109" s="400"/>
    </row>
    <row r="110" spans="2:55" ht="13.9">
      <c r="AZ110" s="400"/>
      <c r="BA110" s="400"/>
    </row>
    <row r="111" spans="2:55" ht="13.9">
      <c r="AZ111" s="400"/>
      <c r="BA111" s="400"/>
    </row>
    <row r="112" spans="2:55" ht="13.9">
      <c r="AZ112" s="400"/>
      <c r="BA112" s="400"/>
    </row>
    <row r="113" spans="52:53" ht="13.9">
      <c r="AZ113" s="400"/>
      <c r="BA113" s="400"/>
    </row>
    <row r="114" spans="52:53" ht="13.9">
      <c r="AZ114" s="400"/>
      <c r="BA114" s="400"/>
    </row>
    <row r="115" spans="52:53" ht="13.9">
      <c r="AZ115" s="400"/>
      <c r="BA115" s="400"/>
    </row>
    <row r="116" spans="52:53" ht="13.9">
      <c r="AZ116" s="400"/>
      <c r="BA116" s="400"/>
    </row>
    <row r="117" spans="52:53" ht="13.9">
      <c r="AZ117" s="400"/>
      <c r="BA117" s="400"/>
    </row>
    <row r="118" spans="52:53" ht="13.9">
      <c r="AZ118" s="400"/>
      <c r="BA118" s="400"/>
    </row>
    <row r="119" spans="52:53" ht="13.9">
      <c r="AZ119" s="400"/>
      <c r="BA119" s="400"/>
    </row>
    <row r="120" spans="52:53" ht="14.45" customHeight="1">
      <c r="AZ120" s="1087"/>
      <c r="BA120" s="1087"/>
    </row>
    <row r="121" spans="52:53" ht="13.9">
      <c r="AZ121" s="317"/>
      <c r="BA121" s="317"/>
    </row>
    <row r="122" spans="52:53" ht="13.9">
      <c r="AZ122" s="318"/>
      <c r="BA122" s="318"/>
    </row>
  </sheetData>
  <mergeCells count="44">
    <mergeCell ref="AZ54:BA54"/>
    <mergeCell ref="BB54:BC54"/>
    <mergeCell ref="J53:AW53"/>
    <mergeCell ref="AP54:AQ54"/>
    <mergeCell ref="AR54:AS54"/>
    <mergeCell ref="AT54:AU54"/>
    <mergeCell ref="AF54:AG54"/>
    <mergeCell ref="AH54:AI54"/>
    <mergeCell ref="AJ54:AK54"/>
    <mergeCell ref="AL54:AM54"/>
    <mergeCell ref="AN54:AO54"/>
    <mergeCell ref="AX53:BC53"/>
    <mergeCell ref="B16:B17"/>
    <mergeCell ref="B20:B21"/>
    <mergeCell ref="BD54:BE54"/>
    <mergeCell ref="J54:K54"/>
    <mergeCell ref="L54:M54"/>
    <mergeCell ref="N54:O54"/>
    <mergeCell ref="P54:Q54"/>
    <mergeCell ref="R54:S54"/>
    <mergeCell ref="T54:U54"/>
    <mergeCell ref="V54:W54"/>
    <mergeCell ref="X54:Y54"/>
    <mergeCell ref="Z54:AA54"/>
    <mergeCell ref="AB54:AC54"/>
    <mergeCell ref="AD54:AE54"/>
    <mergeCell ref="AV54:AW54"/>
    <mergeCell ref="AX54:AY54"/>
    <mergeCell ref="B3:I5"/>
    <mergeCell ref="BD53:BE53"/>
    <mergeCell ref="H41:J41"/>
    <mergeCell ref="B7:I7"/>
    <mergeCell ref="B54:I54"/>
    <mergeCell ref="K43:L43"/>
    <mergeCell ref="P19:Q19"/>
    <mergeCell ref="P21:Q21"/>
    <mergeCell ref="P20:Q20"/>
    <mergeCell ref="B40:E40"/>
    <mergeCell ref="B27:B28"/>
    <mergeCell ref="B33:E34"/>
    <mergeCell ref="P18:S18"/>
    <mergeCell ref="B10:B11"/>
    <mergeCell ref="B12:B13"/>
    <mergeCell ref="B14:B15"/>
  </mergeCells>
  <pageMargins left="0.25" right="0.25" top="0.75" bottom="0.75" header="0.3" footer="0.3"/>
  <pageSetup paperSize="3" scale="35" fitToWidth="3" orientation="landscape" r:id="rId1"/>
  <colBreaks count="1" manualBreakCount="1">
    <brk id="21" max="92" man="1"/>
  </colBreaks>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7E0DC8F44BAFB4890E86F71F1826E53" ma:contentTypeVersion="3" ma:contentTypeDescription="Create a new document." ma:contentTypeScope="" ma:versionID="15fea375f9b124ec1024d54697757e1a">
  <xsd:schema xmlns:xsd="http://www.w3.org/2001/XMLSchema" xmlns:xs="http://www.w3.org/2001/XMLSchema" xmlns:p="http://schemas.microsoft.com/office/2006/metadata/properties" xmlns:ns1="http://schemas.microsoft.com/sharepoint/v3" xmlns:ns2="159cf8a7-5153-4201-a998-dfd1b83a0cce" xmlns:ns3="4d0624c3-f678-473a-aaed-aa14d03be472" targetNamespace="http://schemas.microsoft.com/office/2006/metadata/properties" ma:root="true" ma:fieldsID="486649f98842a5b7ac0c786e39533567" ns1:_="" ns2:_="" ns3:_="">
    <xsd:import namespace="http://schemas.microsoft.com/sharepoint/v3"/>
    <xsd:import namespace="159cf8a7-5153-4201-a998-dfd1b83a0cce"/>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s_x002f_Project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59cf8a7-5153-4201-a998-dfd1b83a0cce" elementFormDefault="qualified">
    <xsd:import namespace="http://schemas.microsoft.com/office/2006/documentManagement/types"/>
    <xsd:import namespace="http://schemas.microsoft.com/office/infopath/2007/PartnerControls"/>
    <xsd:element name="Programs_x002f_Projects" ma:index="10" nillable="true" ma:displayName="Programs/Projects" ma:default="Select..." ma:format="Dropdown" ma:internalName="Programs_x002f_Projects">
      <xsd:simpleType>
        <xsd:union memberTypes="dms:Text">
          <xsd:simpleType>
            <xsd:restriction base="dms:Choice">
              <xsd:enumeration value="Select..."/>
              <xsd:enumeration value="APES"/>
              <xsd:enumeration value="Amerities"/>
              <xsd:enumeration value="Ashland Railroad"/>
              <xsd:enumeration value="Astoria marine"/>
              <xsd:enumeration value="Bradford Island"/>
              <xsd:enumeration value="Bull Run"/>
              <xsd:enumeration value="Bullseye"/>
              <xsd:enumeration value="Coffin"/>
              <xsd:enumeration value="Columbia Pacific"/>
              <xsd:enumeration value="Columbia Slough"/>
              <xsd:enumeration value="Coyote Island"/>
              <xsd:enumeration value="Daimler"/>
              <xsd:enumeration value="Gasoline Termonals"/>
              <xsd:enumeration value="Grimms"/>
              <xsd:enumeration value="Hollinsworth and Vose"/>
              <xsd:enumeration value="Intel"/>
              <xsd:enumeration value="JH Baxter"/>
              <xsd:enumeration value="Jordan Cove"/>
              <xsd:enumeration value="Lebanon"/>
              <xsd:enumeration value="LNG"/>
              <xsd:enumeration value="Midcoast biosolids"/>
              <xsd:enumeration value="NE Portland scrap yard"/>
              <xsd:enumeration value="NEXT"/>
              <xsd:enumeration value="Northstar"/>
              <xsd:enumeration value="Oil re-refining co"/>
              <xsd:enumeration value="Owens-Brockway"/>
              <xsd:enumeration value="PGE Boardman"/>
              <xsd:enumeration value="Portland harbor"/>
              <xsd:enumeration value="Precision Castparts"/>
              <xsd:enumeration value="Ridwell"/>
              <xsd:enumeration value="River st warehouse"/>
              <xsd:enumeration value="Riverbend Landfill"/>
              <xsd:enumeration value="Ross island"/>
              <xsd:enumeration value="Umatilla Chemical Depot"/>
              <xsd:enumeration value="Uroboros Glass"/>
              <xsd:enumeration value="USPS"/>
              <xsd:enumeration value="West Side Quarry"/>
              <xsd:enumeration value="Willamette River sediment"/>
              <xsd:enumeration value="Zenith"/>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4d0624c3-f678-473a-aaed-aa14d03be472">
      <UserInfo>
        <DisplayName>Mcmaster, Cassandra</DisplayName>
        <AccountId>24</AccountId>
        <AccountType/>
      </UserInfo>
      <UserInfo>
        <DisplayName>Riley, Rich</DisplayName>
        <AccountId>47</AccountId>
        <AccountType/>
      </UserInfo>
      <UserInfo>
        <DisplayName>Darby, Chad</DisplayName>
        <AccountId>32</AccountId>
        <AccountType/>
      </UserInfo>
      <UserInfo>
        <DisplayName>Edmund, Steven E</DisplayName>
        <AccountId>45</AccountId>
        <AccountType/>
      </UserInfo>
      <UserInfo>
        <DisplayName>Riley, Leslie</DisplayName>
        <AccountId>30</AccountId>
        <AccountType/>
      </UserInfo>
      <UserInfo>
        <DisplayName>Rogers, Andrew</DisplayName>
        <AccountId>31</AccountId>
        <AccountType/>
      </UserInfo>
      <UserInfo>
        <DisplayName>Zhang, Wendy1</DisplayName>
        <AccountId>124</AccountId>
        <AccountType/>
      </UserInfo>
    </SharedWithUsers>
    <Programs_x002f_Projects xmlns="159cf8a7-5153-4201-a998-dfd1b83a0cce">Intel</Programs_x002f_Projects>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D1727F3-2984-408A-9731-862644D9E9F1}">
  <ds:schemaRefs>
    <ds:schemaRef ds:uri="http://schemas.microsoft.com/sharepoint/v3/contenttype/forms"/>
  </ds:schemaRefs>
</ds:datastoreItem>
</file>

<file path=customXml/itemProps2.xml><?xml version="1.0" encoding="utf-8"?>
<ds:datastoreItem xmlns:ds="http://schemas.openxmlformats.org/officeDocument/2006/customXml" ds:itemID="{CA3E36B1-D343-4D32-A583-EA441BBCAD3A}"/>
</file>

<file path=customXml/itemProps3.xml><?xml version="1.0" encoding="utf-8"?>
<ds:datastoreItem xmlns:ds="http://schemas.openxmlformats.org/officeDocument/2006/customXml" ds:itemID="{4B52E3CD-445D-40FA-A9C1-4EA8AA97272F}">
  <ds:schemaRefs>
    <ds:schemaRef ds:uri="http://purl.org/dc/elements/1.1/"/>
    <ds:schemaRef ds:uri="http://schemas.microsoft.com/office/2006/documentManagement/types"/>
    <ds:schemaRef ds:uri="http://www.w3.org/XML/1998/namespace"/>
    <ds:schemaRef ds:uri="http://purl.org/dc/terms/"/>
    <ds:schemaRef ds:uri="http://purl.org/dc/dcmitype/"/>
    <ds:schemaRef ds:uri="http://schemas.microsoft.com/office/infopath/2007/PartnerControls"/>
    <ds:schemaRef ds:uri="322aeaeb-836b-44a8-a1f6-1953a3244c82"/>
    <ds:schemaRef ds:uri="http://schemas.openxmlformats.org/package/2006/metadata/core-properties"/>
    <ds:schemaRef ds:uri="b197e2be-a9ed-4ddc-9c6c-11c67ca129e8"/>
    <ds:schemaRef ds:uri="http://schemas.microsoft.com/office/2006/metadata/properties"/>
  </ds:schemaRefs>
</ds:datastoreItem>
</file>

<file path=docMetadata/LabelInfo.xml><?xml version="1.0" encoding="utf-8"?>
<clbl:labelList xmlns:clbl="http://schemas.microsoft.com/office/2020/mipLabelMetadata">
  <clbl:label id="{46c98d88-e344-4ed4-8496-4ed7712e255d}" enabled="0" method="" siteId="{46c98d88-e344-4ed4-8496-4ed7712e255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32</vt:i4>
      </vt:variant>
    </vt:vector>
  </HeadingPairs>
  <TitlesOfParts>
    <vt:vector size="68" baseType="lpstr">
      <vt:lpstr>Cover</vt:lpstr>
      <vt:lpstr>OR PTE Summary</vt:lpstr>
      <vt:lpstr>OR Assumptions</vt:lpstr>
      <vt:lpstr>Process GHG</vt:lpstr>
      <vt:lpstr>Color Key</vt:lpstr>
      <vt:lpstr>EXSC Scrubbers</vt:lpstr>
      <vt:lpstr>EXSC Scrubbers HAP - Fluorides</vt:lpstr>
      <vt:lpstr>RCTOs</vt:lpstr>
      <vt:lpstr>RCTO HAP - Fluorides</vt:lpstr>
      <vt:lpstr>Boilers</vt:lpstr>
      <vt:lpstr>Boiler HAPs</vt:lpstr>
      <vt:lpstr>Existing Boilers NSPS Dc</vt:lpstr>
      <vt:lpstr>Heaters</vt:lpstr>
      <vt:lpstr>Heater HAPs</vt:lpstr>
      <vt:lpstr>RA EGEN EFs</vt:lpstr>
      <vt:lpstr>AL EGEN EFs</vt:lpstr>
      <vt:lpstr>Exhaust Flows</vt:lpstr>
      <vt:lpstr>EXAM Scrubbers</vt:lpstr>
      <vt:lpstr>EXAM Scrubbers HAP - Fluorides</vt:lpstr>
      <vt:lpstr>PSSS Scrubbers</vt:lpstr>
      <vt:lpstr>RICE</vt:lpstr>
      <vt:lpstr>RICE HAPs</vt:lpstr>
      <vt:lpstr>RICE Subpart IIII</vt:lpstr>
      <vt:lpstr>TMXW</vt:lpstr>
      <vt:lpstr>TMXW HAPs</vt:lpstr>
      <vt:lpstr>Lime Silos</vt:lpstr>
      <vt:lpstr>Cooling Towers</vt:lpstr>
      <vt:lpstr>Cooling Towers HAP</vt:lpstr>
      <vt:lpstr>Tanks</vt:lpstr>
      <vt:lpstr>Arsenic SP Exhaust</vt:lpstr>
      <vt:lpstr>Ronler-Paved Roads</vt:lpstr>
      <vt:lpstr>Aloha- Paved Roads</vt:lpstr>
      <vt:lpstr>Stack Information</vt:lpstr>
      <vt:lpstr>App.A Modeled Stack Param. pg1</vt:lpstr>
      <vt:lpstr>App.A Modeled Stack Param pg2</vt:lpstr>
      <vt:lpstr>App.B Competing Source Inventor</vt:lpstr>
      <vt:lpstr>'Aloha- Paved Roads'!Print_Area</vt:lpstr>
      <vt:lpstr>'App.A Modeled Stack Param pg2'!Print_Area</vt:lpstr>
      <vt:lpstr>'App.A Modeled Stack Param. pg1'!Print_Area</vt:lpstr>
      <vt:lpstr>'App.B Competing Source Inventor'!Print_Area</vt:lpstr>
      <vt:lpstr>'Arsenic SP Exhaust'!Print_Area</vt:lpstr>
      <vt:lpstr>'Boiler HAPs'!Print_Area</vt:lpstr>
      <vt:lpstr>Boilers!Print_Area</vt:lpstr>
      <vt:lpstr>'Cooling Towers'!Print_Area</vt:lpstr>
      <vt:lpstr>'Cooling Towers HAP'!Print_Area</vt:lpstr>
      <vt:lpstr>Cover!Print_Area</vt:lpstr>
      <vt:lpstr>'EXAM Scrubbers'!Print_Area</vt:lpstr>
      <vt:lpstr>'EXAM Scrubbers HAP - Fluorides'!Print_Area</vt:lpstr>
      <vt:lpstr>'Existing Boilers NSPS Dc'!Print_Area</vt:lpstr>
      <vt:lpstr>'EXSC Scrubbers'!Print_Area</vt:lpstr>
      <vt:lpstr>'EXSC Scrubbers HAP - Fluorides'!Print_Area</vt:lpstr>
      <vt:lpstr>'Heater HAPs'!Print_Area</vt:lpstr>
      <vt:lpstr>Heaters!Print_Area</vt:lpstr>
      <vt:lpstr>'Lime Silos'!Print_Area</vt:lpstr>
      <vt:lpstr>'OR Assumptions'!Print_Area</vt:lpstr>
      <vt:lpstr>'OR PTE Summary'!Print_Area</vt:lpstr>
      <vt:lpstr>'Process GHG'!Print_Area</vt:lpstr>
      <vt:lpstr>'PSSS Scrubbers'!Print_Area</vt:lpstr>
      <vt:lpstr>'RCTO HAP - Fluorides'!Print_Area</vt:lpstr>
      <vt:lpstr>RCTOs!Print_Area</vt:lpstr>
      <vt:lpstr>RICE!Print_Area</vt:lpstr>
      <vt:lpstr>'RICE HAPs'!Print_Area</vt:lpstr>
      <vt:lpstr>'RICE Subpart IIII'!Print_Area</vt:lpstr>
      <vt:lpstr>'Ronler-Paved Roads'!Print_Area</vt:lpstr>
      <vt:lpstr>'Stack Information'!Print_Area</vt:lpstr>
      <vt:lpstr>Tanks!Print_Area</vt:lpstr>
      <vt:lpstr>TMXW!Print_Area</vt:lpstr>
      <vt:lpstr>'TMXW HAPs'!Print_Area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Christopherson, Rafe A</dc:creator>
  <cp:keywords/>
  <dc:description/>
  <cp:lastModifiedBy>THOMPSON Michele * DEQ</cp:lastModifiedBy>
  <cp:revision/>
  <cp:lastPrinted>2024-04-15T22:28:51Z</cp:lastPrinted>
  <dcterms:created xsi:type="dcterms:W3CDTF">2021-12-22T21:03:17Z</dcterms:created>
  <dcterms:modified xsi:type="dcterms:W3CDTF">2024-04-16T21:29:35Z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0x01010037E0DC8F44BAFB4890E86F71F1826E53</vt:lpwstr>
  </property>
  <property fmtid="{D5CDD505-2E9C-101B-9397-08002B2CF9AE}" pid="3" name="MediaServiceImageTags">
    <vt:lpwstr/>
  </property>
  <property fmtid="{D5CDD505-2E9C-101B-9397-08002B2CF9AE}" pid="4" name="MSIP_Label_db79d039-fcd0-4045-9c78-4cfb2eba0904_Enabled">
    <vt:lpwstr>true</vt:lpwstr>
  </property>
  <property fmtid="{D5CDD505-2E9C-101B-9397-08002B2CF9AE}" pid="5" name="MSIP_Label_db79d039-fcd0-4045-9c78-4cfb2eba0904_SetDate">
    <vt:lpwstr>2023-11-19T16:20:04Z</vt:lpwstr>
  </property>
  <property fmtid="{D5CDD505-2E9C-101B-9397-08002B2CF9AE}" pid="6" name="MSIP_Label_db79d039-fcd0-4045-9c78-4cfb2eba0904_Method">
    <vt:lpwstr>Privileged</vt:lpwstr>
  </property>
  <property fmtid="{D5CDD505-2E9C-101B-9397-08002B2CF9AE}" pid="7" name="MSIP_Label_db79d039-fcd0-4045-9c78-4cfb2eba0904_Name">
    <vt:lpwstr>Level 2 - Limited (Items)</vt:lpwstr>
  </property>
  <property fmtid="{D5CDD505-2E9C-101B-9397-08002B2CF9AE}" pid="8" name="MSIP_Label_db79d039-fcd0-4045-9c78-4cfb2eba0904_SiteId">
    <vt:lpwstr>aa3f6932-fa7c-47b4-a0ce-a598cad161cf</vt:lpwstr>
  </property>
  <property fmtid="{D5CDD505-2E9C-101B-9397-08002B2CF9AE}" pid="9" name="MSIP_Label_db79d039-fcd0-4045-9c78-4cfb2eba0904_ActionId">
    <vt:lpwstr>a44c79df-2c5d-44b4-8a14-7b7afd756bdc</vt:lpwstr>
  </property>
  <property fmtid="{D5CDD505-2E9C-101B-9397-08002B2CF9AE}" pid="10" name="MSIP_Label_db79d039-fcd0-4045-9c78-4cfb2eba0904_ContentBits">
    <vt:lpwstr>0</vt:lpwstr>
  </property>
</Properties>
</file>