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5.xml" ContentType="application/vnd.openxmlformats-officedocument.spreadsheetml.worksheet+xml"/>
  <Override PartName="/xl/drawings/drawing3.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thomps\Desktop\hendrickson\"/>
    </mc:Choice>
  </mc:AlternateContent>
  <xr:revisionPtr revIDLastSave="0" documentId="8_{4094EF18-9C6C-4DE3-B677-6A963DFD98BB}" xr6:coauthVersionLast="47" xr6:coauthVersionMax="47" xr10:uidLastSave="{00000000-0000-0000-0000-000000000000}"/>
  <workbookProtection workbookAlgorithmName="SHA-512" workbookHashValue="8MuajYnEjYicK1SNiJowQHBqyFPmAPkFHpaYtgeRjn78imqA52x6qyzKJIQ77BwN6K2xohPB2pz9QNtVJyzMxQ==" workbookSaltValue="GLz+uqTIcSmwJ6TnAaUS8w==" workbookSpinCount="100000" lockStructure="1"/>
  <bookViews>
    <workbookView xWindow="29295" yWindow="0" windowWidth="27330" windowHeight="15075" tabRatio="699" xr2:uid="{F37D32C6-0991-4B6B-8995-0881B229E7F4}"/>
  </bookViews>
  <sheets>
    <sheet name="Start Here" sheetId="1" r:id="rId1"/>
    <sheet name="EXAMPLE Detailed Exp Rpt" sheetId="6" r:id="rId2"/>
    <sheet name="EXAMPLE Subagreement Exp" sheetId="10" r:id="rId3"/>
    <sheet name="EXAMPLE Proj Status Update" sheetId="9" r:id="rId4"/>
    <sheet name="Detailed Expenditure Report" sheetId="7" r:id="rId5"/>
    <sheet name="Subagreement Expenditures" sheetId="11" r:id="rId6"/>
    <sheet name="Project Status Update" sheetId="3" r:id="rId7"/>
    <sheet name="Lists" sheetId="5" r:id="rId8"/>
  </sheets>
  <definedNames>
    <definedName name="_xlnm.Print_Area" localSheetId="4">'Detailed Expenditure Report'!$A$2:$N$41</definedName>
    <definedName name="_xlnm.Print_Area" localSheetId="1">'EXAMPLE Detailed Exp Rpt'!$A$3:$N$28</definedName>
    <definedName name="_xlnm.Print_Area" localSheetId="2">'EXAMPLE Subagreement Exp'!$A$1:$N$56</definedName>
    <definedName name="_xlnm.Print_Area" localSheetId="5">'Subagreement Expenditures'!$A$1:$P$56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1" i="11" l="1"/>
  <c r="Q49" i="11"/>
  <c r="Q47" i="11"/>
  <c r="Q45" i="11"/>
  <c r="Q43" i="11"/>
  <c r="Q41" i="11"/>
  <c r="Q39" i="11"/>
  <c r="Q37" i="11"/>
  <c r="Q35" i="11"/>
  <c r="Q33" i="11"/>
  <c r="Q31" i="11"/>
  <c r="Q29" i="11"/>
  <c r="Q27" i="11"/>
  <c r="Q25" i="11"/>
  <c r="Q23" i="11"/>
  <c r="Q21" i="11"/>
  <c r="Q19" i="11"/>
  <c r="Q17" i="11"/>
  <c r="Q15" i="11"/>
  <c r="Q13" i="11"/>
  <c r="Q11" i="11"/>
  <c r="Q9" i="11"/>
  <c r="Q7" i="11"/>
  <c r="Q5" i="11"/>
  <c r="Q3" i="11"/>
  <c r="C6" i="7" l="1"/>
  <c r="C26" i="7" s="1"/>
  <c r="C56" i="11"/>
  <c r="O55" i="11" l="1"/>
  <c r="M19" i="7" s="1"/>
  <c r="N55" i="11"/>
  <c r="L19" i="7" s="1"/>
  <c r="M55" i="11"/>
  <c r="K19" i="7" s="1"/>
  <c r="L55" i="11"/>
  <c r="J19" i="7" s="1"/>
  <c r="K55" i="11"/>
  <c r="I19" i="7" s="1"/>
  <c r="J55" i="11"/>
  <c r="H19" i="7" s="1"/>
  <c r="I55" i="11"/>
  <c r="G19" i="7" s="1"/>
  <c r="H55" i="11"/>
  <c r="F19" i="7" s="1"/>
  <c r="G55" i="11"/>
  <c r="E19" i="7" s="1"/>
  <c r="F55" i="11"/>
  <c r="D19" i="7" s="1"/>
  <c r="E55" i="11"/>
  <c r="C19" i="7" s="1"/>
  <c r="O54" i="11"/>
  <c r="M18" i="7" s="1"/>
  <c r="M21" i="7" s="1"/>
  <c r="N54" i="11"/>
  <c r="M54" i="11"/>
  <c r="L54" i="11"/>
  <c r="J18" i="7" s="1"/>
  <c r="J21" i="7" s="1"/>
  <c r="K54" i="11"/>
  <c r="I18" i="7" s="1"/>
  <c r="I21" i="7" s="1"/>
  <c r="J54" i="11"/>
  <c r="I54" i="11"/>
  <c r="H54" i="11"/>
  <c r="F18" i="7" s="1"/>
  <c r="F21" i="7" s="1"/>
  <c r="G54" i="11"/>
  <c r="E18" i="7" s="1"/>
  <c r="E21" i="7" s="1"/>
  <c r="F54" i="11"/>
  <c r="E54" i="11"/>
  <c r="C18" i="7" s="1"/>
  <c r="P52" i="11"/>
  <c r="P51" i="11"/>
  <c r="Q52" i="11" s="1"/>
  <c r="P50" i="11"/>
  <c r="P49" i="11"/>
  <c r="P48" i="11"/>
  <c r="P47" i="11"/>
  <c r="P46" i="11"/>
  <c r="P45" i="11"/>
  <c r="P44" i="11"/>
  <c r="P43" i="11"/>
  <c r="Q44" i="11" s="1"/>
  <c r="P42" i="11"/>
  <c r="P41" i="11"/>
  <c r="P40" i="11"/>
  <c r="P39" i="11"/>
  <c r="P38" i="11"/>
  <c r="P37" i="11"/>
  <c r="P36" i="11"/>
  <c r="P35" i="11"/>
  <c r="Q36" i="11" s="1"/>
  <c r="P34" i="11"/>
  <c r="P33" i="11"/>
  <c r="P32" i="11"/>
  <c r="P31" i="11"/>
  <c r="P30" i="11"/>
  <c r="P29" i="11"/>
  <c r="P28" i="11"/>
  <c r="P27" i="11"/>
  <c r="Q28" i="11" s="1"/>
  <c r="P26" i="11"/>
  <c r="P25" i="11"/>
  <c r="P24" i="11"/>
  <c r="P23" i="11"/>
  <c r="Q24" i="11" s="1"/>
  <c r="P22" i="11"/>
  <c r="P21" i="11"/>
  <c r="P20" i="11"/>
  <c r="P19" i="11"/>
  <c r="Q20" i="11" s="1"/>
  <c r="P18" i="11"/>
  <c r="P17" i="11"/>
  <c r="P16" i="11"/>
  <c r="P15" i="11"/>
  <c r="P14" i="11"/>
  <c r="P13" i="11"/>
  <c r="Q14" i="11" s="1"/>
  <c r="P12" i="11"/>
  <c r="P11" i="11"/>
  <c r="Q12" i="11" s="1"/>
  <c r="P10" i="11"/>
  <c r="P9" i="11"/>
  <c r="P8" i="11"/>
  <c r="P7" i="11"/>
  <c r="P6" i="11"/>
  <c r="P5" i="11"/>
  <c r="Q6" i="11" s="1"/>
  <c r="P4" i="11"/>
  <c r="P3" i="11"/>
  <c r="Q4" i="11" s="1"/>
  <c r="D19" i="6"/>
  <c r="E19" i="6"/>
  <c r="F19" i="6"/>
  <c r="G19" i="6"/>
  <c r="H19" i="6"/>
  <c r="I19" i="6"/>
  <c r="J19" i="6"/>
  <c r="K19" i="6"/>
  <c r="L19" i="6"/>
  <c r="M19" i="6"/>
  <c r="C19" i="6"/>
  <c r="D18" i="6"/>
  <c r="D21" i="6" s="1"/>
  <c r="E18" i="6"/>
  <c r="E21" i="6" s="1"/>
  <c r="F18" i="6"/>
  <c r="F21" i="6" s="1"/>
  <c r="G18" i="6"/>
  <c r="G21" i="6" s="1"/>
  <c r="H18" i="6"/>
  <c r="H21" i="6" s="1"/>
  <c r="I18" i="6"/>
  <c r="J18" i="6"/>
  <c r="J21" i="6" s="1"/>
  <c r="K18" i="6"/>
  <c r="K21" i="6" s="1"/>
  <c r="L18" i="6"/>
  <c r="L21" i="6" s="1"/>
  <c r="M18" i="6"/>
  <c r="M21" i="6" s="1"/>
  <c r="C18" i="6"/>
  <c r="C21" i="6" s="1"/>
  <c r="D55" i="10"/>
  <c r="E55" i="10"/>
  <c r="F55" i="10"/>
  <c r="G55" i="10"/>
  <c r="H55" i="10"/>
  <c r="I55" i="10"/>
  <c r="J55" i="10"/>
  <c r="K55" i="10"/>
  <c r="L55" i="10"/>
  <c r="M55" i="10"/>
  <c r="C55" i="10"/>
  <c r="D54" i="10"/>
  <c r="E54" i="10"/>
  <c r="F54" i="10"/>
  <c r="G54" i="10"/>
  <c r="H54" i="10"/>
  <c r="I54" i="10"/>
  <c r="J54" i="10"/>
  <c r="K54" i="10"/>
  <c r="L54" i="10"/>
  <c r="M54" i="10"/>
  <c r="C54" i="10"/>
  <c r="N53" i="10"/>
  <c r="N52" i="10"/>
  <c r="N51" i="10"/>
  <c r="N50" i="10"/>
  <c r="N49" i="10"/>
  <c r="N48" i="10"/>
  <c r="N47" i="10"/>
  <c r="N46" i="10"/>
  <c r="N45" i="10"/>
  <c r="N44" i="10"/>
  <c r="N43" i="10"/>
  <c r="N42" i="10"/>
  <c r="N41" i="10"/>
  <c r="N40" i="10"/>
  <c r="N39" i="10"/>
  <c r="N38" i="10"/>
  <c r="N37" i="10"/>
  <c r="N36" i="10"/>
  <c r="N35" i="10"/>
  <c r="N34" i="10"/>
  <c r="N33" i="10"/>
  <c r="N32" i="10"/>
  <c r="N31" i="10"/>
  <c r="N30" i="10"/>
  <c r="N29" i="10"/>
  <c r="N28" i="10"/>
  <c r="N27" i="10"/>
  <c r="N26" i="10"/>
  <c r="N25" i="10"/>
  <c r="N24" i="10"/>
  <c r="N23" i="10"/>
  <c r="N22" i="10"/>
  <c r="N21" i="10"/>
  <c r="N20" i="10"/>
  <c r="N19" i="10"/>
  <c r="N18" i="10"/>
  <c r="N17" i="10"/>
  <c r="N16" i="10"/>
  <c r="N15" i="10"/>
  <c r="N14" i="10"/>
  <c r="N13" i="10"/>
  <c r="N12" i="10"/>
  <c r="N11" i="10"/>
  <c r="N10" i="10"/>
  <c r="N9" i="10"/>
  <c r="N8" i="10"/>
  <c r="N7" i="10"/>
  <c r="N6" i="10"/>
  <c r="N5" i="10"/>
  <c r="N4" i="10"/>
  <c r="N16" i="7"/>
  <c r="N15" i="7"/>
  <c r="N14" i="7"/>
  <c r="N13" i="7"/>
  <c r="N12" i="7"/>
  <c r="N13" i="6"/>
  <c r="N14" i="6"/>
  <c r="N15" i="6"/>
  <c r="N16" i="6"/>
  <c r="N12" i="6"/>
  <c r="C28" i="6"/>
  <c r="D28" i="6" s="1"/>
  <c r="I21" i="6"/>
  <c r="Q30" i="11" l="1"/>
  <c r="Q38" i="11"/>
  <c r="Q46" i="11"/>
  <c r="Q40" i="11"/>
  <c r="Q48" i="11"/>
  <c r="Q16" i="11"/>
  <c r="Q8" i="11"/>
  <c r="M20" i="6"/>
  <c r="Q22" i="11"/>
  <c r="Q32" i="11"/>
  <c r="Q10" i="11"/>
  <c r="Q18" i="11"/>
  <c r="Q26" i="11"/>
  <c r="Q34" i="11"/>
  <c r="Q42" i="11"/>
  <c r="Q50" i="11"/>
  <c r="M56" i="11"/>
  <c r="N56" i="11"/>
  <c r="I56" i="11"/>
  <c r="J56" i="11"/>
  <c r="L56" i="11"/>
  <c r="L18" i="7"/>
  <c r="L21" i="7" s="1"/>
  <c r="K18" i="7"/>
  <c r="K21" i="7" s="1"/>
  <c r="H56" i="11"/>
  <c r="H18" i="7"/>
  <c r="H21" i="7" s="1"/>
  <c r="G18" i="7"/>
  <c r="G21" i="7" s="1"/>
  <c r="F56" i="11"/>
  <c r="D18" i="7"/>
  <c r="D21" i="7" s="1"/>
  <c r="P55" i="11"/>
  <c r="E56" i="11"/>
  <c r="C21" i="7"/>
  <c r="G56" i="11"/>
  <c r="K56" i="11"/>
  <c r="O56" i="11"/>
  <c r="P54" i="11"/>
  <c r="D20" i="6"/>
  <c r="F56" i="10"/>
  <c r="N55" i="10"/>
  <c r="C56" i="10"/>
  <c r="N54" i="10"/>
  <c r="E56" i="10"/>
  <c r="M56" i="10"/>
  <c r="J56" i="10"/>
  <c r="I56" i="10"/>
  <c r="G56" i="10"/>
  <c r="K56" i="10"/>
  <c r="D56" i="10"/>
  <c r="H56" i="10"/>
  <c r="L56" i="10"/>
  <c r="N19" i="7"/>
  <c r="E20" i="7"/>
  <c r="E22" i="7" s="1"/>
  <c r="I20" i="7"/>
  <c r="I22" i="7" s="1"/>
  <c r="M20" i="7"/>
  <c r="M22" i="7" s="1"/>
  <c r="F20" i="7"/>
  <c r="F22" i="7" s="1"/>
  <c r="J20" i="7"/>
  <c r="J22" i="7" s="1"/>
  <c r="N18" i="6"/>
  <c r="N21" i="6"/>
  <c r="N19" i="6"/>
  <c r="E28" i="6"/>
  <c r="F28" i="6" s="1"/>
  <c r="G28" i="6" s="1"/>
  <c r="H28" i="6" s="1"/>
  <c r="I28" i="6" s="1"/>
  <c r="J28" i="6" s="1"/>
  <c r="K28" i="6" s="1"/>
  <c r="L28" i="6" s="1"/>
  <c r="M28" i="6" s="1"/>
  <c r="E20" i="6"/>
  <c r="E22" i="6" s="1"/>
  <c r="C20" i="6"/>
  <c r="F20" i="6"/>
  <c r="J20" i="6"/>
  <c r="J22" i="6" s="1"/>
  <c r="M22" i="6"/>
  <c r="G20" i="6"/>
  <c r="G22" i="6" s="1"/>
  <c r="K20" i="6"/>
  <c r="K22" i="6" s="1"/>
  <c r="I20" i="6"/>
  <c r="I22" i="6" s="1"/>
  <c r="D22" i="6"/>
  <c r="H20" i="6"/>
  <c r="H22" i="6" s="1"/>
  <c r="L20" i="6"/>
  <c r="L22" i="6" s="1"/>
  <c r="Q55" i="11" l="1"/>
  <c r="N58" i="11"/>
  <c r="E58" i="11"/>
  <c r="G58" i="11"/>
  <c r="M58" i="11"/>
  <c r="K58" i="11"/>
  <c r="F58" i="11"/>
  <c r="O58" i="11"/>
  <c r="J58" i="11"/>
  <c r="H58" i="11"/>
  <c r="I58" i="11"/>
  <c r="L58" i="11"/>
  <c r="G20" i="7"/>
  <c r="G22" i="7" s="1"/>
  <c r="D20" i="7"/>
  <c r="D22" i="7" s="1"/>
  <c r="H20" i="7"/>
  <c r="H22" i="7" s="1"/>
  <c r="K20" i="7"/>
  <c r="K22" i="7" s="1"/>
  <c r="L20" i="7"/>
  <c r="L22" i="7" s="1"/>
  <c r="N18" i="7"/>
  <c r="P56" i="11"/>
  <c r="C20" i="7"/>
  <c r="C22" i="7" s="1"/>
  <c r="N56" i="10"/>
  <c r="N20" i="6"/>
  <c r="N21" i="7"/>
  <c r="C22" i="6"/>
  <c r="C24" i="6" s="1"/>
  <c r="D24" i="6" s="1"/>
  <c r="E24" i="6" s="1"/>
  <c r="F22" i="6"/>
  <c r="I27" i="7" l="1"/>
  <c r="I28" i="7" s="1"/>
  <c r="H27" i="7"/>
  <c r="H28" i="7" s="1"/>
  <c r="G27" i="7"/>
  <c r="G28" i="7" s="1"/>
  <c r="D27" i="7"/>
  <c r="D28" i="7" s="1"/>
  <c r="K27" i="7"/>
  <c r="K28" i="7" s="1"/>
  <c r="F27" i="7"/>
  <c r="F28" i="7" s="1"/>
  <c r="M27" i="7"/>
  <c r="M28" i="7" s="1"/>
  <c r="E27" i="7"/>
  <c r="E28" i="7" s="1"/>
  <c r="L27" i="7"/>
  <c r="L28" i="7" s="1"/>
  <c r="C27" i="7"/>
  <c r="C28" i="7" s="1"/>
  <c r="J27" i="7"/>
  <c r="J28" i="7" s="1"/>
  <c r="J24" i="7"/>
  <c r="H24" i="7"/>
  <c r="C24" i="7"/>
  <c r="D24" i="7"/>
  <c r="L24" i="7"/>
  <c r="K24" i="7"/>
  <c r="E24" i="7"/>
  <c r="G24" i="7"/>
  <c r="M24" i="7"/>
  <c r="F24" i="7"/>
  <c r="I24" i="7"/>
  <c r="N20" i="7"/>
  <c r="N22" i="6"/>
  <c r="N22" i="7"/>
  <c r="F24" i="6"/>
  <c r="G24" i="6" s="1"/>
  <c r="H24" i="6" s="1"/>
  <c r="I24" i="6" s="1"/>
  <c r="J24" i="6" s="1"/>
  <c r="K24" i="6" s="1"/>
  <c r="L24" i="6" s="1"/>
  <c r="M2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KEMP Jacqueline S * DAS</author>
    <author>TYRER Stephanie * DAS</author>
  </authors>
  <commentList>
    <comment ref="L2" authorId="0" shapeId="0" xr:uid="{A69533F7-6C12-4ACC-95D2-9FBF86F1FE2B}">
      <text>
        <r>
          <rPr>
            <sz val="9"/>
            <color indexed="81"/>
            <rFont val="Tahoma"/>
            <family val="2"/>
          </rPr>
          <t xml:space="preserve">Confirmation that the proportion of the Sub-Recipient's federal funding-to-total annual gross revenue for the preceding fiscal year is at least 80%.
Must select Yes or No. </t>
        </r>
      </text>
    </comment>
    <comment ref="M2" authorId="0" shapeId="0" xr:uid="{4CD26D28-52B6-47A8-8729-5265DDDC90C6}">
      <text>
        <r>
          <rPr>
            <sz val="9"/>
            <color indexed="81"/>
            <rFont val="Tahoma"/>
            <family val="2"/>
          </rPr>
          <t xml:space="preserve">Confirmation that the Sub-Recipient's total annual gross revenue from federal funding across all programs for the preceding fiscal year is greater than $25 million. 
Must select Yes or No. 
</t>
        </r>
      </text>
    </comment>
    <comment ref="N2" authorId="0" shapeId="0" xr:uid="{1F799A47-E73F-4B95-8FF0-8C07BFEB6FCE}">
      <text>
        <r>
          <rPr>
            <sz val="9"/>
            <color indexed="81"/>
            <rFont val="Tahoma"/>
            <family val="2"/>
          </rPr>
          <t xml:space="preserve">Confirmation that qualifying Sub-Recipient's publicly identify their top five highest compensated executives or have it listed in their SAM.gov profile, if No please enter the names and compensation for the 5 highest officers. 
Must select Yes or No. </t>
        </r>
      </text>
    </comment>
    <comment ref="M14" authorId="1" shapeId="0" xr:uid="{0B51C539-AB5C-4A4E-989E-E2D8BF1FB583}">
      <text>
        <r>
          <rPr>
            <sz val="9"/>
            <color indexed="81"/>
            <rFont val="Tahoma"/>
            <family val="2"/>
          </rPr>
          <t>Removing this dollar would correct total expenditure flag in N28</t>
        </r>
      </text>
    </comment>
    <comment ref="N18" authorId="1" shapeId="0" xr:uid="{B3D9C522-5A89-4D3B-A26B-FA630460610F}">
      <text>
        <r>
          <rPr>
            <sz val="9"/>
            <color indexed="81"/>
            <rFont val="Tahoma"/>
            <family val="2"/>
          </rPr>
          <t>Indirect is allowed on each subaward up to $25,000. See Subrecipient tab for more details.</t>
        </r>
      </text>
    </comment>
    <comment ref="N19" authorId="1" shapeId="0" xr:uid="{2616A3C2-BE94-42B6-9825-51BE5CC1F5AB}">
      <text>
        <r>
          <rPr>
            <sz val="9"/>
            <color indexed="81"/>
            <rFont val="Tahoma"/>
            <family val="2"/>
          </rPr>
          <t>Indirect is not calculated on this row.</t>
        </r>
      </text>
    </comment>
    <comment ref="N21" authorId="1" shapeId="0" xr:uid="{69C09BAB-4A29-44F5-A332-47430B0A1549}">
      <text>
        <r>
          <rPr>
            <sz val="9"/>
            <color indexed="81"/>
            <rFont val="Tahoma"/>
            <family val="2"/>
          </rPr>
          <t>Indirect is not allowed on capital expenditures, student stipends, or contract amounts over $25,000</t>
        </r>
      </text>
    </comment>
    <comment ref="N22" authorId="1" shapeId="0" xr:uid="{AA40DB70-FBE2-4B99-B8EB-4A75EF00D4BF}">
      <text>
        <r>
          <rPr>
            <sz val="9"/>
            <color indexed="81"/>
            <rFont val="Tahoma"/>
            <family val="2"/>
          </rPr>
          <t>Conditional formatting will alert you if this amount exceeds the award amount.</t>
        </r>
      </text>
    </comment>
    <comment ref="M28" authorId="1" shapeId="0" xr:uid="{1085BE81-675D-4E3D-B454-1401B0E25463}">
      <text>
        <r>
          <rPr>
            <sz val="9"/>
            <color indexed="81"/>
            <rFont val="Tahoma"/>
            <family val="2"/>
          </rPr>
          <t>Conditional formatting will alert you if this amount is less than zero, indicating your obligations exceed the award amount.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TYRER Stephanie * DAS</author>
  </authors>
  <commentList>
    <comment ref="N4" authorId="0" shapeId="0" xr:uid="{A87BC4A2-A909-41C0-B9CA-F80B82BA920B}">
      <text>
        <r>
          <rPr>
            <sz val="9"/>
            <color indexed="81"/>
            <rFont val="Tahoma"/>
            <family val="2"/>
          </rPr>
          <t xml:space="preserve">Indirect is allowed on each subaward up to $25,000. </t>
        </r>
      </text>
    </comment>
    <comment ref="A58" authorId="0" shapeId="0" xr:uid="{6DA5C3D5-9FDE-482D-B7F2-7E39A87C410A}">
      <text>
        <r>
          <rPr>
            <sz val="9"/>
            <color indexed="81"/>
            <rFont val="Tahoma"/>
            <family val="2"/>
          </rPr>
          <t xml:space="preserve">Use these comment rows to tell us about subrecipient expenditures. </t>
        </r>
      </text>
    </comment>
  </commentList>
</comments>
</file>

<file path=xl/sharedStrings.xml><?xml version="1.0" encoding="utf-8"?>
<sst xmlns="http://schemas.openxmlformats.org/spreadsheetml/2006/main" count="488" uniqueCount="194">
  <si>
    <t>Projects</t>
  </si>
  <si>
    <t>Project #1</t>
  </si>
  <si>
    <t>Project #2</t>
  </si>
  <si>
    <t>Project #3</t>
  </si>
  <si>
    <t>Project #4</t>
  </si>
  <si>
    <t>Status</t>
  </si>
  <si>
    <t>Barriers/Risks</t>
  </si>
  <si>
    <t>Progress</t>
  </si>
  <si>
    <t>Mitigation</t>
  </si>
  <si>
    <t>Name of Project</t>
  </si>
  <si>
    <t>Status of Project</t>
  </si>
  <si>
    <t>Not Started</t>
  </si>
  <si>
    <t>Completed less than 50%</t>
  </si>
  <si>
    <t>Completed 50% or more</t>
  </si>
  <si>
    <t>Completed</t>
  </si>
  <si>
    <t>Quarterly Obligation</t>
  </si>
  <si>
    <t>Subrecipients/Subcontractors</t>
  </si>
  <si>
    <t>3/1/21-12/31/21</t>
  </si>
  <si>
    <t>1/1/22-3/31/22</t>
  </si>
  <si>
    <t>Indirect Costs</t>
  </si>
  <si>
    <t>Total Expenditures</t>
  </si>
  <si>
    <t>Salaries, Wages and Related Costs</t>
  </si>
  <si>
    <t>Equipment and other Capital Costs</t>
  </si>
  <si>
    <t>Materials and Supplies</t>
  </si>
  <si>
    <t>Travel</t>
  </si>
  <si>
    <t>Total Quarterly Expenditures</t>
  </si>
  <si>
    <t>4/1/22-6/30/22</t>
  </si>
  <si>
    <t>7/1/22-9/30/22</t>
  </si>
  <si>
    <t>Q1, 2022</t>
  </si>
  <si>
    <t>Q2, 2022</t>
  </si>
  <si>
    <t>Q3, 2022</t>
  </si>
  <si>
    <t>Q4, 2022</t>
  </si>
  <si>
    <t>Q1, 2023</t>
  </si>
  <si>
    <t>Q2, 2023</t>
  </si>
  <si>
    <t>Q3, 2023</t>
  </si>
  <si>
    <t>Q4, 2023</t>
  </si>
  <si>
    <t>10/1/22-12/31/22</t>
  </si>
  <si>
    <t>1/1/23-3/31/23</t>
  </si>
  <si>
    <t>4/1/23-6/30/23</t>
  </si>
  <si>
    <t>7/1/23-9/30/23</t>
  </si>
  <si>
    <t>Q1, 2024</t>
  </si>
  <si>
    <t>Q2, 2024</t>
  </si>
  <si>
    <t>Q3, 2024</t>
  </si>
  <si>
    <t>10/1/23-12/31/23</t>
  </si>
  <si>
    <t>1/1/24-3/31/24</t>
  </si>
  <si>
    <t>4/1/24-6/30/24</t>
  </si>
  <si>
    <t>Costs over $25,000</t>
  </si>
  <si>
    <t>Subtotal subject to indirect</t>
  </si>
  <si>
    <t>Subcontractor/Subrecipient Total</t>
  </si>
  <si>
    <t>Subtotal not subject to indirect</t>
  </si>
  <si>
    <t>Total Award Amount</t>
  </si>
  <si>
    <t>Remaining Obligation</t>
  </si>
  <si>
    <r>
      <t xml:space="preserve">Sub #1: </t>
    </r>
    <r>
      <rPr>
        <b/>
        <sz val="11"/>
        <color rgb="FFFF0000"/>
        <rFont val="Calibri"/>
        <family val="2"/>
        <scheme val="minor"/>
      </rPr>
      <t>ABC Construction</t>
    </r>
  </si>
  <si>
    <r>
      <t>Sub #3:</t>
    </r>
    <r>
      <rPr>
        <b/>
        <sz val="11"/>
        <color rgb="FFFF0000"/>
        <rFont val="Calibri"/>
        <family val="2"/>
        <scheme val="minor"/>
      </rPr>
      <t xml:space="preserve"> Smith Engineering</t>
    </r>
  </si>
  <si>
    <r>
      <t>Sub #2:</t>
    </r>
    <r>
      <rPr>
        <b/>
        <sz val="11"/>
        <color rgb="FFFF0000"/>
        <rFont val="Calibri"/>
        <family val="2"/>
        <scheme val="minor"/>
      </rPr>
      <t xml:space="preserve"> Jones Consulting</t>
    </r>
  </si>
  <si>
    <t>Remaining Grant Balance</t>
  </si>
  <si>
    <t>Other</t>
  </si>
  <si>
    <t>Project Location</t>
  </si>
  <si>
    <t>[add more rows if needed]</t>
  </si>
  <si>
    <t>Renovation #1</t>
  </si>
  <si>
    <t>Increased Services</t>
  </si>
  <si>
    <t>Salem, OR</t>
  </si>
  <si>
    <t>supply chain issues, staffing for construction</t>
  </si>
  <si>
    <t>working with contractors to identify back-up suppliers and if necessary will hire another contractor to work along side to complete project</t>
  </si>
  <si>
    <t>salemyouthproject.org</t>
  </si>
  <si>
    <t>Increased services won't start until after renovation of the building is completed</t>
  </si>
  <si>
    <t>(Optional) Outreach/Engagement</t>
  </si>
  <si>
    <t>N/A</t>
  </si>
  <si>
    <t>Grant Number:</t>
  </si>
  <si>
    <t>Recipient Name:</t>
  </si>
  <si>
    <t>ARPA</t>
  </si>
  <si>
    <t>Comments about expenditure report</t>
  </si>
  <si>
    <t>Quarter</t>
  </si>
  <si>
    <t>none to report</t>
  </si>
  <si>
    <t>Capital expenditure paid by installments as required by vendor purchase agreement.</t>
  </si>
  <si>
    <t>Capital expenditure PIF and Smith Engineering contract ended.</t>
  </si>
  <si>
    <t>Annual professional development training (also seen in Q1, 2022)</t>
  </si>
  <si>
    <t xml:space="preserve">Annual professional development training </t>
  </si>
  <si>
    <t xml:space="preserve">Materials and supplies exceeded remaining on the grant award, but only charged remaining balance. </t>
  </si>
  <si>
    <t xml:space="preserve">Total Grant Award: </t>
  </si>
  <si>
    <t xml:space="preserve">Report Due Dates: </t>
  </si>
  <si>
    <t xml:space="preserve">Report Period: </t>
  </si>
  <si>
    <t>Capital expenditure paid by installments as required by vendor purchase agreement. Other: security system and monitoring for job site.</t>
  </si>
  <si>
    <t>Renovation has started with the hiring of consultant, engineer, and construction contract</t>
  </si>
  <si>
    <r>
      <t>Sub #5:</t>
    </r>
    <r>
      <rPr>
        <b/>
        <sz val="11"/>
        <color rgb="FFFF0000"/>
        <rFont val="Calibri"/>
        <family val="2"/>
        <scheme val="minor"/>
      </rPr>
      <t xml:space="preserve"> [NAME]</t>
    </r>
  </si>
  <si>
    <r>
      <t>Sub #6:</t>
    </r>
    <r>
      <rPr>
        <b/>
        <sz val="11"/>
        <color rgb="FFFF0000"/>
        <rFont val="Calibri"/>
        <family val="2"/>
        <scheme val="minor"/>
      </rPr>
      <t xml:space="preserve"> [NAME]</t>
    </r>
  </si>
  <si>
    <r>
      <t>Sub #7:</t>
    </r>
    <r>
      <rPr>
        <b/>
        <sz val="11"/>
        <color rgb="FFFF0000"/>
        <rFont val="Calibri"/>
        <family val="2"/>
        <scheme val="minor"/>
      </rPr>
      <t xml:space="preserve"> [NAME]</t>
    </r>
  </si>
  <si>
    <r>
      <t>Sub #8:</t>
    </r>
    <r>
      <rPr>
        <b/>
        <sz val="11"/>
        <color rgb="FFFF0000"/>
        <rFont val="Calibri"/>
        <family val="2"/>
        <scheme val="minor"/>
      </rPr>
      <t xml:space="preserve"> [NAME]</t>
    </r>
  </si>
  <si>
    <r>
      <t>Sub #9:</t>
    </r>
    <r>
      <rPr>
        <b/>
        <sz val="11"/>
        <color rgb="FFFF0000"/>
        <rFont val="Calibri"/>
        <family val="2"/>
        <scheme val="minor"/>
      </rPr>
      <t xml:space="preserve"> [NAME]</t>
    </r>
  </si>
  <si>
    <r>
      <t>Sub #10:</t>
    </r>
    <r>
      <rPr>
        <b/>
        <sz val="11"/>
        <color rgb="FFFF0000"/>
        <rFont val="Calibri"/>
        <family val="2"/>
        <scheme val="minor"/>
      </rPr>
      <t xml:space="preserve"> [NAME]</t>
    </r>
  </si>
  <si>
    <r>
      <t>Sub #11:</t>
    </r>
    <r>
      <rPr>
        <b/>
        <sz val="11"/>
        <color rgb="FFFF0000"/>
        <rFont val="Calibri"/>
        <family val="2"/>
        <scheme val="minor"/>
      </rPr>
      <t xml:space="preserve"> [NAME]</t>
    </r>
  </si>
  <si>
    <r>
      <t>Sub #12:</t>
    </r>
    <r>
      <rPr>
        <b/>
        <sz val="11"/>
        <color rgb="FFFF0000"/>
        <rFont val="Calibri"/>
        <family val="2"/>
        <scheme val="minor"/>
      </rPr>
      <t xml:space="preserve"> [NAME]</t>
    </r>
  </si>
  <si>
    <r>
      <t>Sub #13:</t>
    </r>
    <r>
      <rPr>
        <b/>
        <sz val="11"/>
        <color rgb="FFFF0000"/>
        <rFont val="Calibri"/>
        <family val="2"/>
        <scheme val="minor"/>
      </rPr>
      <t xml:space="preserve"> [NAME]</t>
    </r>
  </si>
  <si>
    <r>
      <t>Sub #14:</t>
    </r>
    <r>
      <rPr>
        <b/>
        <sz val="11"/>
        <color rgb="FFFF0000"/>
        <rFont val="Calibri"/>
        <family val="2"/>
        <scheme val="minor"/>
      </rPr>
      <t xml:space="preserve"> [NAME]</t>
    </r>
  </si>
  <si>
    <r>
      <t>Sub #15:</t>
    </r>
    <r>
      <rPr>
        <b/>
        <sz val="11"/>
        <color rgb="FFFF0000"/>
        <rFont val="Calibri"/>
        <family val="2"/>
        <scheme val="minor"/>
      </rPr>
      <t xml:space="preserve"> [NAME]</t>
    </r>
  </si>
  <si>
    <r>
      <t>Sub #16:</t>
    </r>
    <r>
      <rPr>
        <b/>
        <sz val="11"/>
        <color rgb="FFFF0000"/>
        <rFont val="Calibri"/>
        <family val="2"/>
        <scheme val="minor"/>
      </rPr>
      <t xml:space="preserve"> [NAME]</t>
    </r>
  </si>
  <si>
    <r>
      <t>Sub #4:</t>
    </r>
    <r>
      <rPr>
        <b/>
        <sz val="11"/>
        <color rgb="FFFF0000"/>
        <rFont val="Calibri"/>
        <family val="2"/>
        <scheme val="minor"/>
      </rPr>
      <t xml:space="preserve"> Jane Doe Consulting</t>
    </r>
  </si>
  <si>
    <r>
      <t>Sub #17:</t>
    </r>
    <r>
      <rPr>
        <b/>
        <sz val="11"/>
        <color rgb="FFFF0000"/>
        <rFont val="Calibri"/>
        <family val="2"/>
        <scheme val="minor"/>
      </rPr>
      <t xml:space="preserve"> [NAME]</t>
    </r>
  </si>
  <si>
    <r>
      <t>Sub #18:</t>
    </r>
    <r>
      <rPr>
        <b/>
        <sz val="11"/>
        <color rgb="FFFF0000"/>
        <rFont val="Calibri"/>
        <family val="2"/>
        <scheme val="minor"/>
      </rPr>
      <t xml:space="preserve"> [NAME]</t>
    </r>
  </si>
  <si>
    <r>
      <t>Sub #19:</t>
    </r>
    <r>
      <rPr>
        <b/>
        <sz val="11"/>
        <color rgb="FFFF0000"/>
        <rFont val="Calibri"/>
        <family val="2"/>
        <scheme val="minor"/>
      </rPr>
      <t xml:space="preserve"> [NAME]</t>
    </r>
  </si>
  <si>
    <r>
      <t>Sub #20:</t>
    </r>
    <r>
      <rPr>
        <b/>
        <sz val="11"/>
        <color rgb="FFFF0000"/>
        <rFont val="Calibri"/>
        <family val="2"/>
        <scheme val="minor"/>
      </rPr>
      <t xml:space="preserve"> [NAME]</t>
    </r>
  </si>
  <si>
    <r>
      <t>Sub #21:</t>
    </r>
    <r>
      <rPr>
        <b/>
        <sz val="11"/>
        <color rgb="FFFF0000"/>
        <rFont val="Calibri"/>
        <family val="2"/>
        <scheme val="minor"/>
      </rPr>
      <t xml:space="preserve"> [NAME]</t>
    </r>
  </si>
  <si>
    <r>
      <t>Sub #22:</t>
    </r>
    <r>
      <rPr>
        <b/>
        <sz val="11"/>
        <color rgb="FFFF0000"/>
        <rFont val="Calibri"/>
        <family val="2"/>
        <scheme val="minor"/>
      </rPr>
      <t xml:space="preserve"> [NAME]</t>
    </r>
  </si>
  <si>
    <r>
      <t>Sub #23:</t>
    </r>
    <r>
      <rPr>
        <b/>
        <sz val="11"/>
        <color rgb="FFFF0000"/>
        <rFont val="Calibri"/>
        <family val="2"/>
        <scheme val="minor"/>
      </rPr>
      <t xml:space="preserve"> [NAME]</t>
    </r>
  </si>
  <si>
    <r>
      <t>Sub #24:</t>
    </r>
    <r>
      <rPr>
        <b/>
        <sz val="11"/>
        <color rgb="FFFF0000"/>
        <rFont val="Calibri"/>
        <family val="2"/>
        <scheme val="minor"/>
      </rPr>
      <t xml:space="preserve"> [NAME]</t>
    </r>
  </si>
  <si>
    <r>
      <t>Sub #25:</t>
    </r>
    <r>
      <rPr>
        <b/>
        <sz val="11"/>
        <color rgb="FFFF0000"/>
        <rFont val="Calibri"/>
        <family val="2"/>
        <scheme val="minor"/>
      </rPr>
      <t xml:space="preserve"> [NAME]</t>
    </r>
  </si>
  <si>
    <t>Comments about subrecipients expenditure report</t>
  </si>
  <si>
    <t>Smith Engineering contract ended.</t>
  </si>
  <si>
    <t>none</t>
  </si>
  <si>
    <t>Data in these rows will automatically transfer to the Detailed Expenditure Report tab.</t>
  </si>
  <si>
    <t>Comments about subagreements expenditure report</t>
  </si>
  <si>
    <r>
      <t xml:space="preserve">This section summarizes </t>
    </r>
    <r>
      <rPr>
        <sz val="11"/>
        <color theme="0"/>
        <rFont val="Calibri"/>
        <family val="2"/>
        <scheme val="minor"/>
      </rPr>
      <t xml:space="preserve">detail from the Subagreements tab. </t>
    </r>
    <r>
      <rPr>
        <b/>
        <sz val="11"/>
        <color theme="0"/>
        <rFont val="Calibri"/>
        <family val="2"/>
        <scheme val="minor"/>
      </rPr>
      <t>To complete subrecipient/</t>
    </r>
    <r>
      <rPr>
        <sz val="11"/>
        <color theme="0"/>
        <rFont val="Calibri"/>
        <family val="2"/>
        <scheme val="minor"/>
      </rPr>
      <t>subcontractor</t>
    </r>
    <r>
      <rPr>
        <b/>
        <sz val="11"/>
        <color theme="0"/>
        <rFont val="Calibri"/>
        <family val="2"/>
        <scheme val="minor"/>
      </rPr>
      <t xml:space="preserve"> detail, please use Subagreements tab.</t>
    </r>
  </si>
  <si>
    <t>The subrecipient/subcontractor detail below will be subtotaled on the Detailed Expenditure Report tab.</t>
  </si>
  <si>
    <t>The subrecipient/subcontractor detail below will be subtotaled on the Detail Expenditure Report tab.</t>
  </si>
  <si>
    <t>Unique Entity ID (UEI)</t>
  </si>
  <si>
    <t>Entity Type</t>
  </si>
  <si>
    <t>City</t>
  </si>
  <si>
    <t>Zip</t>
  </si>
  <si>
    <t>Registered in Sam.gov</t>
  </si>
  <si>
    <t>State</t>
  </si>
  <si>
    <t>Select</t>
  </si>
  <si>
    <t>Yes</t>
  </si>
  <si>
    <t>No</t>
  </si>
  <si>
    <t>Subrecipient</t>
  </si>
  <si>
    <t>Contractor</t>
  </si>
  <si>
    <t>Beneficiary</t>
  </si>
  <si>
    <t>Address Line 2</t>
  </si>
  <si>
    <t>Address Line 1</t>
  </si>
  <si>
    <t>Federal Funds 80% or more</t>
  </si>
  <si>
    <t>Federal Funds $25-mil or more</t>
  </si>
  <si>
    <t>Paid Officers compensation</t>
  </si>
  <si>
    <t>Requirements</t>
  </si>
  <si>
    <t>80% or more in annual gross revenue from federal funds?</t>
  </si>
  <si>
    <t>$25 million or more of its annual gross revenue from federal funds?</t>
  </si>
  <si>
    <t>Is your top five highest compensated executives or have it listed in their SAM.gov profile?</t>
  </si>
  <si>
    <t>If No, you will have to identify by name and compensation amount</t>
  </si>
  <si>
    <r>
      <t xml:space="preserve">Total Compensation, as defined in </t>
    </r>
    <r>
      <rPr>
        <i/>
        <sz val="11"/>
        <color theme="1"/>
        <rFont val="Calibri"/>
        <family val="2"/>
        <scheme val="minor"/>
      </rPr>
      <t>2 CFR part 170.330</t>
    </r>
  </si>
  <si>
    <t>~</t>
  </si>
  <si>
    <t>Required if you answered NO to registered in Sam.gov</t>
  </si>
  <si>
    <t>Executive/Officer</t>
  </si>
  <si>
    <t>Total Compensation</t>
  </si>
  <si>
    <t>List the officers above</t>
  </si>
  <si>
    <r>
      <t xml:space="preserve">This section summarizes </t>
    </r>
    <r>
      <rPr>
        <sz val="10"/>
        <color theme="0"/>
        <rFont val="Calibri"/>
        <family val="2"/>
        <scheme val="minor"/>
      </rPr>
      <t xml:space="preserve">detail from the Subagreements tab. </t>
    </r>
    <r>
      <rPr>
        <b/>
        <sz val="10"/>
        <color theme="0"/>
        <rFont val="Calibri"/>
        <family val="2"/>
        <scheme val="minor"/>
      </rPr>
      <t>To complete subrecipient/</t>
    </r>
    <r>
      <rPr>
        <sz val="10"/>
        <color theme="0"/>
        <rFont val="Calibri"/>
        <family val="2"/>
        <scheme val="minor"/>
      </rPr>
      <t>subcontractor</t>
    </r>
    <r>
      <rPr>
        <b/>
        <sz val="10"/>
        <color theme="0"/>
        <rFont val="Calibri"/>
        <family val="2"/>
        <scheme val="minor"/>
      </rPr>
      <t xml:space="preserve"> detail, please use Subagreements tab.</t>
    </r>
  </si>
  <si>
    <r>
      <t xml:space="preserve">Subtotal </t>
    </r>
    <r>
      <rPr>
        <b/>
        <sz val="10"/>
        <color rgb="FFFF0000"/>
        <rFont val="Calibri"/>
        <family val="2"/>
        <scheme val="minor"/>
      </rPr>
      <t>not</t>
    </r>
    <r>
      <rPr>
        <b/>
        <sz val="10"/>
        <color theme="1"/>
        <rFont val="Calibri"/>
        <family val="2"/>
        <scheme val="minor"/>
      </rPr>
      <t xml:space="preserve"> subject to indirect</t>
    </r>
  </si>
  <si>
    <t>arpa</t>
  </si>
  <si>
    <t>Costs under $25,000</t>
  </si>
  <si>
    <t>Total Obligation</t>
  </si>
  <si>
    <t>Cumulative Obligation</t>
  </si>
  <si>
    <t>EXPENDITURES:</t>
  </si>
  <si>
    <t>Cumulative Program Income Earned</t>
  </si>
  <si>
    <t>* scope of the work included in the Recipient contract</t>
  </si>
  <si>
    <t>* Determine how many projects in the award (may be one or more "sub-recipients" involved in the project</t>
  </si>
  <si>
    <t>Q4, 2021</t>
  </si>
  <si>
    <t>Name of Certifying Individual</t>
  </si>
  <si>
    <t xml:space="preserve">Date </t>
  </si>
  <si>
    <t>Subtotal Expenditures</t>
  </si>
  <si>
    <t>Total Subrecipient/Subcontractor Expenditures</t>
  </si>
  <si>
    <r>
      <t xml:space="preserve">Sub #1: </t>
    </r>
    <r>
      <rPr>
        <b/>
        <sz val="11"/>
        <color rgb="FFFF0000"/>
        <rFont val="Calibri"/>
        <family val="2"/>
        <scheme val="minor"/>
      </rPr>
      <t>[NAME]</t>
    </r>
  </si>
  <si>
    <r>
      <t>Sub #2:</t>
    </r>
    <r>
      <rPr>
        <b/>
        <sz val="11"/>
        <color rgb="FFFF0000"/>
        <rFont val="Calibri"/>
        <family val="2"/>
        <scheme val="minor"/>
      </rPr>
      <t xml:space="preserve"> [NAME]</t>
    </r>
  </si>
  <si>
    <t>Please provide a name for your project.</t>
  </si>
  <si>
    <t>Please provide the city where your project activity is taking place. If you have multiple locations, please provide the city where the majority of the work is being done.</t>
  </si>
  <si>
    <t>Please use the drop down menu and choose one of the items in the list to indicate the project status.</t>
  </si>
  <si>
    <t>Please describe the progress you made in the last reporting period. Include any activities or outcomes listed in your performance plan that have been achieved.</t>
  </si>
  <si>
    <t>Please provide any information about delays, barriers or risks to the project that have been identified in the last reporting period.</t>
  </si>
  <si>
    <t>Please describe efforts to mitigate for the delays, barriers or risks identified.</t>
  </si>
  <si>
    <t>Please provide positive news stories about your project and/or community outreach efforts so DAS may share your accomplishments.</t>
  </si>
  <si>
    <t>SAMPLE RECIPIENT</t>
  </si>
  <si>
    <t>Q3 2023</t>
  </si>
  <si>
    <t>Q2 2023</t>
  </si>
  <si>
    <r>
      <rPr>
        <b/>
        <sz val="8"/>
        <color theme="1"/>
        <rFont val="Calibri"/>
        <family val="2"/>
        <scheme val="minor"/>
      </rPr>
      <t>Certification</t>
    </r>
    <r>
      <rPr>
        <sz val="8"/>
        <color theme="1"/>
        <rFont val="Calibri"/>
        <family val="2"/>
        <scheme val="minor"/>
      </rPr>
      <t>:  By signing this report, I certify to the best of my knowledge and belief that the report is true, complete and accurate, and the expenditures, disbursements and cash receipts are for purposes and objectives set forth in the terms and conditions of the Federal Award that is identified in Grant number represented above.</t>
    </r>
  </si>
  <si>
    <t xml:space="preserve">Total Funds Available to 
Spend for Program </t>
  </si>
  <si>
    <t>Cumulative 
Program Income Earned</t>
  </si>
  <si>
    <r>
      <t xml:space="preserve">Total Award Amount 
</t>
    </r>
    <r>
      <rPr>
        <b/>
        <sz val="9"/>
        <color theme="1"/>
        <rFont val="Calibri"/>
        <family val="2"/>
        <scheme val="minor"/>
      </rPr>
      <t>(including program Income Earned)</t>
    </r>
  </si>
  <si>
    <t>Project #5</t>
  </si>
  <si>
    <t>Project #6</t>
  </si>
  <si>
    <t>Project #7</t>
  </si>
  <si>
    <t>Project #8</t>
  </si>
  <si>
    <t xml:space="preserve">Total
Subcontractor/Subrecipient </t>
  </si>
  <si>
    <t>Total Grant Award</t>
  </si>
  <si>
    <t>Report Period</t>
  </si>
  <si>
    <t>Report Due Dates</t>
  </si>
  <si>
    <t>Total Subcontractor/Subrecipient</t>
  </si>
  <si>
    <t>03/03/21-12/31/21</t>
  </si>
  <si>
    <t>01/01/22 - 03/30/22</t>
  </si>
  <si>
    <t>04/01/21-06/30/22</t>
  </si>
  <si>
    <r>
      <rPr>
        <b/>
        <i/>
        <sz val="14"/>
        <rFont val="Calibri"/>
        <family val="2"/>
        <scheme val="minor"/>
      </rPr>
      <t>REQUIRED</t>
    </r>
    <r>
      <rPr>
        <b/>
        <sz val="14"/>
        <rFont val="Calibri"/>
        <family val="2"/>
        <scheme val="minor"/>
      </rPr>
      <t xml:space="preserve"> if you answered Yes in cells "M2" and "N2"</t>
    </r>
  </si>
  <si>
    <t>07/1/22-09/20/22</t>
  </si>
  <si>
    <t>9/21/22-12/20/22</t>
  </si>
  <si>
    <t>12/21/23-03/20/23</t>
  </si>
  <si>
    <t>03/21/23-06/20/23</t>
  </si>
  <si>
    <t>06/21/23-09/20/23</t>
  </si>
  <si>
    <t>09/21/23-12/20/23</t>
  </si>
  <si>
    <t>12/21/24-03/20/24</t>
  </si>
  <si>
    <t>03/21/24-06/20/24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</si>
</sst>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i/>
      <sz val="11"/>
      <color theme="1"/>
      <name val="Calibri"/>
      <family val="2"/>
      <scheme val="minor"/>
    </font>
    <font>
      <b/>
      <sz val="11"/>
      <name val="Calibri"/>
      <family val="2"/>
      <scheme val="minor"/>
    </font>
    <font>
      <sz val="9"/>
      <color indexed="81"/>
      <name val="Tahoma"/>
      <family val="2"/>
    </font>
    <font>
      <sz val="8"/>
      <name val="Calibri"/>
      <family val="2"/>
      <scheme val="minor"/>
    </font>
    <font>
      <sz val="11"/>
      <name val="Calibri"/>
      <family val="2"/>
      <scheme val="minor"/>
    </font>
    <font>
      <sz val="11"/>
      <color theme="0"/>
      <name val="Calibri"/>
      <family val="2"/>
      <scheme val="minor"/>
    </font>
    <font>
      <b/>
      <sz val="11"/>
      <color rgb="FFC00000"/>
      <name val="Calibri"/>
      <family val="2"/>
      <scheme val="minor"/>
    </font>
    <font>
      <b/>
      <sz val="12"/>
      <color theme="1"/>
      <name val="Calibri"/>
      <family val="2"/>
      <scheme val="minor"/>
    </font>
    <font>
      <b/>
      <sz val="12"/>
      <name val="Calibri"/>
      <family val="2"/>
      <scheme val="minor"/>
    </font>
    <font>
      <sz val="14"/>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0"/>
      <color rgb="FFFF0000"/>
      <name val="Calibri"/>
      <family val="2"/>
      <scheme val="minor"/>
    </font>
    <font>
      <b/>
      <sz val="10"/>
      <color theme="0"/>
      <name val="Calibri"/>
      <family val="2"/>
      <scheme val="minor"/>
    </font>
    <font>
      <sz val="10"/>
      <color theme="0"/>
      <name val="Calibri"/>
      <family val="2"/>
      <scheme val="minor"/>
    </font>
    <font>
      <b/>
      <sz val="11"/>
      <color theme="7" tint="-0.249977111117893"/>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
      <sz val="10"/>
      <color theme="1"/>
      <name val="Lucida Handwriting"/>
      <family val="4"/>
    </font>
    <font>
      <sz val="11"/>
      <color theme="1"/>
      <name val="Lucida Handwriting"/>
      <family val="4"/>
    </font>
    <font>
      <i/>
      <sz val="10"/>
      <color theme="1"/>
      <name val="Calibri"/>
      <family val="2"/>
      <scheme val="minor"/>
    </font>
    <font>
      <b/>
      <sz val="11"/>
      <color theme="8" tint="-0.249977111117893"/>
      <name val="Calibri"/>
      <family val="2"/>
      <scheme val="minor"/>
    </font>
    <font>
      <b/>
      <sz val="10"/>
      <color theme="9" tint="0.39997558519241921"/>
      <name val="Calibri"/>
      <family val="2"/>
      <scheme val="minor"/>
    </font>
    <font>
      <b/>
      <sz val="14"/>
      <name val="Calibri"/>
      <family val="2"/>
      <scheme val="minor"/>
    </font>
    <font>
      <b/>
      <i/>
      <sz val="14"/>
      <name val="Calibri"/>
      <family val="2"/>
      <scheme val="minor"/>
    </font>
  </fonts>
  <fills count="15">
    <fill>
      <patternFill patternType="none"/>
    </fill>
    <fill>
      <patternFill patternType="gray125"/>
    </fill>
    <fill>
      <patternFill patternType="solid">
        <fgColor theme="1" tint="0.499984740745262"/>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2"/>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dashDotDot">
        <color indexed="64"/>
      </bottom>
      <diagonal/>
    </border>
    <border>
      <left/>
      <right/>
      <top/>
      <bottom style="dashDotDot">
        <color indexed="64"/>
      </bottom>
      <diagonal/>
    </border>
    <border>
      <left/>
      <right style="thin">
        <color indexed="64"/>
      </right>
      <top style="dashDotDot">
        <color indexed="64"/>
      </top>
      <bottom/>
      <diagonal/>
    </border>
    <border>
      <left/>
      <right/>
      <top style="dashDotDot">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05">
    <xf numFmtId="0" fontId="0" fillId="0" borderId="0" xfId="0"/>
    <xf numFmtId="0" fontId="0" fillId="0" borderId="0" xfId="0" applyAlignment="1">
      <alignment wrapText="1"/>
    </xf>
    <xf numFmtId="44" fontId="0" fillId="0" borderId="0" xfId="1" applyFont="1"/>
    <xf numFmtId="0" fontId="3" fillId="0" borderId="0" xfId="0" applyFont="1"/>
    <xf numFmtId="0" fontId="4" fillId="0" borderId="0" xfId="0" applyFont="1"/>
    <xf numFmtId="44" fontId="0" fillId="0" borderId="0" xfId="1" applyFont="1" applyBorder="1"/>
    <xf numFmtId="44" fontId="0" fillId="0" borderId="14" xfId="1" applyFont="1" applyBorder="1"/>
    <xf numFmtId="44" fontId="0" fillId="0" borderId="15" xfId="1" applyFont="1" applyBorder="1"/>
    <xf numFmtId="44" fontId="1" fillId="5" borderId="6" xfId="1" applyFont="1" applyFill="1" applyBorder="1" applyAlignment="1">
      <alignment horizontal="right"/>
    </xf>
    <xf numFmtId="44" fontId="0" fillId="4" borderId="3" xfId="1" applyFont="1" applyFill="1" applyBorder="1"/>
    <xf numFmtId="44" fontId="3" fillId="0" borderId="0" xfId="0" applyNumberFormat="1" applyFont="1"/>
    <xf numFmtId="44" fontId="3" fillId="0" borderId="0" xfId="1" applyFont="1" applyFill="1"/>
    <xf numFmtId="44" fontId="0" fillId="0" borderId="6" xfId="1" applyFont="1" applyBorder="1"/>
    <xf numFmtId="44" fontId="3" fillId="0" borderId="18" xfId="0" applyNumberFormat="1" applyFont="1" applyBorder="1"/>
    <xf numFmtId="44" fontId="3" fillId="0" borderId="13" xfId="0" applyNumberFormat="1" applyFont="1" applyBorder="1"/>
    <xf numFmtId="44" fontId="3" fillId="0" borderId="7" xfId="0" applyNumberFormat="1" applyFont="1" applyBorder="1"/>
    <xf numFmtId="44" fontId="3" fillId="4" borderId="17" xfId="0" applyNumberFormat="1" applyFont="1" applyFill="1" applyBorder="1"/>
    <xf numFmtId="44" fontId="3" fillId="4" borderId="16" xfId="0" applyNumberFormat="1" applyFont="1" applyFill="1" applyBorder="1"/>
    <xf numFmtId="44" fontId="3" fillId="5" borderId="18" xfId="0" applyNumberFormat="1" applyFont="1" applyFill="1" applyBorder="1"/>
    <xf numFmtId="44" fontId="0" fillId="0" borderId="22" xfId="1" applyFont="1" applyBorder="1"/>
    <xf numFmtId="0" fontId="3" fillId="0" borderId="0" xfId="0" applyFont="1" applyAlignment="1">
      <alignment wrapText="1"/>
    </xf>
    <xf numFmtId="44" fontId="4" fillId="0" borderId="0" xfId="1" applyFont="1" applyFill="1" applyBorder="1"/>
    <xf numFmtId="44" fontId="3" fillId="0" borderId="5" xfId="1" applyFont="1" applyFill="1" applyBorder="1"/>
    <xf numFmtId="44" fontId="3" fillId="0" borderId="6" xfId="0" applyNumberFormat="1" applyFont="1" applyBorder="1"/>
    <xf numFmtId="44" fontId="3" fillId="0" borderId="25" xfId="0" applyNumberFormat="1" applyFont="1" applyBorder="1"/>
    <xf numFmtId="44" fontId="3" fillId="0" borderId="26" xfId="0" applyNumberFormat="1" applyFont="1" applyBorder="1"/>
    <xf numFmtId="0" fontId="3" fillId="0" borderId="25" xfId="0" applyFont="1" applyBorder="1"/>
    <xf numFmtId="44" fontId="1" fillId="0" borderId="13" xfId="1" applyFont="1" applyFill="1" applyBorder="1"/>
    <xf numFmtId="44" fontId="1" fillId="0" borderId="26" xfId="1" applyFont="1" applyFill="1" applyBorder="1"/>
    <xf numFmtId="44" fontId="1" fillId="0" borderId="17" xfId="1" applyFont="1" applyFill="1" applyBorder="1"/>
    <xf numFmtId="44" fontId="1" fillId="4" borderId="17" xfId="1" applyFont="1" applyFill="1" applyBorder="1" applyAlignment="1">
      <alignment horizontal="right"/>
    </xf>
    <xf numFmtId="44" fontId="1" fillId="0" borderId="13" xfId="1" applyFont="1" applyFill="1" applyBorder="1" applyAlignment="1">
      <alignment horizontal="right"/>
    </xf>
    <xf numFmtId="44" fontId="1" fillId="0" borderId="18" xfId="1" applyFont="1" applyFill="1" applyBorder="1" applyAlignment="1">
      <alignment horizontal="right"/>
    </xf>
    <xf numFmtId="44" fontId="1" fillId="0" borderId="7" xfId="1" applyFont="1" applyFill="1" applyBorder="1" applyAlignment="1">
      <alignment horizontal="right"/>
    </xf>
    <xf numFmtId="44" fontId="1" fillId="5" borderId="18" xfId="1" applyFont="1" applyFill="1" applyBorder="1" applyAlignment="1">
      <alignment horizontal="right"/>
    </xf>
    <xf numFmtId="44" fontId="3" fillId="0" borderId="18" xfId="1" applyFont="1" applyFill="1" applyBorder="1"/>
    <xf numFmtId="44" fontId="0" fillId="0" borderId="13" xfId="1" applyFont="1" applyBorder="1"/>
    <xf numFmtId="44" fontId="0" fillId="0" borderId="26" xfId="1" applyFont="1" applyBorder="1"/>
    <xf numFmtId="44" fontId="0" fillId="0" borderId="17" xfId="1" applyFont="1" applyBorder="1"/>
    <xf numFmtId="44" fontId="0" fillId="4" borderId="17" xfId="1" applyFont="1" applyFill="1" applyBorder="1"/>
    <xf numFmtId="44" fontId="0" fillId="0" borderId="18" xfId="1" applyFont="1" applyBorder="1"/>
    <xf numFmtId="0" fontId="3" fillId="0" borderId="1" xfId="0" applyFont="1" applyFill="1" applyBorder="1" applyAlignment="1">
      <alignment horizontal="center"/>
    </xf>
    <xf numFmtId="0" fontId="3" fillId="0" borderId="1" xfId="0" applyFont="1" applyBorder="1" applyAlignment="1">
      <alignment horizontal="center"/>
    </xf>
    <xf numFmtId="0" fontId="3" fillId="0" borderId="21" xfId="0" applyFont="1" applyBorder="1" applyAlignment="1">
      <alignment horizontal="center"/>
    </xf>
    <xf numFmtId="0" fontId="3" fillId="0" borderId="2" xfId="0" applyFont="1" applyBorder="1" applyAlignment="1">
      <alignment vertical="center" wrapText="1"/>
    </xf>
    <xf numFmtId="0" fontId="0" fillId="2" borderId="21" xfId="0" applyFill="1" applyBorder="1"/>
    <xf numFmtId="0" fontId="0" fillId="2" borderId="20" xfId="0" applyFill="1" applyBorder="1"/>
    <xf numFmtId="44" fontId="0" fillId="0" borderId="24" xfId="1" applyFont="1" applyBorder="1"/>
    <xf numFmtId="44" fontId="3" fillId="0" borderId="1" xfId="1" applyFont="1" applyFill="1" applyBorder="1"/>
    <xf numFmtId="44" fontId="0" fillId="0" borderId="25" xfId="1" applyFont="1" applyFill="1" applyBorder="1"/>
    <xf numFmtId="44" fontId="0" fillId="0" borderId="25" xfId="1" applyFont="1" applyBorder="1"/>
    <xf numFmtId="0" fontId="3" fillId="0" borderId="1" xfId="0" applyFont="1" applyBorder="1" applyAlignment="1">
      <alignment horizontal="center" vertical="center" wrapText="1"/>
    </xf>
    <xf numFmtId="44" fontId="1" fillId="0" borderId="25" xfId="1" applyNumberFormat="1" applyFont="1" applyFill="1" applyBorder="1"/>
    <xf numFmtId="9" fontId="4" fillId="0" borderId="25" xfId="2" applyFont="1" applyBorder="1"/>
    <xf numFmtId="0" fontId="3" fillId="0" borderId="43" xfId="0" applyFont="1" applyBorder="1"/>
    <xf numFmtId="0" fontId="3" fillId="0" borderId="45" xfId="0" applyFont="1" applyBorder="1"/>
    <xf numFmtId="0" fontId="3" fillId="0" borderId="48" xfId="0" applyFont="1" applyBorder="1"/>
    <xf numFmtId="44" fontId="9" fillId="0" borderId="22" xfId="1" applyFont="1" applyFill="1" applyBorder="1"/>
    <xf numFmtId="0" fontId="3" fillId="0" borderId="21" xfId="0" applyFont="1" applyBorder="1" applyAlignment="1">
      <alignment horizontal="center"/>
    </xf>
    <xf numFmtId="44" fontId="3" fillId="6" borderId="21" xfId="1" applyFont="1" applyFill="1" applyBorder="1"/>
    <xf numFmtId="44" fontId="3" fillId="6" borderId="20" xfId="1" applyFont="1" applyFill="1" applyBorder="1"/>
    <xf numFmtId="44" fontId="1" fillId="4" borderId="17" xfId="1" applyNumberFormat="1" applyFont="1" applyFill="1" applyBorder="1" applyAlignment="1">
      <alignment horizontal="right"/>
    </xf>
    <xf numFmtId="0" fontId="11" fillId="0" borderId="0" xfId="0" applyFont="1" applyFill="1" applyBorder="1" applyAlignment="1">
      <alignment wrapText="1"/>
    </xf>
    <xf numFmtId="0" fontId="0" fillId="0" borderId="0" xfId="0" applyAlignment="1">
      <alignment vertical="center"/>
    </xf>
    <xf numFmtId="0" fontId="17" fillId="6" borderId="50" xfId="0" applyFont="1" applyFill="1" applyBorder="1" applyAlignment="1" applyProtection="1">
      <alignment horizontal="center" vertical="center" wrapText="1"/>
    </xf>
    <xf numFmtId="0" fontId="18" fillId="6" borderId="50" xfId="0" applyFont="1" applyFill="1" applyBorder="1" applyAlignment="1" applyProtection="1">
      <alignment horizontal="center" vertical="center" wrapText="1"/>
    </xf>
    <xf numFmtId="0" fontId="15" fillId="0" borderId="0" xfId="0" applyFont="1" applyAlignment="1" applyProtection="1">
      <alignment vertical="center"/>
    </xf>
    <xf numFmtId="0" fontId="16" fillId="0" borderId="0" xfId="0" applyFont="1" applyProtection="1"/>
    <xf numFmtId="0" fontId="17" fillId="7" borderId="0" xfId="0" applyFont="1" applyFill="1" applyBorder="1" applyAlignment="1" applyProtection="1">
      <alignment horizontal="center" vertical="center" wrapText="1"/>
    </xf>
    <xf numFmtId="0" fontId="17" fillId="7" borderId="49" xfId="0" applyFont="1" applyFill="1" applyBorder="1" applyAlignment="1" applyProtection="1">
      <alignment horizontal="center" vertical="center" wrapText="1"/>
    </xf>
    <xf numFmtId="0" fontId="16" fillId="7" borderId="0" xfId="0" applyFont="1" applyFill="1" applyProtection="1"/>
    <xf numFmtId="0" fontId="15" fillId="0" borderId="0" xfId="0" applyFont="1" applyProtection="1"/>
    <xf numFmtId="14" fontId="15" fillId="6" borderId="9" xfId="0" applyNumberFormat="1" applyFont="1" applyFill="1" applyBorder="1" applyAlignment="1" applyProtection="1">
      <alignment horizontal="center"/>
    </xf>
    <xf numFmtId="0" fontId="15" fillId="0" borderId="2" xfId="0" applyFont="1" applyBorder="1" applyAlignment="1" applyProtection="1">
      <alignment vertical="center" wrapText="1"/>
    </xf>
    <xf numFmtId="44" fontId="18" fillId="0" borderId="0" xfId="1" applyFont="1" applyFill="1" applyBorder="1" applyProtection="1"/>
    <xf numFmtId="44" fontId="15" fillId="0" borderId="13" xfId="0" applyNumberFormat="1" applyFont="1" applyBorder="1" applyProtection="1"/>
    <xf numFmtId="44" fontId="15" fillId="0" borderId="26" xfId="0" applyNumberFormat="1" applyFont="1" applyBorder="1" applyProtection="1"/>
    <xf numFmtId="44" fontId="15" fillId="0" borderId="18" xfId="0" applyNumberFormat="1" applyFont="1" applyBorder="1" applyProtection="1"/>
    <xf numFmtId="44" fontId="16" fillId="4" borderId="17" xfId="1" applyFont="1" applyFill="1" applyBorder="1" applyAlignment="1" applyProtection="1">
      <alignment horizontal="right"/>
    </xf>
    <xf numFmtId="44" fontId="15" fillId="4" borderId="16" xfId="0" applyNumberFormat="1" applyFont="1" applyFill="1" applyBorder="1" applyProtection="1"/>
    <xf numFmtId="44" fontId="16" fillId="0" borderId="7" xfId="1" applyFont="1" applyFill="1" applyBorder="1" applyAlignment="1" applyProtection="1">
      <alignment horizontal="right"/>
    </xf>
    <xf numFmtId="44" fontId="15" fillId="0" borderId="7" xfId="0" applyNumberFormat="1" applyFont="1" applyBorder="1" applyProtection="1"/>
    <xf numFmtId="44" fontId="16" fillId="5" borderId="18" xfId="1" applyFont="1" applyFill="1" applyBorder="1" applyAlignment="1" applyProtection="1">
      <alignment horizontal="right"/>
    </xf>
    <xf numFmtId="44" fontId="16" fillId="5" borderId="6" xfId="1" applyFont="1" applyFill="1" applyBorder="1" applyAlignment="1" applyProtection="1">
      <alignment horizontal="right"/>
    </xf>
    <xf numFmtId="44" fontId="15" fillId="5" borderId="18" xfId="0" applyNumberFormat="1" applyFont="1" applyFill="1" applyBorder="1" applyProtection="1"/>
    <xf numFmtId="0" fontId="15" fillId="0" borderId="25" xfId="0" applyFont="1" applyBorder="1" applyProtection="1"/>
    <xf numFmtId="44" fontId="16" fillId="0" borderId="25" xfId="1" applyFont="1" applyFill="1" applyBorder="1" applyProtection="1"/>
    <xf numFmtId="44" fontId="15" fillId="0" borderId="25" xfId="0" applyNumberFormat="1" applyFont="1" applyBorder="1" applyProtection="1"/>
    <xf numFmtId="44" fontId="15" fillId="0" borderId="18" xfId="1" applyFont="1" applyFill="1" applyBorder="1" applyProtection="1"/>
    <xf numFmtId="44" fontId="15" fillId="0" borderId="5" xfId="1" applyFont="1" applyFill="1" applyBorder="1" applyProtection="1"/>
    <xf numFmtId="44" fontId="15" fillId="0" borderId="0" xfId="1" applyFont="1" applyFill="1" applyProtection="1"/>
    <xf numFmtId="44" fontId="15" fillId="0" borderId="0" xfId="0" applyNumberFormat="1" applyFont="1" applyProtection="1"/>
    <xf numFmtId="44" fontId="15" fillId="6" borderId="1" xfId="1" applyFont="1" applyFill="1" applyBorder="1" applyProtection="1"/>
    <xf numFmtId="0" fontId="15" fillId="0" borderId="43" xfId="0" applyFont="1" applyBorder="1" applyProtection="1"/>
    <xf numFmtId="0" fontId="15" fillId="0" borderId="45" xfId="0" applyFont="1" applyBorder="1" applyProtection="1"/>
    <xf numFmtId="0" fontId="15" fillId="0" borderId="48" xfId="0" applyFont="1" applyBorder="1" applyProtection="1"/>
    <xf numFmtId="0" fontId="3" fillId="0" borderId="0" xfId="0" applyFont="1" applyProtection="1">
      <protection locked="0"/>
    </xf>
    <xf numFmtId="0" fontId="0" fillId="0" borderId="0" xfId="0" applyProtection="1">
      <protection locked="0"/>
    </xf>
    <xf numFmtId="0" fontId="0" fillId="0" borderId="0" xfId="0" applyAlignment="1" applyProtection="1">
      <alignment wrapText="1"/>
      <protection locked="0"/>
    </xf>
    <xf numFmtId="0" fontId="4" fillId="0" borderId="0" xfId="0" applyFont="1" applyProtection="1">
      <protection locked="0"/>
    </xf>
    <xf numFmtId="0" fontId="17" fillId="7" borderId="54" xfId="0" applyFont="1" applyFill="1" applyBorder="1" applyAlignment="1" applyProtection="1">
      <alignment horizontal="center" vertical="center" wrapText="1"/>
    </xf>
    <xf numFmtId="0" fontId="17" fillId="7" borderId="56" xfId="0" applyFont="1" applyFill="1" applyBorder="1" applyAlignment="1" applyProtection="1">
      <alignment horizontal="center" vertical="center" wrapText="1"/>
    </xf>
    <xf numFmtId="0" fontId="16" fillId="0" borderId="57" xfId="0" applyFont="1" applyBorder="1" applyProtection="1"/>
    <xf numFmtId="0" fontId="16" fillId="0" borderId="58" xfId="0" applyFont="1" applyBorder="1" applyProtection="1"/>
    <xf numFmtId="44" fontId="16" fillId="0" borderId="25" xfId="1" applyFont="1" applyFill="1" applyBorder="1" applyProtection="1">
      <protection locked="0"/>
    </xf>
    <xf numFmtId="44" fontId="16" fillId="0" borderId="24" xfId="1" applyFont="1" applyBorder="1" applyProtection="1">
      <protection locked="0"/>
    </xf>
    <xf numFmtId="0" fontId="15" fillId="0" borderId="5" xfId="0" applyFont="1" applyBorder="1" applyAlignment="1" applyProtection="1"/>
    <xf numFmtId="0" fontId="0" fillId="8" borderId="0" xfId="0" applyFill="1" applyProtection="1">
      <protection locked="0"/>
    </xf>
    <xf numFmtId="0" fontId="0" fillId="7" borderId="0" xfId="0" applyFill="1" applyProtection="1">
      <protection locked="0"/>
    </xf>
    <xf numFmtId="0" fontId="14" fillId="0" borderId="14" xfId="0" applyFont="1" applyBorder="1" applyAlignment="1" applyProtection="1">
      <alignment horizontal="left"/>
      <protection locked="0"/>
    </xf>
    <xf numFmtId="0" fontId="0" fillId="0" borderId="0" xfId="0" applyAlignment="1" applyProtection="1">
      <alignment horizontal="left"/>
      <protection locked="0"/>
    </xf>
    <xf numFmtId="0" fontId="12" fillId="0" borderId="0" xfId="0" applyFont="1" applyAlignment="1" applyProtection="1">
      <alignment horizontal="right"/>
      <protection locked="0"/>
    </xf>
    <xf numFmtId="0" fontId="21" fillId="0" borderId="18" xfId="0" applyFont="1" applyFill="1" applyBorder="1" applyAlignment="1">
      <alignment horizontal="center" vertical="center" wrapText="1"/>
    </xf>
    <xf numFmtId="0" fontId="21" fillId="0" borderId="18" xfId="0" applyFont="1" applyBorder="1" applyAlignment="1">
      <alignment horizontal="center" vertical="center" wrapText="1"/>
    </xf>
    <xf numFmtId="0" fontId="2" fillId="3" borderId="11" xfId="0" applyFont="1" applyFill="1" applyBorder="1" applyAlignment="1">
      <alignment horizontal="left"/>
    </xf>
    <xf numFmtId="0" fontId="0" fillId="0" borderId="0" xfId="0" applyBorder="1" applyAlignment="1">
      <alignment horizontal="center"/>
    </xf>
    <xf numFmtId="0" fontId="0" fillId="0" borderId="0" xfId="0" applyAlignment="1">
      <alignment horizontal="left"/>
    </xf>
    <xf numFmtId="44" fontId="3" fillId="5" borderId="6" xfId="0" applyNumberFormat="1" applyFont="1" applyFill="1" applyBorder="1" applyAlignment="1">
      <alignment horizontal="left"/>
    </xf>
    <xf numFmtId="44" fontId="0" fillId="0" borderId="0" xfId="0" applyNumberFormat="1" applyBorder="1" applyAlignment="1">
      <alignment horizontal="center"/>
    </xf>
    <xf numFmtId="44" fontId="0" fillId="0" borderId="0" xfId="0" applyNumberFormat="1"/>
    <xf numFmtId="44" fontId="3" fillId="2" borderId="3" xfId="0" applyNumberFormat="1" applyFont="1" applyFill="1" applyBorder="1" applyAlignment="1" applyProtection="1">
      <alignment horizontal="left"/>
      <protection locked="0"/>
    </xf>
    <xf numFmtId="44" fontId="3" fillId="2" borderId="3" xfId="0" applyNumberFormat="1" applyFont="1" applyFill="1" applyBorder="1" applyAlignment="1">
      <alignment horizontal="right"/>
    </xf>
    <xf numFmtId="44" fontId="3" fillId="2" borderId="8" xfId="0" applyNumberFormat="1" applyFont="1" applyFill="1" applyBorder="1" applyAlignment="1">
      <alignment horizontal="right"/>
    </xf>
    <xf numFmtId="0" fontId="3" fillId="2" borderId="3" xfId="0" applyFont="1" applyFill="1" applyBorder="1" applyAlignment="1">
      <alignment horizontal="right"/>
    </xf>
    <xf numFmtId="0" fontId="3" fillId="2" borderId="8" xfId="0" applyFont="1" applyFill="1" applyBorder="1" applyAlignment="1">
      <alignment horizontal="right"/>
    </xf>
    <xf numFmtId="0" fontId="3" fillId="5" borderId="19" xfId="0" applyFont="1" applyFill="1" applyBorder="1" applyAlignment="1">
      <alignment horizontal="left"/>
    </xf>
    <xf numFmtId="0" fontId="3" fillId="5" borderId="21" xfId="0" applyFont="1" applyFill="1" applyBorder="1" applyAlignment="1">
      <alignment horizontal="left"/>
    </xf>
    <xf numFmtId="44" fontId="1" fillId="5" borderId="21" xfId="1" applyFont="1" applyFill="1" applyBorder="1" applyAlignment="1">
      <alignment horizontal="right"/>
    </xf>
    <xf numFmtId="44" fontId="3" fillId="5" borderId="20" xfId="0" applyNumberFormat="1" applyFont="1" applyFill="1" applyBorder="1"/>
    <xf numFmtId="0" fontId="3" fillId="2" borderId="19" xfId="0" applyFont="1" applyFill="1" applyBorder="1" applyAlignment="1">
      <alignment horizontal="left"/>
    </xf>
    <xf numFmtId="0" fontId="3" fillId="2" borderId="21" xfId="0" applyFont="1" applyFill="1" applyBorder="1" applyAlignment="1">
      <alignment horizontal="left"/>
    </xf>
    <xf numFmtId="44" fontId="3" fillId="2" borderId="21" xfId="0" applyNumberFormat="1" applyFont="1" applyFill="1" applyBorder="1" applyAlignment="1">
      <alignment horizontal="left"/>
    </xf>
    <xf numFmtId="44" fontId="1" fillId="2" borderId="21" xfId="1" applyFont="1" applyFill="1" applyBorder="1" applyAlignment="1">
      <alignment horizontal="right"/>
    </xf>
    <xf numFmtId="44" fontId="3" fillId="2" borderId="20" xfId="0" applyNumberFormat="1" applyFont="1" applyFill="1" applyBorder="1"/>
    <xf numFmtId="44" fontId="3" fillId="5" borderId="1" xfId="0" applyNumberFormat="1" applyFont="1" applyFill="1" applyBorder="1" applyAlignment="1">
      <alignment horizontal="left"/>
    </xf>
    <xf numFmtId="0" fontId="3" fillId="2" borderId="6" xfId="0" applyFont="1" applyFill="1" applyBorder="1" applyAlignment="1">
      <alignment horizontal="left"/>
    </xf>
    <xf numFmtId="44" fontId="15" fillId="7" borderId="0" xfId="1" applyFont="1" applyFill="1" applyBorder="1" applyProtection="1"/>
    <xf numFmtId="0" fontId="16" fillId="0" borderId="0" xfId="0" applyFont="1" applyBorder="1" applyProtection="1"/>
    <xf numFmtId="0" fontId="18" fillId="7"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xf>
    <xf numFmtId="0" fontId="15" fillId="0" borderId="0" xfId="0" applyFont="1" applyFill="1" applyBorder="1" applyAlignment="1" applyProtection="1">
      <alignment horizontal="left"/>
    </xf>
    <xf numFmtId="44" fontId="16" fillId="0" borderId="0" xfId="0" applyNumberFormat="1" applyFont="1" applyProtection="1"/>
    <xf numFmtId="0" fontId="16" fillId="0" borderId="61" xfId="0" applyFont="1" applyBorder="1" applyProtection="1"/>
    <xf numFmtId="0" fontId="17" fillId="7" borderId="61" xfId="0" applyFont="1" applyFill="1" applyBorder="1" applyAlignment="1" applyProtection="1">
      <alignment horizontal="center" vertical="center" wrapText="1"/>
    </xf>
    <xf numFmtId="0" fontId="17" fillId="6" borderId="27" xfId="0" applyFont="1" applyFill="1" applyBorder="1" applyAlignment="1" applyProtection="1">
      <alignment horizontal="center" vertical="center" wrapText="1"/>
    </xf>
    <xf numFmtId="0" fontId="18" fillId="6" borderId="27" xfId="0" applyFont="1" applyFill="1" applyBorder="1" applyAlignment="1" applyProtection="1">
      <alignment horizontal="center" vertical="center" wrapText="1"/>
    </xf>
    <xf numFmtId="0" fontId="15" fillId="7" borderId="28" xfId="0" applyFont="1" applyFill="1" applyBorder="1" applyAlignment="1" applyProtection="1">
      <alignment horizontal="left"/>
    </xf>
    <xf numFmtId="44" fontId="15" fillId="4" borderId="1" xfId="1" applyFont="1" applyFill="1" applyBorder="1" applyProtection="1"/>
    <xf numFmtId="44" fontId="6" fillId="0" borderId="17" xfId="0" applyNumberFormat="1" applyFont="1" applyFill="1" applyBorder="1" applyAlignment="1">
      <alignment wrapText="1"/>
    </xf>
    <xf numFmtId="44" fontId="3" fillId="0" borderId="13" xfId="1" applyNumberFormat="1" applyFont="1" applyFill="1" applyBorder="1" applyAlignment="1" applyProtection="1">
      <alignment horizontal="right"/>
      <protection locked="0"/>
    </xf>
    <xf numFmtId="44" fontId="3" fillId="0" borderId="17" xfId="0" applyNumberFormat="1" applyFont="1" applyBorder="1"/>
    <xf numFmtId="44" fontId="3" fillId="0" borderId="17" xfId="1" applyNumberFormat="1" applyFont="1" applyFill="1" applyBorder="1" applyAlignment="1" applyProtection="1">
      <alignment horizontal="right"/>
      <protection locked="0"/>
    </xf>
    <xf numFmtId="44" fontId="4" fillId="4" borderId="17" xfId="1" applyFont="1" applyFill="1" applyBorder="1" applyAlignment="1" applyProtection="1">
      <alignment horizontal="right"/>
      <protection locked="0"/>
    </xf>
    <xf numFmtId="0" fontId="11" fillId="11" borderId="17" xfId="0" applyFont="1" applyFill="1" applyBorder="1" applyAlignment="1">
      <alignment wrapText="1"/>
    </xf>
    <xf numFmtId="0" fontId="11" fillId="11" borderId="18" xfId="0" applyFont="1" applyFill="1" applyBorder="1" applyAlignment="1">
      <alignment wrapText="1"/>
    </xf>
    <xf numFmtId="44" fontId="6" fillId="4" borderId="17" xfId="0" applyNumberFormat="1" applyFont="1" applyFill="1" applyBorder="1" applyAlignment="1">
      <alignment horizontal="right" wrapText="1"/>
    </xf>
    <xf numFmtId="0" fontId="5" fillId="10" borderId="19" xfId="0" applyFont="1" applyFill="1" applyBorder="1" applyAlignment="1" applyProtection="1">
      <alignment horizontal="right"/>
    </xf>
    <xf numFmtId="0" fontId="5" fillId="10" borderId="20" xfId="0" applyFont="1" applyFill="1" applyBorder="1" applyAlignment="1" applyProtection="1">
      <alignment horizontal="right"/>
    </xf>
    <xf numFmtId="44" fontId="5" fillId="10" borderId="20" xfId="0" applyNumberFormat="1" applyFont="1" applyFill="1" applyBorder="1" applyAlignment="1" applyProtection="1">
      <alignment horizontal="left"/>
    </xf>
    <xf numFmtId="44" fontId="1" fillId="10" borderId="1" xfId="1" applyFont="1" applyFill="1" applyBorder="1" applyAlignment="1" applyProtection="1">
      <alignment horizontal="right"/>
      <protection locked="0"/>
    </xf>
    <xf numFmtId="44" fontId="0" fillId="10" borderId="1" xfId="1" applyFont="1" applyFill="1" applyBorder="1" applyProtection="1">
      <protection locked="0"/>
    </xf>
    <xf numFmtId="44" fontId="3" fillId="10" borderId="1" xfId="0" applyNumberFormat="1" applyFont="1" applyFill="1" applyBorder="1"/>
    <xf numFmtId="44" fontId="3" fillId="10" borderId="1" xfId="1" applyNumberFormat="1" applyFont="1" applyFill="1" applyBorder="1" applyAlignment="1" applyProtection="1">
      <alignment horizontal="right"/>
      <protection locked="0"/>
    </xf>
    <xf numFmtId="0" fontId="9" fillId="11" borderId="16" xfId="0" applyFont="1" applyFill="1" applyBorder="1"/>
    <xf numFmtId="0" fontId="15" fillId="6" borderId="1" xfId="0" applyFont="1" applyFill="1" applyBorder="1" applyAlignment="1" applyProtection="1">
      <alignment horizontal="center"/>
    </xf>
    <xf numFmtId="0" fontId="15" fillId="6" borderId="21" xfId="0" applyFont="1" applyFill="1" applyBorder="1" applyAlignment="1" applyProtection="1">
      <alignment horizontal="center"/>
    </xf>
    <xf numFmtId="0" fontId="15" fillId="6" borderId="1" xfId="0" applyFont="1" applyFill="1" applyBorder="1" applyAlignment="1" applyProtection="1">
      <alignment horizontal="center" vertical="center" wrapText="1"/>
    </xf>
    <xf numFmtId="44" fontId="1" fillId="0" borderId="13" xfId="1" applyNumberFormat="1" applyFont="1" applyFill="1" applyBorder="1" applyAlignment="1" applyProtection="1">
      <alignment horizontal="right"/>
      <protection locked="0"/>
    </xf>
    <xf numFmtId="44" fontId="0" fillId="0" borderId="13" xfId="1" applyNumberFormat="1" applyFont="1" applyBorder="1" applyProtection="1">
      <protection locked="0"/>
    </xf>
    <xf numFmtId="44" fontId="1" fillId="0" borderId="17" xfId="1" applyNumberFormat="1" applyFont="1" applyFill="1" applyBorder="1" applyAlignment="1" applyProtection="1">
      <alignment horizontal="right"/>
      <protection locked="0"/>
    </xf>
    <xf numFmtId="44" fontId="0" fillId="0" borderId="17" xfId="1" applyNumberFormat="1" applyFont="1" applyBorder="1" applyProtection="1">
      <protection locked="0"/>
    </xf>
    <xf numFmtId="44" fontId="4" fillId="6" borderId="20" xfId="1" applyNumberFormat="1" applyFont="1" applyFill="1" applyBorder="1"/>
    <xf numFmtId="44" fontId="0" fillId="12" borderId="1" xfId="0" applyNumberFormat="1" applyFont="1" applyFill="1" applyBorder="1"/>
    <xf numFmtId="14" fontId="25" fillId="12" borderId="6" xfId="0" applyNumberFormat="1" applyFont="1" applyFill="1" applyBorder="1" applyAlignment="1" applyProtection="1">
      <alignment horizontal="left"/>
    </xf>
    <xf numFmtId="44" fontId="16" fillId="12" borderId="13" xfId="1" applyNumberFormat="1" applyFont="1" applyFill="1" applyBorder="1" applyProtection="1">
      <protection locked="0"/>
    </xf>
    <xf numFmtId="44" fontId="16" fillId="12" borderId="26" xfId="1" applyNumberFormat="1" applyFont="1" applyFill="1" applyBorder="1" applyProtection="1">
      <protection locked="0"/>
    </xf>
    <xf numFmtId="9" fontId="18" fillId="12" borderId="25" xfId="2" applyFont="1" applyFill="1" applyBorder="1" applyProtection="1">
      <protection locked="0"/>
    </xf>
    <xf numFmtId="44" fontId="5" fillId="12" borderId="15" xfId="0" applyNumberFormat="1" applyFont="1" applyFill="1" applyBorder="1" applyAlignment="1" applyProtection="1">
      <alignment horizontal="left"/>
    </xf>
    <xf numFmtId="0" fontId="27" fillId="4" borderId="3" xfId="0" applyFont="1" applyFill="1" applyBorder="1" applyAlignment="1" applyProtection="1">
      <alignment horizontal="right"/>
      <protection locked="0"/>
    </xf>
    <xf numFmtId="0" fontId="27" fillId="0" borderId="15" xfId="0" applyFont="1" applyBorder="1" applyAlignment="1" applyProtection="1">
      <alignment horizontal="right"/>
    </xf>
    <xf numFmtId="0" fontId="27" fillId="0" borderId="3" xfId="0" applyFont="1" applyBorder="1" applyAlignment="1" applyProtection="1">
      <alignment horizontal="right"/>
    </xf>
    <xf numFmtId="0" fontId="15" fillId="6" borderId="1" xfId="0" applyFont="1" applyFill="1" applyBorder="1" applyAlignment="1" applyProtection="1">
      <alignment vertical="center" wrapText="1"/>
    </xf>
    <xf numFmtId="0" fontId="15" fillId="6" borderId="1" xfId="0" applyFont="1" applyFill="1" applyBorder="1" applyAlignment="1" applyProtection="1">
      <alignment vertical="center"/>
    </xf>
    <xf numFmtId="44" fontId="1" fillId="12" borderId="17" xfId="1" applyFont="1" applyFill="1" applyBorder="1" applyAlignment="1" applyProtection="1">
      <alignment horizontal="right"/>
      <protection locked="0"/>
    </xf>
    <xf numFmtId="44" fontId="1" fillId="12" borderId="17" xfId="1" applyNumberFormat="1" applyFont="1" applyFill="1" applyBorder="1" applyAlignment="1" applyProtection="1">
      <alignment horizontal="right"/>
      <protection locked="0"/>
    </xf>
    <xf numFmtId="44" fontId="0" fillId="12" borderId="17" xfId="1" applyNumberFormat="1" applyFont="1" applyFill="1" applyBorder="1" applyProtection="1">
      <protection locked="0"/>
    </xf>
    <xf numFmtId="0" fontId="3" fillId="0" borderId="1"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28" fillId="7" borderId="18" xfId="0" applyFont="1" applyFill="1" applyBorder="1" applyAlignment="1">
      <alignment horizontal="center" wrapText="1"/>
    </xf>
    <xf numFmtId="0" fontId="0" fillId="0" borderId="0" xfId="0" applyAlignment="1">
      <alignment horizontal="center"/>
    </xf>
    <xf numFmtId="0" fontId="3" fillId="0" borderId="0" xfId="0" applyFont="1" applyAlignment="1">
      <alignment horizontal="center"/>
    </xf>
    <xf numFmtId="0" fontId="3" fillId="0" borderId="0" xfId="0" applyFont="1" applyAlignment="1">
      <alignment horizontal="center" wrapText="1"/>
    </xf>
    <xf numFmtId="0" fontId="0" fillId="14" borderId="58" xfId="0" applyFill="1" applyBorder="1" applyProtection="1">
      <protection locked="0"/>
    </xf>
    <xf numFmtId="0" fontId="0" fillId="14" borderId="62" xfId="0" applyFill="1" applyBorder="1" applyProtection="1">
      <protection locked="0"/>
    </xf>
    <xf numFmtId="0" fontId="0" fillId="14" borderId="62" xfId="0" applyFill="1" applyBorder="1" applyAlignment="1" applyProtection="1">
      <alignment wrapText="1"/>
      <protection locked="0"/>
    </xf>
    <xf numFmtId="0" fontId="0" fillId="14" borderId="57" xfId="0" applyFill="1" applyBorder="1" applyAlignment="1" applyProtection="1">
      <alignment wrapText="1"/>
      <protection locked="0"/>
    </xf>
    <xf numFmtId="0" fontId="0" fillId="14" borderId="63" xfId="0" applyFill="1" applyBorder="1" applyProtection="1">
      <protection locked="0"/>
    </xf>
    <xf numFmtId="0" fontId="0" fillId="14" borderId="27" xfId="0" applyFill="1" applyBorder="1" applyProtection="1">
      <protection locked="0"/>
    </xf>
    <xf numFmtId="0" fontId="0" fillId="14" borderId="27" xfId="0" applyFill="1" applyBorder="1" applyAlignment="1" applyProtection="1">
      <alignment wrapText="1"/>
      <protection locked="0"/>
    </xf>
    <xf numFmtId="0" fontId="0" fillId="14" borderId="64" xfId="0" applyFill="1" applyBorder="1" applyAlignment="1" applyProtection="1">
      <alignment wrapText="1"/>
      <protection locked="0"/>
    </xf>
    <xf numFmtId="0" fontId="17" fillId="12" borderId="27" xfId="0" applyFont="1" applyFill="1" applyBorder="1" applyAlignment="1" applyProtection="1">
      <alignment horizontal="center" vertical="center" wrapText="1"/>
      <protection locked="0"/>
    </xf>
    <xf numFmtId="0" fontId="29" fillId="12" borderId="59" xfId="0" applyFont="1" applyFill="1" applyBorder="1" applyAlignment="1" applyProtection="1">
      <alignment horizontal="center" vertical="center" wrapText="1"/>
      <protection locked="0"/>
    </xf>
    <xf numFmtId="0" fontId="29" fillId="12" borderId="60" xfId="0" applyFont="1" applyFill="1" applyBorder="1" applyAlignment="1" applyProtection="1">
      <alignment horizontal="center" vertical="center" wrapText="1"/>
      <protection locked="0"/>
    </xf>
    <xf numFmtId="0" fontId="29" fillId="12" borderId="52" xfId="0" applyFont="1" applyFill="1" applyBorder="1" applyAlignment="1" applyProtection="1">
      <alignment horizontal="center" vertical="center" wrapText="1"/>
      <protection locked="0"/>
    </xf>
    <xf numFmtId="44" fontId="4" fillId="0" borderId="28" xfId="1" applyFont="1" applyFill="1" applyBorder="1"/>
    <xf numFmtId="14" fontId="3" fillId="0" borderId="65" xfId="0" applyNumberFormat="1" applyFont="1" applyFill="1" applyBorder="1" applyAlignment="1">
      <alignment horizontal="center"/>
    </xf>
    <xf numFmtId="0" fontId="17" fillId="14" borderId="27" xfId="0" applyFont="1" applyFill="1" applyBorder="1" applyAlignment="1" applyProtection="1">
      <alignment horizontal="center" vertical="center" wrapText="1"/>
      <protection locked="0"/>
    </xf>
    <xf numFmtId="0" fontId="13" fillId="12" borderId="27" xfId="0" applyFont="1" applyFill="1" applyBorder="1" applyAlignment="1" applyProtection="1">
      <alignment horizontal="center" vertical="center" wrapText="1"/>
      <protection locked="0"/>
    </xf>
    <xf numFmtId="0" fontId="18" fillId="7" borderId="0" xfId="0" applyFont="1" applyFill="1" applyBorder="1" applyAlignment="1" applyProtection="1">
      <alignment vertical="center" wrapText="1"/>
    </xf>
    <xf numFmtId="0" fontId="18" fillId="7" borderId="14" xfId="0" applyFont="1" applyFill="1" applyBorder="1" applyAlignment="1" applyProtection="1">
      <alignment vertical="center" wrapText="1"/>
    </xf>
    <xf numFmtId="44" fontId="0" fillId="2" borderId="21" xfId="0" applyNumberFormat="1" applyFill="1" applyBorder="1" applyAlignment="1">
      <alignment horizontal="center" vertical="center"/>
    </xf>
    <xf numFmtId="0" fontId="3" fillId="0" borderId="20" xfId="0" applyFont="1" applyFill="1" applyBorder="1" applyAlignment="1" applyProtection="1">
      <alignment horizontal="center" vertical="center"/>
    </xf>
    <xf numFmtId="0" fontId="2" fillId="3" borderId="14" xfId="0" applyFont="1" applyFill="1" applyBorder="1" applyAlignment="1">
      <alignment horizontal="left"/>
    </xf>
    <xf numFmtId="0" fontId="0" fillId="2" borderId="5" xfId="0" applyFill="1" applyBorder="1" applyAlignment="1">
      <alignment horizontal="center" vertical="center"/>
    </xf>
    <xf numFmtId="0" fontId="0" fillId="11" borderId="0" xfId="0" applyFill="1"/>
    <xf numFmtId="0" fontId="0" fillId="11" borderId="0" xfId="0" applyFill="1" applyAlignment="1">
      <alignment vertical="center"/>
    </xf>
    <xf numFmtId="0" fontId="0" fillId="11" borderId="0" xfId="0" applyFill="1" applyAlignment="1">
      <alignment wrapText="1"/>
    </xf>
    <xf numFmtId="44" fontId="16" fillId="2" borderId="13" xfId="1" applyNumberFormat="1" applyFont="1" applyFill="1" applyBorder="1" applyProtection="1">
      <protection locked="0"/>
    </xf>
    <xf numFmtId="44" fontId="16" fillId="2" borderId="26" xfId="1" applyNumberFormat="1" applyFont="1" applyFill="1" applyBorder="1" applyProtection="1">
      <protection locked="0"/>
    </xf>
    <xf numFmtId="44" fontId="16" fillId="2" borderId="17" xfId="1" applyFont="1" applyFill="1" applyBorder="1" applyAlignment="1" applyProtection="1">
      <alignment horizontal="right"/>
    </xf>
    <xf numFmtId="44" fontId="16" fillId="2" borderId="7" xfId="1" applyFont="1" applyFill="1" applyBorder="1" applyAlignment="1" applyProtection="1">
      <alignment horizontal="right"/>
    </xf>
    <xf numFmtId="44" fontId="16" fillId="2" borderId="25" xfId="1" applyFont="1" applyFill="1" applyBorder="1" applyProtection="1"/>
    <xf numFmtId="44" fontId="15" fillId="2" borderId="18" xfId="1" applyFont="1" applyFill="1" applyBorder="1" applyProtection="1"/>
    <xf numFmtId="44" fontId="16" fillId="2" borderId="25" xfId="1" applyFont="1" applyFill="1" applyBorder="1" applyProtection="1">
      <protection locked="0"/>
    </xf>
    <xf numFmtId="0" fontId="28" fillId="2" borderId="18" xfId="0" applyFont="1" applyFill="1" applyBorder="1" applyAlignment="1">
      <alignment horizontal="center" wrapText="1"/>
    </xf>
    <xf numFmtId="0" fontId="17" fillId="6" borderId="51" xfId="0" applyFont="1" applyFill="1" applyBorder="1" applyAlignment="1" applyProtection="1">
      <alignment horizontal="center" vertical="center"/>
    </xf>
    <xf numFmtId="0" fontId="17" fillId="6" borderId="50" xfId="0" applyFont="1" applyFill="1" applyBorder="1" applyAlignment="1" applyProtection="1">
      <alignment horizontal="center" vertical="center"/>
    </xf>
    <xf numFmtId="0" fontId="17" fillId="12" borderId="53" xfId="0" applyFont="1" applyFill="1" applyBorder="1" applyAlignment="1" applyProtection="1">
      <alignment horizontal="center" vertical="center" wrapText="1"/>
      <protection locked="0"/>
    </xf>
    <xf numFmtId="0" fontId="17" fillId="12" borderId="52" xfId="0" applyFont="1" applyFill="1" applyBorder="1" applyAlignment="1" applyProtection="1">
      <alignment horizontal="center" vertical="center" wrapText="1"/>
      <protection locked="0"/>
    </xf>
    <xf numFmtId="0" fontId="18" fillId="7" borderId="55" xfId="0" applyFont="1" applyFill="1" applyBorder="1" applyAlignment="1" applyProtection="1">
      <alignment horizontal="center" vertical="center" wrapText="1"/>
    </xf>
    <xf numFmtId="0" fontId="18" fillId="7" borderId="0" xfId="0" applyFont="1" applyFill="1" applyBorder="1" applyAlignment="1" applyProtection="1">
      <alignment horizontal="center" vertical="center" wrapText="1"/>
    </xf>
    <xf numFmtId="0" fontId="18" fillId="7" borderId="14" xfId="0" applyFont="1" applyFill="1" applyBorder="1" applyAlignment="1" applyProtection="1">
      <alignment horizontal="center" vertical="center" wrapText="1"/>
    </xf>
    <xf numFmtId="0" fontId="17" fillId="9" borderId="54" xfId="0" applyFont="1" applyFill="1" applyBorder="1" applyAlignment="1" applyProtection="1">
      <alignment horizontal="center" vertical="center" wrapText="1"/>
    </xf>
    <xf numFmtId="0" fontId="17" fillId="9" borderId="55" xfId="0" applyFont="1" applyFill="1" applyBorder="1" applyAlignment="1" applyProtection="1">
      <alignment horizontal="center" vertical="center" wrapText="1"/>
    </xf>
    <xf numFmtId="0" fontId="17" fillId="9" borderId="56" xfId="0" applyFont="1" applyFill="1" applyBorder="1" applyAlignment="1" applyProtection="1">
      <alignment horizontal="center" vertical="center" wrapText="1"/>
    </xf>
    <xf numFmtId="0" fontId="17" fillId="9" borderId="61" xfId="0" applyFont="1" applyFill="1" applyBorder="1" applyAlignment="1" applyProtection="1">
      <alignment horizontal="center" vertical="center" wrapText="1"/>
    </xf>
    <xf numFmtId="0" fontId="17" fillId="9" borderId="0" xfId="0" applyFont="1" applyFill="1" applyBorder="1" applyAlignment="1" applyProtection="1">
      <alignment horizontal="center" vertical="center" wrapText="1"/>
    </xf>
    <xf numFmtId="0" fontId="17" fillId="9" borderId="49" xfId="0" applyFont="1" applyFill="1" applyBorder="1" applyAlignment="1" applyProtection="1">
      <alignment horizontal="center" vertical="center" wrapText="1"/>
    </xf>
    <xf numFmtId="0" fontId="17" fillId="9" borderId="57" xfId="0" applyFont="1" applyFill="1" applyBorder="1" applyAlignment="1" applyProtection="1">
      <alignment horizontal="center" vertical="center" wrapText="1"/>
    </xf>
    <xf numFmtId="0" fontId="17" fillId="9" borderId="14" xfId="0" applyFont="1" applyFill="1" applyBorder="1" applyAlignment="1" applyProtection="1">
      <alignment horizontal="center" vertical="center" wrapText="1"/>
    </xf>
    <xf numFmtId="0" fontId="17" fillId="9" borderId="58" xfId="0" applyFont="1" applyFill="1" applyBorder="1" applyAlignment="1" applyProtection="1">
      <alignment horizontal="center" vertical="center" wrapText="1"/>
    </xf>
    <xf numFmtId="0" fontId="3" fillId="0" borderId="29" xfId="0" applyFont="1" applyFill="1" applyBorder="1" applyAlignment="1">
      <alignment horizontal="right"/>
    </xf>
    <xf numFmtId="0" fontId="3" fillId="0" borderId="30" xfId="0" applyFont="1" applyFill="1" applyBorder="1" applyAlignment="1">
      <alignment horizontal="right"/>
    </xf>
    <xf numFmtId="0" fontId="0" fillId="0" borderId="28" xfId="0" applyBorder="1" applyAlignment="1">
      <alignment horizontal="center"/>
    </xf>
    <xf numFmtId="0" fontId="3" fillId="6" borderId="19" xfId="0" applyFont="1" applyFill="1" applyBorder="1" applyAlignment="1">
      <alignment horizontal="right"/>
    </xf>
    <xf numFmtId="0" fontId="3" fillId="6" borderId="20" xfId="0" applyFont="1" applyFill="1" applyBorder="1" applyAlignment="1">
      <alignment horizontal="right"/>
    </xf>
    <xf numFmtId="44" fontId="2" fillId="3" borderId="19" xfId="1" applyFont="1" applyFill="1" applyBorder="1" applyAlignment="1">
      <alignment horizontal="left"/>
    </xf>
    <xf numFmtId="44" fontId="2" fillId="3" borderId="21" xfId="1" applyFont="1" applyFill="1" applyBorder="1" applyAlignment="1">
      <alignment horizontal="left"/>
    </xf>
    <xf numFmtId="44" fontId="2" fillId="3" borderId="20" xfId="1" applyFont="1" applyFill="1" applyBorder="1" applyAlignment="1">
      <alignment horizontal="left"/>
    </xf>
    <xf numFmtId="0" fontId="21" fillId="0" borderId="4" xfId="0" applyFont="1" applyBorder="1" applyAlignment="1">
      <alignment horizontal="right" vertical="center"/>
    </xf>
    <xf numFmtId="0" fontId="21" fillId="0" borderId="6" xfId="0" applyFont="1" applyBorder="1" applyAlignment="1">
      <alignment horizontal="right" vertical="center"/>
    </xf>
    <xf numFmtId="0" fontId="0" fillId="2" borderId="19" xfId="0" applyFill="1" applyBorder="1" applyAlignment="1">
      <alignment horizontal="center"/>
    </xf>
    <xf numFmtId="0" fontId="0" fillId="2" borderId="20" xfId="0" applyFill="1" applyBorder="1" applyAlignment="1">
      <alignment horizontal="center"/>
    </xf>
    <xf numFmtId="0" fontId="3" fillId="0" borderId="10" xfId="0" applyFont="1" applyBorder="1" applyAlignment="1">
      <alignment horizontal="left"/>
    </xf>
    <xf numFmtId="0" fontId="3" fillId="0" borderId="12" xfId="0" applyFont="1" applyBorder="1" applyAlignment="1">
      <alignment horizontal="left"/>
    </xf>
    <xf numFmtId="0" fontId="3" fillId="0" borderId="31" xfId="0" applyFont="1" applyBorder="1" applyAlignment="1">
      <alignment horizontal="left"/>
    </xf>
    <xf numFmtId="0" fontId="3" fillId="0" borderId="32" xfId="0" applyFont="1" applyBorder="1" applyAlignment="1">
      <alignment horizontal="left"/>
    </xf>
    <xf numFmtId="0" fontId="3" fillId="0" borderId="21" xfId="0" applyFont="1" applyFill="1" applyBorder="1" applyAlignment="1">
      <alignment horizontal="center"/>
    </xf>
    <xf numFmtId="0" fontId="3" fillId="0" borderId="28" xfId="0" applyFont="1" applyBorder="1" applyAlignment="1">
      <alignment horizontal="center"/>
    </xf>
    <xf numFmtId="0" fontId="3" fillId="0" borderId="5" xfId="0" applyFont="1" applyBorder="1" applyAlignment="1">
      <alignment horizontal="center"/>
    </xf>
    <xf numFmtId="0" fontId="3" fillId="0" borderId="37" xfId="0" applyFont="1" applyBorder="1" applyAlignment="1">
      <alignment horizontal="left"/>
    </xf>
    <xf numFmtId="0" fontId="3" fillId="0" borderId="38" xfId="0" applyFont="1" applyBorder="1" applyAlignment="1">
      <alignment horizontal="left"/>
    </xf>
    <xf numFmtId="0" fontId="3" fillId="6" borderId="19" xfId="0" applyFont="1" applyFill="1" applyBorder="1" applyAlignment="1">
      <alignment horizontal="left"/>
    </xf>
    <xf numFmtId="0" fontId="3" fillId="6" borderId="21" xfId="0" applyFont="1" applyFill="1" applyBorder="1" applyAlignment="1">
      <alignment horizontal="left"/>
    </xf>
    <xf numFmtId="0" fontId="3" fillId="0" borderId="33" xfId="0" applyFont="1" applyBorder="1" applyAlignment="1">
      <alignment horizontal="left"/>
    </xf>
    <xf numFmtId="0" fontId="3" fillId="0" borderId="34" xfId="0" applyFont="1" applyBorder="1" applyAlignment="1">
      <alignment horizontal="left"/>
    </xf>
    <xf numFmtId="0" fontId="2" fillId="3" borderId="10" xfId="0" applyFont="1" applyFill="1" applyBorder="1" applyAlignment="1">
      <alignment horizontal="left"/>
    </xf>
    <xf numFmtId="0" fontId="2" fillId="3" borderId="12" xfId="0" applyFont="1" applyFill="1" applyBorder="1" applyAlignment="1">
      <alignment horizontal="left"/>
    </xf>
    <xf numFmtId="0" fontId="3" fillId="5" borderId="37" xfId="0" applyFont="1" applyFill="1" applyBorder="1" applyAlignment="1">
      <alignment horizontal="left"/>
    </xf>
    <xf numFmtId="0" fontId="3" fillId="5" borderId="38" xfId="0" applyFont="1" applyFill="1" applyBorder="1" applyAlignment="1">
      <alignment horizontal="left"/>
    </xf>
    <xf numFmtId="0" fontId="3" fillId="0" borderId="39" xfId="0" applyFont="1" applyFill="1" applyBorder="1" applyAlignment="1">
      <alignment horizontal="right"/>
    </xf>
    <xf numFmtId="0" fontId="3" fillId="0" borderId="8" xfId="0" applyFont="1" applyFill="1" applyBorder="1" applyAlignment="1">
      <alignment horizontal="right"/>
    </xf>
    <xf numFmtId="0" fontId="3" fillId="4" borderId="29" xfId="0" applyFont="1" applyFill="1" applyBorder="1" applyAlignment="1">
      <alignment horizontal="right"/>
    </xf>
    <xf numFmtId="0" fontId="3" fillId="4" borderId="30" xfId="0" applyFont="1" applyFill="1" applyBorder="1" applyAlignment="1">
      <alignment horizontal="right"/>
    </xf>
    <xf numFmtId="0" fontId="0" fillId="0" borderId="44" xfId="0" applyBorder="1" applyAlignment="1">
      <alignment horizontal="left" wrapText="1"/>
    </xf>
    <xf numFmtId="0" fontId="0" fillId="0" borderId="27" xfId="0" applyBorder="1" applyAlignment="1">
      <alignment horizontal="left" wrapText="1"/>
    </xf>
    <xf numFmtId="0" fontId="3" fillId="0" borderId="19" xfId="0" applyFont="1" applyBorder="1" applyAlignment="1">
      <alignment horizontal="left"/>
    </xf>
    <xf numFmtId="0" fontId="3" fillId="0" borderId="20" xfId="0" applyFont="1" applyBorder="1" applyAlignment="1">
      <alignment horizontal="left"/>
    </xf>
    <xf numFmtId="0" fontId="3" fillId="0" borderId="23" xfId="0" applyFont="1" applyBorder="1" applyAlignment="1">
      <alignment horizontal="left"/>
    </xf>
    <xf numFmtId="0" fontId="3" fillId="0" borderId="24" xfId="0" applyFont="1" applyBorder="1" applyAlignment="1">
      <alignment horizontal="left"/>
    </xf>
    <xf numFmtId="0" fontId="3" fillId="0" borderId="0" xfId="0" applyFont="1" applyAlignment="1">
      <alignment horizontal="left"/>
    </xf>
    <xf numFmtId="0" fontId="0" fillId="0" borderId="41" xfId="0" applyBorder="1" applyAlignment="1">
      <alignment horizontal="left" wrapText="1"/>
    </xf>
    <xf numFmtId="0" fontId="0" fillId="0" borderId="42" xfId="0" applyBorder="1" applyAlignment="1">
      <alignment horizontal="left" wrapText="1"/>
    </xf>
    <xf numFmtId="0" fontId="0" fillId="0" borderId="46" xfId="0" applyBorder="1" applyAlignment="1">
      <alignment horizontal="left" wrapText="1"/>
    </xf>
    <xf numFmtId="0" fontId="0" fillId="0" borderId="47" xfId="0" applyBorder="1" applyAlignment="1">
      <alignment horizontal="left" wrapText="1"/>
    </xf>
    <xf numFmtId="0" fontId="11" fillId="6" borderId="29" xfId="0" applyFont="1" applyFill="1" applyBorder="1" applyAlignment="1">
      <alignment horizontal="center" wrapText="1"/>
    </xf>
    <xf numFmtId="0" fontId="11" fillId="6" borderId="28" xfId="0" applyFont="1" applyFill="1" applyBorder="1" applyAlignment="1">
      <alignment horizontal="center" wrapText="1"/>
    </xf>
    <xf numFmtId="0" fontId="11" fillId="6" borderId="30" xfId="0" applyFont="1" applyFill="1" applyBorder="1" applyAlignment="1">
      <alignment horizontal="center" wrapText="1"/>
    </xf>
    <xf numFmtId="0" fontId="11" fillId="6" borderId="2" xfId="0" applyFont="1" applyFill="1" applyBorder="1" applyAlignment="1">
      <alignment horizontal="center" wrapText="1"/>
    </xf>
    <xf numFmtId="0" fontId="11" fillId="6" borderId="0" xfId="0" applyFont="1" applyFill="1" applyBorder="1" applyAlignment="1">
      <alignment horizontal="center" wrapText="1"/>
    </xf>
    <xf numFmtId="0" fontId="11" fillId="6" borderId="3" xfId="0" applyFont="1" applyFill="1" applyBorder="1" applyAlignment="1">
      <alignment horizontal="center" wrapText="1"/>
    </xf>
    <xf numFmtId="0" fontId="11" fillId="6" borderId="4" xfId="0" applyFont="1" applyFill="1" applyBorder="1" applyAlignment="1">
      <alignment horizontal="center" wrapText="1"/>
    </xf>
    <xf numFmtId="0" fontId="11" fillId="6" borderId="5" xfId="0" applyFont="1" applyFill="1" applyBorder="1" applyAlignment="1">
      <alignment horizontal="center" wrapText="1"/>
    </xf>
    <xf numFmtId="0" fontId="11" fillId="6" borderId="6" xfId="0" applyFont="1" applyFill="1" applyBorder="1" applyAlignment="1">
      <alignment horizontal="center" wrapText="1"/>
    </xf>
    <xf numFmtId="0" fontId="3" fillId="0" borderId="5" xfId="0" applyFont="1" applyBorder="1" applyAlignment="1">
      <alignment horizontal="left"/>
    </xf>
    <xf numFmtId="0" fontId="3" fillId="4" borderId="2" xfId="0" applyFont="1" applyFill="1" applyBorder="1" applyAlignment="1">
      <alignment horizontal="right"/>
    </xf>
    <xf numFmtId="0" fontId="3" fillId="4" borderId="3" xfId="0" applyFont="1" applyFill="1" applyBorder="1" applyAlignment="1">
      <alignment horizontal="right"/>
    </xf>
    <xf numFmtId="0" fontId="5" fillId="0" borderId="4" xfId="0" applyFont="1" applyBorder="1" applyAlignment="1">
      <alignment horizontal="right"/>
    </xf>
    <xf numFmtId="0" fontId="5" fillId="0" borderId="6" xfId="0" applyFont="1" applyBorder="1" applyAlignment="1">
      <alignment horizontal="right"/>
    </xf>
    <xf numFmtId="0" fontId="5" fillId="0" borderId="40" xfId="0" applyFont="1" applyBorder="1" applyAlignment="1">
      <alignment horizontal="right"/>
    </xf>
    <xf numFmtId="0" fontId="5" fillId="0" borderId="15" xfId="0" applyFont="1" applyBorder="1" applyAlignment="1">
      <alignment horizontal="right"/>
    </xf>
    <xf numFmtId="0" fontId="3" fillId="4" borderId="35" xfId="0" applyFont="1" applyFill="1" applyBorder="1" applyAlignment="1">
      <alignment horizontal="right"/>
    </xf>
    <xf numFmtId="0" fontId="3" fillId="4" borderId="36" xfId="0" applyFont="1" applyFill="1" applyBorder="1" applyAlignment="1">
      <alignment horizontal="right"/>
    </xf>
    <xf numFmtId="44" fontId="2" fillId="3" borderId="10" xfId="1" applyFont="1" applyFill="1" applyBorder="1" applyAlignment="1">
      <alignment horizontal="left"/>
    </xf>
    <xf numFmtId="44" fontId="2" fillId="3" borderId="11" xfId="1" applyFont="1" applyFill="1" applyBorder="1" applyAlignment="1">
      <alignment horizontal="left"/>
    </xf>
    <xf numFmtId="44" fontId="2" fillId="3" borderId="12" xfId="1" applyFont="1" applyFill="1" applyBorder="1" applyAlignment="1">
      <alignment horizontal="left"/>
    </xf>
    <xf numFmtId="0" fontId="30" fillId="9" borderId="54" xfId="0" applyFont="1" applyFill="1" applyBorder="1" applyAlignment="1" applyProtection="1">
      <alignment horizontal="center" vertical="center" wrapText="1"/>
    </xf>
    <xf numFmtId="0" fontId="30" fillId="9" borderId="55" xfId="0" applyFont="1" applyFill="1" applyBorder="1" applyAlignment="1" applyProtection="1">
      <alignment horizontal="center" vertical="center" wrapText="1"/>
    </xf>
    <xf numFmtId="0" fontId="30" fillId="9" borderId="56" xfId="0" applyFont="1" applyFill="1" applyBorder="1" applyAlignment="1" applyProtection="1">
      <alignment horizontal="center" vertical="center" wrapText="1"/>
    </xf>
    <xf numFmtId="0" fontId="30" fillId="9" borderId="57" xfId="0" applyFont="1" applyFill="1" applyBorder="1" applyAlignment="1" applyProtection="1">
      <alignment horizontal="center" vertical="center" wrapText="1"/>
    </xf>
    <xf numFmtId="0" fontId="30" fillId="9" borderId="14" xfId="0" applyFont="1" applyFill="1" applyBorder="1" applyAlignment="1" applyProtection="1">
      <alignment horizontal="center" vertical="center" wrapText="1"/>
    </xf>
    <xf numFmtId="0" fontId="30" fillId="9" borderId="58" xfId="0" applyFont="1" applyFill="1" applyBorder="1" applyAlignment="1" applyProtection="1">
      <alignment horizontal="center" vertical="center" wrapText="1"/>
    </xf>
    <xf numFmtId="44" fontId="19" fillId="3" borderId="19" xfId="1" applyFont="1" applyFill="1" applyBorder="1" applyAlignment="1" applyProtection="1">
      <alignment horizontal="center"/>
    </xf>
    <xf numFmtId="44" fontId="19" fillId="3" borderId="21" xfId="1" applyFont="1" applyFill="1" applyBorder="1" applyAlignment="1" applyProtection="1">
      <alignment horizontal="center"/>
    </xf>
    <xf numFmtId="44" fontId="19" fillId="3" borderId="20" xfId="1" applyFont="1" applyFill="1" applyBorder="1" applyAlignment="1" applyProtection="1">
      <alignment horizontal="center"/>
    </xf>
    <xf numFmtId="0" fontId="16" fillId="0" borderId="41" xfId="0" applyFont="1" applyBorder="1" applyAlignment="1" applyProtection="1">
      <alignment horizontal="left" wrapText="1"/>
      <protection locked="0"/>
    </xf>
    <xf numFmtId="0" fontId="16" fillId="0" borderId="42" xfId="0" applyFont="1" applyBorder="1" applyAlignment="1" applyProtection="1">
      <alignment horizontal="left" wrapText="1"/>
      <protection locked="0"/>
    </xf>
    <xf numFmtId="0" fontId="15" fillId="0" borderId="31" xfId="0" applyFont="1" applyBorder="1" applyAlignment="1" applyProtection="1">
      <alignment horizontal="left"/>
    </xf>
    <xf numFmtId="0" fontId="15" fillId="0" borderId="32" xfId="0" applyFont="1" applyBorder="1" applyAlignment="1" applyProtection="1">
      <alignment horizontal="left"/>
    </xf>
    <xf numFmtId="44" fontId="17" fillId="12" borderId="10" xfId="0" applyNumberFormat="1" applyFont="1" applyFill="1" applyBorder="1" applyAlignment="1" applyProtection="1">
      <alignment horizontal="right"/>
      <protection locked="0"/>
    </xf>
    <xf numFmtId="44" fontId="17" fillId="12" borderId="12" xfId="0" applyNumberFormat="1" applyFont="1" applyFill="1" applyBorder="1" applyAlignment="1" applyProtection="1">
      <alignment horizontal="right"/>
      <protection locked="0"/>
    </xf>
    <xf numFmtId="0" fontId="15" fillId="0" borderId="5" xfId="0" applyFont="1" applyBorder="1" applyAlignment="1" applyProtection="1">
      <alignment horizontal="center"/>
    </xf>
    <xf numFmtId="44" fontId="17" fillId="12" borderId="31" xfId="0" applyNumberFormat="1" applyFont="1" applyFill="1" applyBorder="1" applyAlignment="1" applyProtection="1">
      <alignment horizontal="right"/>
      <protection locked="0"/>
    </xf>
    <xf numFmtId="44" fontId="17" fillId="12" borderId="32" xfId="0" applyNumberFormat="1" applyFont="1" applyFill="1" applyBorder="1" applyAlignment="1" applyProtection="1">
      <alignment horizontal="right"/>
      <protection locked="0"/>
    </xf>
    <xf numFmtId="44" fontId="15" fillId="4" borderId="33" xfId="1" applyNumberFormat="1" applyFont="1" applyFill="1" applyBorder="1" applyAlignment="1" applyProtection="1"/>
    <xf numFmtId="44" fontId="1" fillId="4" borderId="34" xfId="0" applyNumberFormat="1" applyFont="1" applyFill="1" applyBorder="1" applyAlignment="1"/>
    <xf numFmtId="0" fontId="22" fillId="13" borderId="19" xfId="0" applyFont="1" applyFill="1" applyBorder="1" applyAlignment="1" applyProtection="1">
      <alignment horizontal="left" vertical="top" wrapText="1"/>
    </xf>
    <xf numFmtId="0" fontId="22" fillId="13" borderId="21" xfId="0" applyFont="1" applyFill="1" applyBorder="1" applyAlignment="1">
      <alignment horizontal="left" vertical="top" wrapText="1"/>
    </xf>
    <xf numFmtId="0" fontId="22" fillId="13" borderId="20" xfId="0" applyFont="1" applyFill="1" applyBorder="1" applyAlignment="1">
      <alignment horizontal="left" vertical="top" wrapText="1"/>
    </xf>
    <xf numFmtId="49" fontId="26" fillId="12" borderId="19" xfId="0" applyNumberFormat="1" applyFont="1" applyFill="1" applyBorder="1" applyAlignment="1" applyProtection="1">
      <alignment horizontal="left"/>
    </xf>
    <xf numFmtId="49" fontId="26" fillId="12" borderId="20" xfId="0" applyNumberFormat="1" applyFont="1" applyFill="1" applyBorder="1" applyAlignment="1">
      <alignment horizontal="left"/>
    </xf>
    <xf numFmtId="0" fontId="18" fillId="7" borderId="56" xfId="0" applyFont="1" applyFill="1" applyBorder="1" applyAlignment="1" applyProtection="1">
      <alignment horizontal="center" vertical="center" wrapText="1"/>
    </xf>
    <xf numFmtId="0" fontId="18" fillId="7" borderId="58" xfId="0" applyFont="1" applyFill="1" applyBorder="1" applyAlignment="1" applyProtection="1">
      <alignment horizontal="center" vertical="center" wrapText="1"/>
    </xf>
    <xf numFmtId="0" fontId="16" fillId="0" borderId="44" xfId="0" applyFont="1" applyBorder="1" applyAlignment="1" applyProtection="1">
      <alignment horizontal="left" wrapText="1"/>
      <protection locked="0"/>
    </xf>
    <xf numFmtId="0" fontId="16" fillId="0" borderId="27" xfId="0" applyFont="1" applyBorder="1" applyAlignment="1" applyProtection="1">
      <alignment horizontal="left" wrapText="1"/>
      <protection locked="0"/>
    </xf>
    <xf numFmtId="0" fontId="15" fillId="5" borderId="37" xfId="0" applyFont="1" applyFill="1" applyBorder="1" applyAlignment="1" applyProtection="1">
      <alignment horizontal="right" vertical="center" indent="1"/>
    </xf>
    <xf numFmtId="0" fontId="15" fillId="5" borderId="38" xfId="0" applyFont="1" applyFill="1" applyBorder="1" applyAlignment="1" applyProtection="1">
      <alignment horizontal="right" vertical="center" indent="1"/>
    </xf>
    <xf numFmtId="0" fontId="15" fillId="0" borderId="39" xfId="0" applyFont="1" applyFill="1" applyBorder="1" applyAlignment="1" applyProtection="1">
      <alignment horizontal="center"/>
    </xf>
    <xf numFmtId="0" fontId="15" fillId="0" borderId="8" xfId="0" applyFont="1" applyFill="1" applyBorder="1" applyAlignment="1" applyProtection="1">
      <alignment horizontal="center"/>
    </xf>
    <xf numFmtId="0" fontId="15" fillId="4" borderId="29" xfId="0" applyFont="1" applyFill="1" applyBorder="1" applyAlignment="1" applyProtection="1">
      <alignment horizontal="center"/>
    </xf>
    <xf numFmtId="0" fontId="15" fillId="4" borderId="30" xfId="0" applyFont="1" applyFill="1" applyBorder="1" applyAlignment="1" applyProtection="1">
      <alignment horizontal="center"/>
    </xf>
    <xf numFmtId="0" fontId="16" fillId="2" borderId="19" xfId="0" applyFont="1" applyFill="1" applyBorder="1" applyAlignment="1" applyProtection="1">
      <alignment horizontal="center"/>
    </xf>
    <xf numFmtId="0" fontId="16" fillId="2" borderId="21" xfId="0" applyFont="1" applyFill="1" applyBorder="1" applyAlignment="1" applyProtection="1">
      <alignment horizontal="center"/>
    </xf>
    <xf numFmtId="0" fontId="16" fillId="2" borderId="20" xfId="0" applyFont="1" applyFill="1" applyBorder="1" applyAlignment="1" applyProtection="1">
      <alignment horizontal="center"/>
    </xf>
    <xf numFmtId="0" fontId="15" fillId="6" borderId="19" xfId="0" applyFont="1" applyFill="1" applyBorder="1" applyAlignment="1" applyProtection="1">
      <alignment horizontal="right" vertical="top" wrapText="1"/>
    </xf>
    <xf numFmtId="0" fontId="15" fillId="6" borderId="20" xfId="0" applyFont="1" applyFill="1" applyBorder="1" applyAlignment="1" applyProtection="1">
      <alignment horizontal="right" vertical="top" wrapText="1"/>
    </xf>
    <xf numFmtId="0" fontId="15" fillId="0" borderId="37" xfId="0" applyFont="1" applyBorder="1" applyAlignment="1" applyProtection="1">
      <alignment horizontal="right"/>
    </xf>
    <xf numFmtId="0" fontId="15" fillId="0" borderId="38" xfId="0" applyFont="1" applyBorder="1" applyAlignment="1" applyProtection="1">
      <alignment horizontal="right"/>
    </xf>
    <xf numFmtId="0" fontId="16" fillId="0" borderId="28" xfId="0" applyFont="1" applyBorder="1" applyAlignment="1" applyProtection="1">
      <alignment horizontal="center"/>
    </xf>
    <xf numFmtId="0" fontId="15" fillId="0" borderId="21" xfId="0" applyFont="1" applyBorder="1" applyAlignment="1" applyProtection="1">
      <alignment horizontal="center"/>
    </xf>
    <xf numFmtId="0" fontId="15" fillId="6" borderId="19" xfId="0" applyFont="1" applyFill="1" applyBorder="1" applyAlignment="1" applyProtection="1">
      <alignment horizontal="right"/>
    </xf>
    <xf numFmtId="0" fontId="15" fillId="6" borderId="20" xfId="0" applyFont="1" applyFill="1" applyBorder="1" applyAlignment="1" applyProtection="1">
      <alignment horizontal="right"/>
    </xf>
    <xf numFmtId="0" fontId="15" fillId="0" borderId="37" xfId="0" applyFont="1" applyBorder="1" applyAlignment="1" applyProtection="1">
      <alignment horizontal="left"/>
    </xf>
    <xf numFmtId="0" fontId="15" fillId="0" borderId="38" xfId="0" applyFont="1" applyBorder="1" applyAlignment="1" applyProtection="1">
      <alignment horizontal="left"/>
    </xf>
    <xf numFmtId="0" fontId="16" fillId="0" borderId="46" xfId="0" applyFont="1" applyBorder="1" applyAlignment="1" applyProtection="1">
      <alignment horizontal="left" wrapText="1"/>
      <protection locked="0"/>
    </xf>
    <xf numFmtId="0" fontId="16" fillId="0" borderId="47" xfId="0" applyFont="1" applyBorder="1" applyAlignment="1" applyProtection="1">
      <alignment horizontal="left" wrapText="1"/>
      <protection locked="0"/>
    </xf>
    <xf numFmtId="0" fontId="17" fillId="6" borderId="27" xfId="0" applyFont="1" applyFill="1" applyBorder="1" applyAlignment="1" applyProtection="1">
      <alignment horizontal="center" vertical="center"/>
    </xf>
    <xf numFmtId="0" fontId="15" fillId="0" borderId="23" xfId="0" applyFont="1" applyBorder="1" applyAlignment="1" applyProtection="1">
      <alignment horizontal="left"/>
    </xf>
    <xf numFmtId="0" fontId="15" fillId="0" borderId="24" xfId="0" applyFont="1" applyBorder="1" applyAlignment="1" applyProtection="1">
      <alignment horizontal="left"/>
    </xf>
    <xf numFmtId="0" fontId="15" fillId="0" borderId="21" xfId="0" applyFont="1" applyFill="1" applyBorder="1" applyAlignment="1" applyProtection="1">
      <alignment horizontal="center"/>
    </xf>
    <xf numFmtId="0" fontId="15" fillId="6" borderId="46" xfId="0" applyFont="1" applyFill="1" applyBorder="1" applyAlignment="1" applyProtection="1">
      <alignment horizontal="right" wrapText="1"/>
    </xf>
    <xf numFmtId="0" fontId="15" fillId="6" borderId="48" xfId="0" applyFont="1" applyFill="1" applyBorder="1" applyAlignment="1" applyProtection="1">
      <alignment horizontal="right" wrapText="1"/>
    </xf>
    <xf numFmtId="0" fontId="19" fillId="3" borderId="10" xfId="0" applyFont="1" applyFill="1" applyBorder="1" applyAlignment="1" applyProtection="1">
      <alignment horizontal="left"/>
    </xf>
    <xf numFmtId="0" fontId="19" fillId="3" borderId="12" xfId="0" applyFont="1" applyFill="1" applyBorder="1" applyAlignment="1" applyProtection="1">
      <alignment horizontal="left"/>
    </xf>
    <xf numFmtId="0" fontId="17" fillId="6" borderId="10" xfId="0" applyFont="1" applyFill="1" applyBorder="1" applyAlignment="1" applyProtection="1">
      <alignment horizontal="right"/>
    </xf>
    <xf numFmtId="0" fontId="17" fillId="6" borderId="11" xfId="0" applyFont="1" applyFill="1" applyBorder="1" applyAlignment="1" applyProtection="1">
      <alignment horizontal="right"/>
    </xf>
    <xf numFmtId="0" fontId="15" fillId="6" borderId="10" xfId="0" applyFont="1" applyFill="1" applyBorder="1" applyAlignment="1" applyProtection="1">
      <alignment horizontal="right"/>
    </xf>
    <xf numFmtId="0" fontId="15" fillId="6" borderId="12" xfId="0" applyFont="1" applyFill="1" applyBorder="1" applyAlignment="1" applyProtection="1">
      <alignment horizontal="right"/>
    </xf>
    <xf numFmtId="0" fontId="28" fillId="7" borderId="19" xfId="0" applyFont="1" applyFill="1" applyBorder="1" applyAlignment="1">
      <alignment horizontal="right" vertical="center"/>
    </xf>
    <xf numFmtId="0" fontId="28" fillId="7" borderId="20" xfId="0" applyFont="1" applyFill="1" applyBorder="1" applyAlignment="1">
      <alignment horizontal="right" vertical="center"/>
    </xf>
    <xf numFmtId="0" fontId="15" fillId="0" borderId="10" xfId="0" applyFont="1" applyBorder="1" applyAlignment="1" applyProtection="1">
      <alignment horizontal="left"/>
    </xf>
    <xf numFmtId="0" fontId="15" fillId="0" borderId="12" xfId="0" applyFont="1" applyBorder="1" applyAlignment="1" applyProtection="1">
      <alignment horizontal="left"/>
    </xf>
    <xf numFmtId="0" fontId="15" fillId="0" borderId="33" xfId="0" applyFont="1" applyBorder="1" applyAlignment="1" applyProtection="1">
      <alignment horizontal="left"/>
    </xf>
    <xf numFmtId="0" fontId="15" fillId="0" borderId="34" xfId="0" applyFont="1" applyBorder="1" applyAlignment="1" applyProtection="1">
      <alignment horizontal="left"/>
    </xf>
    <xf numFmtId="0" fontId="17" fillId="12" borderId="27" xfId="0" applyFont="1" applyFill="1" applyBorder="1" applyAlignment="1" applyProtection="1">
      <alignment horizontal="center" vertical="center" wrapText="1"/>
      <protection locked="0"/>
    </xf>
    <xf numFmtId="0" fontId="17" fillId="6" borderId="31" xfId="0" applyFont="1" applyFill="1" applyBorder="1" applyAlignment="1" applyProtection="1">
      <alignment horizontal="right" wrapText="1"/>
    </xf>
    <xf numFmtId="0" fontId="0" fillId="6" borderId="32" xfId="0" applyFill="1" applyBorder="1" applyAlignment="1">
      <alignment horizontal="right"/>
    </xf>
    <xf numFmtId="0" fontId="3" fillId="5" borderId="37" xfId="0" applyFont="1" applyFill="1" applyBorder="1" applyAlignment="1">
      <alignment horizontal="right" wrapText="1"/>
    </xf>
    <xf numFmtId="0" fontId="3" fillId="5" borderId="38" xfId="0" applyFont="1" applyFill="1" applyBorder="1" applyAlignment="1">
      <alignment horizontal="right" wrapText="1"/>
    </xf>
    <xf numFmtId="0" fontId="3" fillId="0" borderId="39" xfId="0" applyFont="1" applyFill="1" applyBorder="1" applyAlignment="1">
      <alignment horizontal="right" wrapText="1"/>
    </xf>
    <xf numFmtId="0" fontId="3" fillId="0" borderId="8" xfId="0" applyFont="1" applyFill="1" applyBorder="1" applyAlignment="1">
      <alignment horizontal="right" wrapText="1"/>
    </xf>
    <xf numFmtId="0" fontId="3" fillId="4" borderId="2" xfId="0" applyFont="1" applyFill="1" applyBorder="1" applyAlignment="1">
      <alignment horizontal="right" wrapText="1"/>
    </xf>
    <xf numFmtId="0" fontId="3" fillId="4" borderId="3" xfId="0" applyFont="1" applyFill="1" applyBorder="1" applyAlignment="1">
      <alignment horizontal="right" wrapText="1"/>
    </xf>
    <xf numFmtId="0" fontId="0" fillId="0" borderId="44" xfId="0" applyBorder="1" applyAlignment="1" applyProtection="1">
      <alignment horizontal="left" wrapText="1"/>
      <protection locked="0"/>
    </xf>
    <xf numFmtId="0" fontId="0" fillId="0" borderId="27" xfId="0" applyBorder="1" applyAlignment="1" applyProtection="1">
      <alignment horizontal="left" wrapText="1"/>
      <protection locked="0"/>
    </xf>
    <xf numFmtId="0" fontId="0" fillId="0" borderId="46" xfId="0" applyBorder="1" applyAlignment="1" applyProtection="1">
      <alignment horizontal="left" wrapText="1"/>
      <protection locked="0"/>
    </xf>
    <xf numFmtId="0" fontId="0" fillId="0" borderId="47" xfId="0" applyBorder="1" applyAlignment="1" applyProtection="1">
      <alignment horizontal="left" wrapText="1"/>
      <protection locked="0"/>
    </xf>
    <xf numFmtId="0" fontId="0" fillId="0" borderId="0" xfId="0" applyBorder="1" applyAlignment="1">
      <alignment horizontal="center"/>
    </xf>
    <xf numFmtId="0" fontId="0" fillId="0" borderId="41" xfId="0" applyBorder="1" applyAlignment="1" applyProtection="1">
      <alignment horizontal="left" wrapText="1"/>
      <protection locked="0"/>
    </xf>
    <xf numFmtId="0" fontId="0" fillId="0" borderId="42" xfId="0" applyBorder="1" applyAlignment="1" applyProtection="1">
      <alignment horizontal="left" wrapText="1"/>
      <protection locked="0"/>
    </xf>
    <xf numFmtId="0" fontId="5" fillId="0" borderId="2" xfId="0" applyFont="1" applyBorder="1" applyAlignment="1" applyProtection="1">
      <alignment horizontal="right"/>
    </xf>
    <xf numFmtId="0" fontId="5" fillId="0" borderId="3" xfId="0" applyFont="1" applyBorder="1" applyAlignment="1" applyProtection="1">
      <alignment horizontal="right"/>
    </xf>
    <xf numFmtId="0" fontId="3" fillId="12" borderId="35" xfId="0" applyFont="1" applyFill="1" applyBorder="1" applyAlignment="1" applyProtection="1">
      <alignment horizontal="left"/>
      <protection locked="0"/>
    </xf>
    <xf numFmtId="0" fontId="3" fillId="12" borderId="36" xfId="0" applyFont="1" applyFill="1" applyBorder="1" applyAlignment="1" applyProtection="1">
      <alignment horizontal="left"/>
      <protection locked="0"/>
    </xf>
    <xf numFmtId="0" fontId="5" fillId="0" borderId="40" xfId="0" applyFont="1" applyBorder="1" applyAlignment="1" applyProtection="1">
      <alignment horizontal="right"/>
    </xf>
    <xf numFmtId="0" fontId="5" fillId="0" borderId="15" xfId="0" applyFont="1" applyBorder="1" applyAlignment="1" applyProtection="1">
      <alignment horizontal="right"/>
    </xf>
    <xf numFmtId="0" fontId="0" fillId="2" borderId="19" xfId="0" applyFill="1" applyBorder="1" applyAlignment="1">
      <alignment horizontal="center" vertical="center"/>
    </xf>
    <xf numFmtId="0" fontId="0" fillId="2" borderId="20" xfId="0" applyFill="1" applyBorder="1" applyAlignment="1">
      <alignment horizontal="center" vertical="center"/>
    </xf>
    <xf numFmtId="44" fontId="2" fillId="3" borderId="10" xfId="1" applyFont="1" applyFill="1" applyBorder="1" applyAlignment="1">
      <alignment horizontal="center"/>
    </xf>
    <xf numFmtId="44" fontId="2" fillId="3" borderId="11" xfId="1" applyFont="1" applyFill="1" applyBorder="1" applyAlignment="1">
      <alignment horizontal="center"/>
    </xf>
    <xf numFmtId="44" fontId="2" fillId="3" borderId="12" xfId="1" applyFont="1" applyFill="1" applyBorder="1" applyAlignment="1">
      <alignment horizontal="center"/>
    </xf>
    <xf numFmtId="0" fontId="2" fillId="3" borderId="40" xfId="0" applyFont="1" applyFill="1" applyBorder="1" applyAlignment="1">
      <alignment horizontal="center"/>
    </xf>
    <xf numFmtId="0" fontId="2" fillId="3" borderId="14" xfId="0" applyFont="1" applyFill="1" applyBorder="1" applyAlignment="1">
      <alignment horizontal="center"/>
    </xf>
    <xf numFmtId="0" fontId="0" fillId="0" borderId="0" xfId="0" applyAlignment="1" applyProtection="1">
      <alignment horizontal="left" wrapText="1"/>
      <protection locked="0"/>
    </xf>
  </cellXfs>
  <cellStyles count="3">
    <cellStyle name="Currency" xfId="1" builtinId="4"/>
    <cellStyle name="Normal" xfId="0" builtinId="0"/>
    <cellStyle name="Percent" xfId="2" builtinId="5"/>
  </cellStyles>
  <dxfs count="22">
    <dxf>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0" hidden="0"/>
    </dxf>
    <dxf>
      <protection locked="0" hidden="0"/>
    </dxf>
    <dxf>
      <protection locked="0" hidden="0"/>
    </dxf>
    <dxf>
      <protection locked="0" hidden="0"/>
    </dxf>
    <dxf>
      <font>
        <b/>
        <i val="0"/>
        <strike val="0"/>
        <condense val="0"/>
        <extend val="0"/>
        <outline val="0"/>
        <shadow val="0"/>
        <u val="none"/>
        <vertAlign val="baseline"/>
        <sz val="11"/>
        <color theme="1"/>
        <name val="Calibri"/>
        <family val="2"/>
        <scheme val="minor"/>
      </font>
      <protection locked="0" hidden="0"/>
    </dxf>
    <dxf>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FCCFF"/>
      <color rgb="FF0033CC"/>
      <color rgb="FFF1F7ED"/>
      <color rgb="FFECF4FA"/>
      <color rgb="FFE9EDF7"/>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184906</xdr:colOff>
      <xdr:row>5</xdr:row>
      <xdr:rowOff>548852</xdr:rowOff>
    </xdr:from>
    <xdr:to>
      <xdr:col>8</xdr:col>
      <xdr:colOff>110836</xdr:colOff>
      <xdr:row>28</xdr:row>
      <xdr:rowOff>110836</xdr:rowOff>
    </xdr:to>
    <xdr:sp macro="" textlink="">
      <xdr:nvSpPr>
        <xdr:cNvPr id="2" name="Rectangle 1">
          <a:extLst>
            <a:ext uri="{FF2B5EF4-FFF2-40B4-BE49-F238E27FC236}">
              <a16:creationId xmlns:a16="http://schemas.microsoft.com/office/drawing/2014/main" id="{C3D79E3B-F0B1-47BC-B387-57D03C170965}"/>
            </a:ext>
          </a:extLst>
        </xdr:cNvPr>
        <xdr:cNvSpPr/>
      </xdr:nvSpPr>
      <xdr:spPr>
        <a:xfrm>
          <a:off x="184906" y="2904125"/>
          <a:ext cx="7158003" cy="90454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rgbClr val="FF0000"/>
              </a:solidFill>
              <a:latin typeface="Corbel" panose="020B0503020204020204" pitchFamily="34" charset="0"/>
            </a:rPr>
            <a:t>Detailed Expenditure Report and Subagreement Expenditures Instructions: </a:t>
          </a:r>
          <a:r>
            <a:rPr lang="en-US" sz="1100">
              <a:solidFill>
                <a:sysClr val="windowText" lastClr="000000"/>
              </a:solidFill>
              <a:latin typeface="Corbel" panose="020B0503020204020204" pitchFamily="34" charset="0"/>
            </a:rPr>
            <a:t>In this section, each area of the Detailed Expenditure Report and Subagreement Expenditures worksheets will be discussed in detail. </a:t>
          </a:r>
        </a:p>
        <a:p>
          <a:pPr algn="l"/>
          <a:endParaRPr lang="en-US" sz="1100">
            <a:solidFill>
              <a:sysClr val="windowText" lastClr="000000"/>
            </a:solidFill>
            <a:latin typeface="Corbel" panose="020B0503020204020204" pitchFamily="34" charset="0"/>
          </a:endParaRPr>
        </a:p>
        <a:p>
          <a:pPr algn="l"/>
          <a:r>
            <a:rPr lang="en-US" sz="1100">
              <a:solidFill>
                <a:sysClr val="windowText" lastClr="000000"/>
              </a:solidFill>
              <a:latin typeface="Corbel" panose="020B0503020204020204" pitchFamily="34" charset="0"/>
            </a:rPr>
            <a:t>Only cells that require data entry are unlocked. These cells are shaded in </a:t>
          </a:r>
          <a:r>
            <a:rPr lang="en-US" sz="1100" b="1">
              <a:solidFill>
                <a:schemeClr val="accent6">
                  <a:lumMod val="75000"/>
                </a:schemeClr>
              </a:solidFill>
              <a:latin typeface="Corbel" panose="020B0503020204020204" pitchFamily="34" charset="0"/>
            </a:rPr>
            <a:t>GREEN</a:t>
          </a:r>
          <a:r>
            <a:rPr lang="en-US" sz="1100">
              <a:solidFill>
                <a:sysClr val="windowText" lastClr="000000"/>
              </a:solidFill>
              <a:latin typeface="Corbel" panose="020B0503020204020204" pitchFamily="34" charset="0"/>
            </a:rPr>
            <a:t>.</a:t>
          </a:r>
        </a:p>
        <a:p>
          <a:pPr algn="l"/>
          <a:endParaRPr lang="en-US" sz="1100">
            <a:solidFill>
              <a:sysClr val="windowText" lastClr="000000"/>
            </a:solidFill>
            <a:latin typeface="Corbel" panose="020B0503020204020204" pitchFamily="34" charset="0"/>
          </a:endParaRPr>
        </a:p>
        <a:p>
          <a:pPr algn="l"/>
          <a:r>
            <a:rPr lang="en-US" sz="1100">
              <a:solidFill>
                <a:sysClr val="windowText" lastClr="000000"/>
              </a:solidFill>
              <a:latin typeface="Corbel" panose="020B0503020204020204" pitchFamily="34" charset="0"/>
            </a:rPr>
            <a:t>1. Recipient Name, Grant Number, UEI, Entity Type, Address Information, Registration Status in Sam.Gov, Total Grant Award and Cumulative Program Income Earned:  Please enter your information into thes cells so that linked cells will autofill properly.</a:t>
          </a:r>
        </a:p>
        <a:p>
          <a:pPr algn="l"/>
          <a:r>
            <a:rPr lang="en-US" sz="1100">
              <a:solidFill>
                <a:sysClr val="windowText" lastClr="000000"/>
              </a:solidFill>
              <a:latin typeface="Corbel" panose="020B0503020204020204" pitchFamily="34" charset="0"/>
            </a:rPr>
            <a:t>2. Report due dates and periods are listed at the top of the report worksheet for your convenience. Complete the expenditures for the column which applies to the quarter for which you are submitting your report.</a:t>
          </a:r>
        </a:p>
        <a:p>
          <a:pPr algn="l"/>
          <a:r>
            <a:rPr lang="en-US" sz="1100">
              <a:solidFill>
                <a:sysClr val="windowText" lastClr="000000"/>
              </a:solidFill>
              <a:latin typeface="Corbel" panose="020B0503020204020204" pitchFamily="34" charset="0"/>
            </a:rPr>
            <a:t>3. Cost categories are provided; please use these categories. If you are unsure where a specific expenditure should be reported, please contact your assigned grant manager. </a:t>
          </a:r>
        </a:p>
        <a:p>
          <a:pPr algn="l"/>
          <a:r>
            <a:rPr lang="en-US" sz="1100">
              <a:solidFill>
                <a:sysClr val="windowText" lastClr="000000"/>
              </a:solidFill>
              <a:latin typeface="Corbel" panose="020B0503020204020204" pitchFamily="34" charset="0"/>
            </a:rPr>
            <a:t>4. Subrecipients/Subcontractors: Use the Subagreement Expenditures worksheet to complete the expenditure reporting for each subagreement.  Please list the Name and Total Obligation for each Subrecipient/Subcontractor.  In order to calculate indirect properly for each subagreement, we have provided one row for expenditures up to $25,000 per contract and another row for expenditures that exceed $25,000 per contact. The EXAMPLE worksheet shows what this looks like. Once you complete the Subagreement Expenditures worksheet, you will not need to re-enter data on the Detailed Expenditure Report worksheet, all data will automatically populate from the "subagreement expenditure" tab to the "detailed expenditure report" tab.</a:t>
          </a:r>
        </a:p>
        <a:p>
          <a:pPr algn="l"/>
          <a:r>
            <a:rPr lang="en-US" sz="1100">
              <a:solidFill>
                <a:sysClr val="windowText" lastClr="000000"/>
              </a:solidFill>
              <a:latin typeface="Corbel" panose="020B0503020204020204" pitchFamily="34" charset="0"/>
            </a:rPr>
            <a:t>5. Indirect Costs: If you are charging an indirect cost rate, you will need to enter either your federally negotiated indirect rate or the federally allowed de minimis rate of 10% in cell B24. The formula in the Indirect row is set to calculate your percentage on the allowable direct costs. If you use an alternate method to calculate adminsitrative costs, please contact your grant manager. Note:  If you are not charging an indirect cost rate, the percentage in cell B24 should be 0%.</a:t>
          </a:r>
        </a:p>
        <a:p>
          <a:pPr algn="l"/>
          <a:r>
            <a:rPr lang="en-US" sz="1100">
              <a:solidFill>
                <a:sysClr val="windowText" lastClr="000000"/>
              </a:solidFill>
              <a:latin typeface="Corbel" panose="020B0503020204020204" pitchFamily="34" charset="0"/>
            </a:rPr>
            <a:t>6. Total Quarterly Expenditures: this row calculates the total expenditures for each quarter, including indirect costs. If the total expenditures exceed the grant award, cell N20 will turn yellow with red font showing the grant is overspent. Please double-check  expenditures for any errors and correct prior to submitting.</a:t>
          </a:r>
        </a:p>
        <a:p>
          <a:pPr algn="l"/>
          <a:r>
            <a:rPr lang="en-US" sz="1100">
              <a:solidFill>
                <a:sysClr val="windowText" lastClr="000000"/>
              </a:solidFill>
              <a:latin typeface="Corbel" panose="020B0503020204020204" pitchFamily="34" charset="0"/>
            </a:rPr>
            <a:t>7. Remaining Grant Balance: This will calculate the remaining grant award based on your quarterly expenditures. If the remaining grant balance falls below zero, cell M22 will turn yellow with red font indicating the grant is overspent. Double-check expenditures for any errors and correct prior to submitting.</a:t>
          </a:r>
        </a:p>
        <a:p>
          <a:pPr algn="l"/>
          <a:r>
            <a:rPr lang="en-US" sz="1100">
              <a:solidFill>
                <a:sysClr val="windowText" lastClr="000000"/>
              </a:solidFill>
              <a:latin typeface="Corbel" panose="020B0503020204020204" pitchFamily="34" charset="0"/>
            </a:rPr>
            <a:t>8. Quarterly Obligation: Any obligations you make during that quarter needs to be reported. Obligations can be subcontracts for subrecipients or subcontractors or purchase orders for your project that will continue until the grant is completed. We understand that obligations are fluid and change frequently, so we expect there to be fluctuations in obligations as the project moves ahead. Please also note, that these are not cumulative so each quarter will have new obligations, including reductions in obligations due to cancelled contracts, staff turnover, or other scenarios. As needed, use the Comments section to describe obligations. If the obligations exceed the award amount, cell M26 will turn yellow with red font indicating the grant has been overcommitted. Double-check obligations for any errors and correct prior to submitting.</a:t>
          </a:r>
        </a:p>
        <a:p>
          <a:pPr algn="l"/>
          <a:endParaRPr lang="en-US" sz="1100">
            <a:solidFill>
              <a:sysClr val="windowText" lastClr="000000"/>
            </a:solidFill>
            <a:latin typeface="Corbel" panose="020B0503020204020204" pitchFamily="34" charset="0"/>
          </a:endParaRPr>
        </a:p>
        <a:p>
          <a:pPr algn="l"/>
          <a:r>
            <a:rPr lang="en-US" sz="1100" b="1" i="1">
              <a:solidFill>
                <a:sysClr val="windowText" lastClr="000000"/>
              </a:solidFill>
              <a:latin typeface="Corbel" panose="020B0503020204020204" pitchFamily="34" charset="0"/>
            </a:rPr>
            <a:t>Direct Costs: </a:t>
          </a:r>
          <a:r>
            <a:rPr lang="en-US" sz="1100">
              <a:solidFill>
                <a:sysClr val="windowText" lastClr="000000"/>
              </a:solidFill>
              <a:latin typeface="Corbel" panose="020B0503020204020204" pitchFamily="34" charset="0"/>
            </a:rPr>
            <a:t>The federal Uniform Grant Guidance provides good definition for allowable direct costs for federal grants. Please refer to § 200.413 Direct Costs.</a:t>
          </a:r>
        </a:p>
        <a:p>
          <a:pPr algn="l"/>
          <a:endParaRPr lang="en-US" sz="1100">
            <a:solidFill>
              <a:sysClr val="windowText" lastClr="000000"/>
            </a:solidFill>
            <a:latin typeface="Corbel" panose="020B0503020204020204" pitchFamily="34" charset="0"/>
          </a:endParaRPr>
        </a:p>
        <a:p>
          <a:pPr algn="l"/>
          <a:r>
            <a:rPr lang="en-US" sz="1100" b="1" i="1">
              <a:solidFill>
                <a:sysClr val="windowText" lastClr="000000"/>
              </a:solidFill>
              <a:latin typeface="Corbel" panose="020B0503020204020204" pitchFamily="34" charset="0"/>
            </a:rPr>
            <a:t>Indirect Costs: </a:t>
          </a:r>
          <a:r>
            <a:rPr lang="en-US" sz="1100">
              <a:solidFill>
                <a:sysClr val="windowText" lastClr="000000"/>
              </a:solidFill>
              <a:latin typeface="Corbel" panose="020B0503020204020204" pitchFamily="34" charset="0"/>
            </a:rPr>
            <a:t>The federal Uniform Grant Guidance also provides good definition for indirect costs. Please refer to § 200.414 Indirect (F&amp;A) costs. </a:t>
          </a:r>
        </a:p>
        <a:p>
          <a:pPr algn="l"/>
          <a:endParaRPr lang="en-US" sz="1100">
            <a:solidFill>
              <a:sysClr val="windowText" lastClr="000000"/>
            </a:solidFill>
            <a:latin typeface="Corbel" panose="020B0503020204020204" pitchFamily="34" charset="0"/>
          </a:endParaRPr>
        </a:p>
        <a:p>
          <a:pPr algn="l"/>
          <a:r>
            <a:rPr lang="en-US" sz="1100" b="1" i="1">
              <a:solidFill>
                <a:sysClr val="windowText" lastClr="000000"/>
              </a:solidFill>
              <a:latin typeface="Corbel" panose="020B0503020204020204" pitchFamily="34" charset="0"/>
            </a:rPr>
            <a:t>Note</a:t>
          </a:r>
          <a:r>
            <a:rPr lang="en-US" sz="1100">
              <a:solidFill>
                <a:sysClr val="windowText" lastClr="000000"/>
              </a:solidFill>
              <a:latin typeface="Corbel" panose="020B0503020204020204" pitchFamily="34" charset="0"/>
            </a:rPr>
            <a:t>: Administrative costs should not be included in the direct cost categories in the rows above Indirect. </a:t>
          </a:r>
          <a:r>
            <a:rPr lang="en-US" sz="1100" u="sng">
              <a:solidFill>
                <a:sysClr val="windowText" lastClr="000000"/>
              </a:solidFill>
              <a:latin typeface="Corbel" panose="020B0503020204020204" pitchFamily="34" charset="0"/>
            </a:rPr>
            <a:t>Direct costs are those that are specifically dedicated to the grant activities and administrative costs are those that are not easily dedicated to one specific activity.</a:t>
          </a:r>
          <a:r>
            <a:rPr lang="en-US" sz="1100">
              <a:solidFill>
                <a:sysClr val="windowText" lastClr="000000"/>
              </a:solidFill>
              <a:latin typeface="Corbel" panose="020B0503020204020204" pitchFamily="34" charset="0"/>
            </a:rPr>
            <a:t> (E.g. finance, support services.) In this worksheet, all rows except row 24 are direct costs. Indirect should cover the majority of administrative overhead and those general administrative costs should not be accounted for in direct cost categories. Note:  Indirect costs cannot be charged on Capital Expenditures, therefor, the indirect calculation does not include Row 19 (Equipment and other Capital Costs).</a:t>
          </a:r>
        </a:p>
      </xdr:txBody>
    </xdr:sp>
    <xdr:clientData/>
  </xdr:twoCellAnchor>
  <xdr:twoCellAnchor>
    <xdr:from>
      <xdr:col>0</xdr:col>
      <xdr:colOff>175846</xdr:colOff>
      <xdr:row>0</xdr:row>
      <xdr:rowOff>87925</xdr:rowOff>
    </xdr:from>
    <xdr:to>
      <xdr:col>13</xdr:col>
      <xdr:colOff>27709</xdr:colOff>
      <xdr:row>5</xdr:row>
      <xdr:rowOff>311727</xdr:rowOff>
    </xdr:to>
    <xdr:sp macro="" textlink="">
      <xdr:nvSpPr>
        <xdr:cNvPr id="3" name="Rectangle 2">
          <a:extLst>
            <a:ext uri="{FF2B5EF4-FFF2-40B4-BE49-F238E27FC236}">
              <a16:creationId xmlns:a16="http://schemas.microsoft.com/office/drawing/2014/main" id="{F8018F35-D7A0-40B5-9117-CDE2E645CD60}"/>
            </a:ext>
          </a:extLst>
        </xdr:cNvPr>
        <xdr:cNvSpPr/>
      </xdr:nvSpPr>
      <xdr:spPr>
        <a:xfrm>
          <a:off x="175846" y="87925"/>
          <a:ext cx="11794481" cy="2579075"/>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rgbClr val="FF0000"/>
              </a:solidFill>
              <a:latin typeface="Corbel" panose="020B0503020204020204" pitchFamily="34" charset="0"/>
            </a:rPr>
            <a:t>Introduction to the Quarterly Reports Workbook:</a:t>
          </a:r>
        </a:p>
        <a:p>
          <a:pPr algn="l"/>
          <a:endParaRPr lang="en-US" sz="1100">
            <a:solidFill>
              <a:sysClr val="windowText" lastClr="000000"/>
            </a:solidFill>
            <a:latin typeface="Corbel" panose="020B0503020204020204" pitchFamily="34" charset="0"/>
          </a:endParaRPr>
        </a:p>
        <a:p>
          <a:pPr algn="l"/>
          <a:r>
            <a:rPr lang="en-US" sz="1400">
              <a:solidFill>
                <a:srgbClr val="FF0000"/>
              </a:solidFill>
              <a:latin typeface="Corbel" panose="020B0503020204020204" pitchFamily="34" charset="0"/>
            </a:rPr>
            <a:t>*</a:t>
          </a:r>
          <a:r>
            <a:rPr lang="en-US" sz="1100">
              <a:solidFill>
                <a:sysClr val="windowText" lastClr="000000"/>
              </a:solidFill>
              <a:latin typeface="Corbel" panose="020B0503020204020204" pitchFamily="34" charset="0"/>
            </a:rPr>
            <a:t>There are 3-EXAMPLE tabs in orange at the bottom of the workbook. Each one shows how the formulas work and what kind of information we are looking for (in brief form.)</a:t>
          </a:r>
        </a:p>
        <a:p>
          <a:pPr algn="l"/>
          <a:r>
            <a:rPr lang="en-US" sz="1400">
              <a:solidFill>
                <a:srgbClr val="FF0000"/>
              </a:solidFill>
              <a:latin typeface="Corbel" panose="020B0503020204020204" pitchFamily="34" charset="0"/>
            </a:rPr>
            <a:t>*</a:t>
          </a:r>
          <a:r>
            <a:rPr lang="en-US" sz="1100">
              <a:solidFill>
                <a:sysClr val="windowText" lastClr="000000"/>
              </a:solidFill>
              <a:latin typeface="Corbel" panose="020B0503020204020204" pitchFamily="34" charset="0"/>
            </a:rPr>
            <a:t>There are 3-Green tabs at the bottom of the workbook. These worksheets are to be completed</a:t>
          </a:r>
          <a:r>
            <a:rPr lang="en-US" sz="1100" baseline="0">
              <a:solidFill>
                <a:sysClr val="windowText" lastClr="000000"/>
              </a:solidFill>
              <a:latin typeface="Corbel" panose="020B0503020204020204" pitchFamily="34" charset="0"/>
            </a:rPr>
            <a:t> </a:t>
          </a:r>
          <a:r>
            <a:rPr lang="en-US" sz="1100">
              <a:solidFill>
                <a:sysClr val="windowText" lastClr="000000"/>
              </a:solidFill>
              <a:latin typeface="Corbel" panose="020B0503020204020204" pitchFamily="34" charset="0"/>
            </a:rPr>
            <a:t>and submitted this quarterly to your assigned grant manager. </a:t>
          </a:r>
        </a:p>
        <a:p>
          <a:pPr algn="l"/>
          <a:r>
            <a:rPr lang="en-US" sz="1100">
              <a:solidFill>
                <a:sysClr val="windowText" lastClr="000000"/>
              </a:solidFill>
              <a:latin typeface="Corbel" panose="020B0503020204020204" pitchFamily="34" charset="0"/>
            </a:rPr>
            <a:t>	</a:t>
          </a:r>
          <a:r>
            <a:rPr lang="en-US" sz="1100" b="1">
              <a:solidFill>
                <a:srgbClr val="FF0000"/>
              </a:solidFill>
              <a:latin typeface="Corbel" panose="020B0503020204020204" pitchFamily="34" charset="0"/>
            </a:rPr>
            <a:t>File Name format</a:t>
          </a:r>
          <a:r>
            <a:rPr lang="en-US" sz="1100">
              <a:solidFill>
                <a:sysClr val="windowText" lastClr="000000"/>
              </a:solidFill>
              <a:latin typeface="Corbel" panose="020B0503020204020204" pitchFamily="34" charset="0"/>
            </a:rPr>
            <a:t>: Grant Number-Name-Period</a:t>
          </a:r>
          <a:r>
            <a:rPr lang="en-US" sz="1100" baseline="0">
              <a:solidFill>
                <a:sysClr val="windowText" lastClr="000000"/>
              </a:solidFill>
              <a:latin typeface="Corbel" panose="020B0503020204020204" pitchFamily="34" charset="0"/>
            </a:rPr>
            <a:t> ending - Eg: 9001-CityofAloha-03.31.22</a:t>
          </a:r>
          <a:endParaRPr lang="en-US" sz="1100">
            <a:solidFill>
              <a:sysClr val="windowText" lastClr="000000"/>
            </a:solidFill>
            <a:latin typeface="Corbel" panose="020B0503020204020204" pitchFamily="34" charset="0"/>
          </a:endParaRPr>
        </a:p>
        <a:p>
          <a:pPr algn="l"/>
          <a:endParaRPr lang="en-US" sz="1100">
            <a:solidFill>
              <a:sysClr val="windowText" lastClr="000000"/>
            </a:solidFill>
            <a:latin typeface="Corbel" panose="020B0503020204020204" pitchFamily="34" charset="0"/>
          </a:endParaRPr>
        </a:p>
        <a:p>
          <a:pPr algn="l"/>
          <a:r>
            <a:rPr lang="en-US" sz="1100">
              <a:solidFill>
                <a:sysClr val="windowText" lastClr="000000"/>
              </a:solidFill>
              <a:latin typeface="Corbel" panose="020B0503020204020204" pitchFamily="34" charset="0"/>
            </a:rPr>
            <a:t>1. The Detailed Expenditure Report: this worksheet will capture quarterly expenditures and obligations and calculate cumulatively for the duration of the grant. Please use the categories in this report template. If you have questions about where to include certain categories of expenditures, please contact your assigned grant manager to gain clarity. Comment fields have been provided to further describe expenditures as needed.</a:t>
          </a:r>
        </a:p>
        <a:p>
          <a:pPr algn="l"/>
          <a:r>
            <a:rPr lang="en-US" sz="1100">
              <a:solidFill>
                <a:sysClr val="windowText" lastClr="000000"/>
              </a:solidFill>
              <a:latin typeface="Corbel" panose="020B0503020204020204" pitchFamily="34" charset="0"/>
            </a:rPr>
            <a:t>2. The Subagreement Expenditures: this worksheet provides space to report on up to 25 subrecipients or subcontractors for your project. The detail on this worksheet will be summarized automatically on the Detail Expenditure Report worksheet. If you need more spaces to report, please contact your assigned grant manager.</a:t>
          </a:r>
        </a:p>
        <a:p>
          <a:pPr algn="l"/>
          <a:r>
            <a:rPr lang="en-US" sz="1100">
              <a:solidFill>
                <a:sysClr val="windowText" lastClr="000000"/>
              </a:solidFill>
              <a:latin typeface="Corbel" panose="020B0503020204020204" pitchFamily="34" charset="0"/>
            </a:rPr>
            <a:t>3. The Project Status Update: this worksheet will capture project specific information needed for DAS' reporting. If you have mulitple projects within your grant, this is where you'll provide more information about how each of those projects is progressing. Please see the EXAMPLE worksheet for details and if you have questions, please contact us. </a:t>
          </a:r>
        </a:p>
      </xdr:txBody>
    </xdr:sp>
    <xdr:clientData/>
  </xdr:twoCellAnchor>
  <xdr:twoCellAnchor>
    <xdr:from>
      <xdr:col>8</xdr:col>
      <xdr:colOff>244586</xdr:colOff>
      <xdr:row>5</xdr:row>
      <xdr:rowOff>538728</xdr:rowOff>
    </xdr:from>
    <xdr:to>
      <xdr:col>13</xdr:col>
      <xdr:colOff>162524</xdr:colOff>
      <xdr:row>17</xdr:row>
      <xdr:rowOff>183838</xdr:rowOff>
    </xdr:to>
    <xdr:sp macro="" textlink="">
      <xdr:nvSpPr>
        <xdr:cNvPr id="4" name="Rectangle 3">
          <a:extLst>
            <a:ext uri="{FF2B5EF4-FFF2-40B4-BE49-F238E27FC236}">
              <a16:creationId xmlns:a16="http://schemas.microsoft.com/office/drawing/2014/main" id="{BC7F8211-8EB5-4A4F-84AD-2BD83AAF192A}"/>
            </a:ext>
          </a:extLst>
        </xdr:cNvPr>
        <xdr:cNvSpPr/>
      </xdr:nvSpPr>
      <xdr:spPr>
        <a:xfrm>
          <a:off x="7476659" y="2894001"/>
          <a:ext cx="4628483" cy="470894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rgbClr val="FF0000"/>
              </a:solidFill>
              <a:latin typeface="Corbel" panose="020B0503020204020204" pitchFamily="34" charset="0"/>
            </a:rPr>
            <a:t>Project Status Update Instructions: </a:t>
          </a:r>
          <a:r>
            <a:rPr lang="en-US" sz="1100">
              <a:solidFill>
                <a:sysClr val="windowText" lastClr="000000"/>
              </a:solidFill>
              <a:latin typeface="Corbel" panose="020B0503020204020204" pitchFamily="34" charset="0"/>
            </a:rPr>
            <a:t>In this section, we will go over in detail each column of data to be reported. </a:t>
          </a:r>
        </a:p>
        <a:p>
          <a:pPr algn="l"/>
          <a:r>
            <a:rPr lang="en-US" sz="1100">
              <a:solidFill>
                <a:sysClr val="windowText" lastClr="000000"/>
              </a:solidFill>
              <a:latin typeface="Corbel" panose="020B0503020204020204" pitchFamily="34" charset="0"/>
            </a:rPr>
            <a:t>1. Projects: This column numbers the sub-projects you are managing under your grant. E.g. If you are doing a building purchase, renovation, and expanding services, each of those would be a separate project. If you have more than four projects, please feel free to add rows to capture your projects as needed.</a:t>
          </a:r>
        </a:p>
        <a:p>
          <a:pPr algn="l"/>
          <a:r>
            <a:rPr lang="en-US" sz="1100">
              <a:solidFill>
                <a:sysClr val="windowText" lastClr="000000"/>
              </a:solidFill>
              <a:latin typeface="Corbel" panose="020B0503020204020204" pitchFamily="34" charset="0"/>
            </a:rPr>
            <a:t>2. Name of Project: this is your project name and will only be used to track progress on this part of your grant. </a:t>
          </a:r>
        </a:p>
        <a:p>
          <a:pPr algn="l"/>
          <a:r>
            <a:rPr lang="en-US" sz="1100">
              <a:solidFill>
                <a:sysClr val="windowText" lastClr="000000"/>
              </a:solidFill>
              <a:latin typeface="Corbel" panose="020B0503020204020204" pitchFamily="34" charset="0"/>
            </a:rPr>
            <a:t>3. Project Location: Indicate the primary location of your project. If you have multiple areas for the same project, please list the location where the highest percentage of work is being done. </a:t>
          </a:r>
        </a:p>
        <a:p>
          <a:pPr algn="l"/>
          <a:r>
            <a:rPr lang="en-US" sz="1100">
              <a:solidFill>
                <a:sysClr val="windowText" lastClr="000000"/>
              </a:solidFill>
              <a:latin typeface="Corbel" panose="020B0503020204020204" pitchFamily="34" charset="0"/>
            </a:rPr>
            <a:t>4. Status: Please use the drop-down menu to provide status. These are US Departement of Treasury statuses that DAS will report on. </a:t>
          </a:r>
        </a:p>
        <a:p>
          <a:pPr algn="l"/>
          <a:r>
            <a:rPr lang="en-US" sz="1100">
              <a:solidFill>
                <a:sysClr val="windowText" lastClr="000000"/>
              </a:solidFill>
              <a:latin typeface="Corbel" panose="020B0503020204020204" pitchFamily="34" charset="0"/>
            </a:rPr>
            <a:t>5. Progress: Please describe the progress made on this project during this reporting period. Include any activities or outcomes listed in your Performance Plan that have been achieved.</a:t>
          </a:r>
        </a:p>
        <a:p>
          <a:pPr algn="l"/>
          <a:r>
            <a:rPr lang="en-US" sz="1100">
              <a:solidFill>
                <a:sysClr val="windowText" lastClr="000000"/>
              </a:solidFill>
              <a:latin typeface="Corbel" panose="020B0503020204020204" pitchFamily="34" charset="0"/>
            </a:rPr>
            <a:t>6. Barriers/Risks: Please identify any delays, barriers, or risks to completing this project that arose during this quarter. </a:t>
          </a:r>
        </a:p>
        <a:p>
          <a:pPr algn="l"/>
          <a:r>
            <a:rPr lang="en-US" sz="1100">
              <a:solidFill>
                <a:sysClr val="windowText" lastClr="000000"/>
              </a:solidFill>
              <a:latin typeface="Corbel" panose="020B0503020204020204" pitchFamily="34" charset="0"/>
            </a:rPr>
            <a:t>7. Mitigation: Describe the steps being taken to mitigate the delays, barriers, or risks previously identified.</a:t>
          </a:r>
        </a:p>
        <a:p>
          <a:pPr algn="l"/>
          <a:r>
            <a:rPr lang="en-US" sz="1100">
              <a:solidFill>
                <a:sysClr val="windowText" lastClr="000000"/>
              </a:solidFill>
              <a:latin typeface="Corbel" panose="020B0503020204020204" pitchFamily="34" charset="0"/>
            </a:rPr>
            <a:t>8. Outreach/Engagement: This is optional, but DAS would like to know about your project successes! Please share with us positive news stories and community outreach and engagement efforts so DAS can share your successes.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6569</xdr:colOff>
      <xdr:row>6</xdr:row>
      <xdr:rowOff>19707</xdr:rowOff>
    </xdr:from>
    <xdr:to>
      <xdr:col>24</xdr:col>
      <xdr:colOff>8759</xdr:colOff>
      <xdr:row>21</xdr:row>
      <xdr:rowOff>85397</xdr:rowOff>
    </xdr:to>
    <xdr:pic>
      <xdr:nvPicPr>
        <xdr:cNvPr id="2" name="Graphic 1">
          <a:extLst>
            <a:ext uri="{FF2B5EF4-FFF2-40B4-BE49-F238E27FC236}">
              <a16:creationId xmlns:a16="http://schemas.microsoft.com/office/drawing/2014/main" id="{8B2C7D32-8939-4F08-8F31-4D771E4BE0E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4471431" y="1326931"/>
          <a:ext cx="5500414" cy="30939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311150</xdr:colOff>
      <xdr:row>15</xdr:row>
      <xdr:rowOff>133350</xdr:rowOff>
    </xdr:from>
    <xdr:ext cx="184731" cy="264560"/>
    <xdr:sp macro="" textlink="">
      <xdr:nvSpPr>
        <xdr:cNvPr id="2" name="TextBox 1">
          <a:extLst>
            <a:ext uri="{FF2B5EF4-FFF2-40B4-BE49-F238E27FC236}">
              <a16:creationId xmlns:a16="http://schemas.microsoft.com/office/drawing/2014/main" id="{1E883403-D408-4892-9A6A-FEE1DED6A17F}"/>
            </a:ext>
          </a:extLst>
        </xdr:cNvPr>
        <xdr:cNvSpPr txBox="1"/>
      </xdr:nvSpPr>
      <xdr:spPr>
        <a:xfrm>
          <a:off x="14884400" y="21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8FA5F3-E19C-4B1A-80E7-C7ECCB035B7F}" name="Table13" displayName="Table13" ref="A1:H6" totalsRowShown="0" headerRowDxfId="18" dataDxfId="17">
  <autoFilter ref="A1:H6" xr:uid="{4AA4B516-19E5-45D0-9B7F-A85CC6FCD377}"/>
  <tableColumns count="8">
    <tableColumn id="1" xr3:uid="{5B08F43E-1494-4C21-B185-59D7780A3073}" name="Projects" dataDxfId="16"/>
    <tableColumn id="2" xr3:uid="{5F742F35-4E65-479B-807A-4A2C8D552BC2}" name="Name of Project"/>
    <tableColumn id="3" xr3:uid="{92CAD3A9-EC63-473F-999F-691CB9EDA724}" name="Project Location"/>
    <tableColumn id="4" xr3:uid="{76CE3F22-FD2D-4366-B828-274A0B46F7BD}" name="Status"/>
    <tableColumn id="5" xr3:uid="{74E093B4-698E-47D4-A1F5-E629F5B2F2A2}" name="Progress" dataDxfId="15"/>
    <tableColumn id="6" xr3:uid="{AC7CA83A-9EA5-404B-82D0-B1E529B5C78F}" name="Barriers/Risks" dataDxfId="14"/>
    <tableColumn id="7" xr3:uid="{00DB4125-6428-42A8-ACD3-91BEA4480C48}" name="Mitigation" dataDxfId="13"/>
    <tableColumn id="8" xr3:uid="{1A936521-338D-40A5-8E0E-38D290597D78}" name="(Optional) Outreach/Engagement"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6237C8-8A15-468A-A66C-E95BE951E11B}" name="Table1" displayName="Table1" ref="A1:H10" totalsRowShown="0" headerRowDxfId="9" dataDxfId="8">
  <autoFilter ref="A1:H10" xr:uid="{4AA4B516-19E5-45D0-9B7F-A85CC6FCD377}"/>
  <tableColumns count="8">
    <tableColumn id="1" xr3:uid="{9DEA4722-AA49-496E-8239-226A34C5DF37}" name="Projects" dataDxfId="7"/>
    <tableColumn id="2" xr3:uid="{F2DA7F0A-0CBE-4DCB-9D27-D3C1A6D3351B}" name="Name of Project" dataDxfId="6"/>
    <tableColumn id="3" xr3:uid="{58B2C0B3-12DD-426F-ABB0-ECEE852E6BD7}" name="Project Location" dataDxfId="5"/>
    <tableColumn id="4" xr3:uid="{7ED5832B-B781-476E-AC81-22A5D39EBA1A}" name="Status" dataDxfId="4"/>
    <tableColumn id="5" xr3:uid="{9F360081-BB2A-493F-A865-0C791A0BB0BD}" name="Progress" dataDxfId="3"/>
    <tableColumn id="6" xr3:uid="{1D31E732-3753-4F20-A3F9-261152126CAD}" name="Barriers/Risks" dataDxfId="2"/>
    <tableColumn id="7" xr3:uid="{0E424085-03A6-4E9D-B81A-DB7C2AB51848}" name="Mitigation" dataDxfId="1"/>
    <tableColumn id="8" xr3:uid="{309A7DB6-7EA6-48CE-A141-C663D4D6146F}" name="(Optional) Outreach/Engageme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B8A64-011C-4F8A-8059-7C944BBB476C}">
  <sheetPr>
    <tabColor rgb="FFC00000"/>
  </sheetPr>
  <dimension ref="H1:W31"/>
  <sheetViews>
    <sheetView tabSelected="1" zoomScale="110" zoomScaleNormal="110" workbookViewId="0">
      <selection activeCell="M7" sqref="M7"/>
    </sheetView>
  </sheetViews>
  <sheetFormatPr defaultColWidth="8.85546875" defaultRowHeight="15" x14ac:dyDescent="0.25"/>
  <cols>
    <col min="1" max="7" width="14.7109375" style="215" customWidth="1"/>
    <col min="8" max="8" width="2.28515625" style="215" customWidth="1"/>
    <col min="9" max="16" width="13.7109375" style="215" customWidth="1"/>
    <col min="17" max="16384" width="8.85546875" style="215"/>
  </cols>
  <sheetData>
    <row r="1" spans="8:23" ht="37.15" customHeight="1" x14ac:dyDescent="0.25"/>
    <row r="2" spans="8:23" ht="37.15" customHeight="1" x14ac:dyDescent="0.25"/>
    <row r="3" spans="8:23" ht="37.15" customHeight="1" x14ac:dyDescent="0.25"/>
    <row r="4" spans="8:23" ht="37.15" customHeight="1" x14ac:dyDescent="0.25">
      <c r="Q4" s="216"/>
      <c r="R4" s="216"/>
      <c r="S4" s="216"/>
      <c r="T4" s="216"/>
      <c r="U4" s="216"/>
      <c r="V4" s="216"/>
      <c r="W4" s="216"/>
    </row>
    <row r="5" spans="8:23" ht="37.15" customHeight="1" x14ac:dyDescent="0.25">
      <c r="Q5" s="216"/>
      <c r="R5" s="216"/>
      <c r="S5" s="216"/>
      <c r="T5" s="216"/>
      <c r="U5" s="216"/>
      <c r="V5" s="216"/>
      <c r="W5" s="216"/>
    </row>
    <row r="6" spans="8:23" ht="59.45" customHeight="1" x14ac:dyDescent="0.25">
      <c r="P6" s="216"/>
      <c r="Q6" s="216"/>
      <c r="R6" s="216"/>
      <c r="S6" s="216"/>
      <c r="T6" s="216"/>
      <c r="U6" s="216"/>
      <c r="V6" s="216"/>
      <c r="W6" s="216"/>
    </row>
    <row r="7" spans="8:23" ht="31.15" customHeight="1" x14ac:dyDescent="0.25">
      <c r="H7" s="217"/>
      <c r="Q7" s="216"/>
      <c r="R7" s="216"/>
      <c r="S7" s="216"/>
      <c r="T7" s="216"/>
      <c r="U7" s="216"/>
      <c r="V7" s="216"/>
      <c r="W7" s="216"/>
    </row>
    <row r="8" spans="8:23" ht="31.15" customHeight="1" x14ac:dyDescent="0.25">
      <c r="Q8" s="216"/>
      <c r="R8" s="216"/>
      <c r="S8" s="216"/>
      <c r="T8" s="216"/>
      <c r="U8" s="216"/>
      <c r="V8" s="216"/>
      <c r="W8" s="216"/>
    </row>
    <row r="9" spans="8:23" ht="31.15" customHeight="1" x14ac:dyDescent="0.25"/>
    <row r="10" spans="8:23" ht="31.15" customHeight="1" x14ac:dyDescent="0.25"/>
    <row r="11" spans="8:23" ht="31.15" customHeight="1" x14ac:dyDescent="0.25"/>
    <row r="12" spans="8:23" ht="31.15" customHeight="1" x14ac:dyDescent="0.25"/>
    <row r="13" spans="8:23" ht="31.15" customHeight="1" x14ac:dyDescent="0.25"/>
    <row r="14" spans="8:23" ht="31.15" customHeight="1" x14ac:dyDescent="0.25"/>
    <row r="15" spans="8:23" ht="31.9" customHeight="1" x14ac:dyDescent="0.25"/>
    <row r="16" spans="8:23" ht="31.9" customHeight="1" x14ac:dyDescent="0.25"/>
    <row r="17" s="215" customFormat="1" ht="31.9" customHeight="1" x14ac:dyDescent="0.25"/>
    <row r="18" s="215" customFormat="1" ht="31.9" customHeight="1" x14ac:dyDescent="0.25"/>
    <row r="19" s="215" customFormat="1" ht="31.9" customHeight="1" x14ac:dyDescent="0.25"/>
    <row r="20" s="215" customFormat="1" ht="31.9" customHeight="1" x14ac:dyDescent="0.25"/>
    <row r="21" s="215" customFormat="1" ht="31.9" customHeight="1" x14ac:dyDescent="0.25"/>
    <row r="22" s="215" customFormat="1" ht="31.9" customHeight="1" x14ac:dyDescent="0.25"/>
    <row r="23" s="215" customFormat="1" ht="31.9" customHeight="1" x14ac:dyDescent="0.25"/>
    <row r="24" s="215" customFormat="1" ht="31.9" customHeight="1" x14ac:dyDescent="0.25"/>
    <row r="25" s="215" customFormat="1" ht="31.9" customHeight="1" x14ac:dyDescent="0.25"/>
    <row r="26" s="215" customFormat="1" ht="31.9" customHeight="1" x14ac:dyDescent="0.25"/>
    <row r="27" s="215" customFormat="1" ht="31.9" customHeight="1" x14ac:dyDescent="0.25"/>
    <row r="28" s="215" customFormat="1" ht="31.9" customHeight="1" x14ac:dyDescent="0.25"/>
    <row r="29" s="215" customFormat="1" ht="31.9" customHeight="1" x14ac:dyDescent="0.25"/>
    <row r="30" s="215" customFormat="1" ht="31.9" customHeight="1" x14ac:dyDescent="0.25"/>
    <row r="31" s="215" customFormat="1" ht="31.9" customHeight="1"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6D6FE-353A-45A7-A75F-CBB904D80FBB}">
  <sheetPr>
    <tabColor theme="5" tint="0.79998168889431442"/>
  </sheetPr>
  <dimension ref="A1:AZ41"/>
  <sheetViews>
    <sheetView topLeftCell="A4" zoomScale="115" zoomScaleNormal="115" zoomScaleSheetLayoutView="100" workbookViewId="0">
      <selection activeCell="C18" sqref="C18"/>
    </sheetView>
  </sheetViews>
  <sheetFormatPr defaultRowHeight="15" x14ac:dyDescent="0.25"/>
  <cols>
    <col min="1" max="1" width="30.42578125" bestFit="1" customWidth="1"/>
    <col min="2" max="2" width="4.7109375" customWidth="1"/>
    <col min="3" max="3" width="14.7109375" bestFit="1" customWidth="1"/>
    <col min="4" max="6" width="13.7109375" bestFit="1" customWidth="1"/>
    <col min="7" max="7" width="15.7109375" bestFit="1" customWidth="1"/>
    <col min="8" max="10" width="13.7109375" bestFit="1" customWidth="1"/>
    <col min="11" max="11" width="15.7109375" bestFit="1" customWidth="1"/>
    <col min="12" max="13" width="13.7109375" bestFit="1" customWidth="1"/>
    <col min="14" max="14" width="16.7109375" style="3" bestFit="1" customWidth="1"/>
  </cols>
  <sheetData>
    <row r="1" spans="1:52" s="66" customFormat="1" ht="38.25" x14ac:dyDescent="0.25">
      <c r="A1" s="226" t="s">
        <v>69</v>
      </c>
      <c r="B1" s="227"/>
      <c r="C1" s="64" t="s">
        <v>68</v>
      </c>
      <c r="D1" s="64" t="s">
        <v>114</v>
      </c>
      <c r="E1" s="64" t="s">
        <v>115</v>
      </c>
      <c r="F1" s="64" t="s">
        <v>127</v>
      </c>
      <c r="G1" s="64" t="s">
        <v>126</v>
      </c>
      <c r="H1" s="64" t="s">
        <v>116</v>
      </c>
      <c r="I1" s="64" t="s">
        <v>119</v>
      </c>
      <c r="J1" s="64" t="s">
        <v>117</v>
      </c>
      <c r="K1" s="65" t="s">
        <v>118</v>
      </c>
      <c r="L1" s="64" t="s">
        <v>128</v>
      </c>
      <c r="M1" s="64" t="s">
        <v>129</v>
      </c>
      <c r="N1" s="64" t="s">
        <v>130</v>
      </c>
      <c r="O1" s="64" t="s">
        <v>139</v>
      </c>
      <c r="P1" s="64" t="s">
        <v>140</v>
      </c>
      <c r="Q1" s="64" t="s">
        <v>139</v>
      </c>
      <c r="R1" s="64" t="s">
        <v>140</v>
      </c>
      <c r="S1" s="64" t="s">
        <v>139</v>
      </c>
      <c r="T1" s="64" t="s">
        <v>140</v>
      </c>
      <c r="U1" s="64" t="s">
        <v>139</v>
      </c>
      <c r="V1" s="64" t="s">
        <v>140</v>
      </c>
      <c r="W1" s="64" t="s">
        <v>139</v>
      </c>
      <c r="X1" s="64" t="s">
        <v>140</v>
      </c>
    </row>
    <row r="2" spans="1:52" s="67" customFormat="1" ht="33.75" customHeight="1" thickBot="1" x14ac:dyDescent="0.25">
      <c r="A2" s="228" t="s">
        <v>166</v>
      </c>
      <c r="B2" s="229"/>
      <c r="C2" s="202"/>
      <c r="D2" s="203"/>
      <c r="E2" s="203"/>
      <c r="F2" s="203"/>
      <c r="G2" s="203"/>
      <c r="H2" s="203"/>
      <c r="I2" s="203"/>
      <c r="J2" s="203"/>
      <c r="K2" s="204"/>
      <c r="L2" s="204"/>
      <c r="M2" s="204"/>
      <c r="N2" s="204"/>
      <c r="O2" s="204"/>
      <c r="P2" s="204"/>
      <c r="Q2" s="204"/>
      <c r="R2" s="204"/>
      <c r="S2" s="204"/>
      <c r="T2" s="204"/>
      <c r="U2" s="204"/>
      <c r="V2" s="204"/>
      <c r="W2" s="204"/>
      <c r="X2" s="204"/>
      <c r="AZ2" s="67" t="s">
        <v>144</v>
      </c>
    </row>
    <row r="3" spans="1:52" ht="15.75" thickBot="1" x14ac:dyDescent="0.3">
      <c r="A3" s="244"/>
      <c r="B3" s="244"/>
      <c r="K3" s="100"/>
      <c r="L3" s="230" t="s">
        <v>138</v>
      </c>
      <c r="M3" s="230"/>
      <c r="N3" s="101"/>
      <c r="O3" s="233" t="s">
        <v>141</v>
      </c>
      <c r="P3" s="234"/>
      <c r="Q3" s="234"/>
      <c r="R3" s="234"/>
      <c r="S3" s="234"/>
      <c r="T3" s="234"/>
      <c r="U3" s="234"/>
      <c r="V3" s="234"/>
      <c r="W3" s="234"/>
      <c r="X3" s="235"/>
    </row>
    <row r="4" spans="1:52" ht="15.75" thickBot="1" x14ac:dyDescent="0.3">
      <c r="A4" s="245" t="s">
        <v>79</v>
      </c>
      <c r="B4" s="246"/>
      <c r="C4" s="172">
        <v>1500000</v>
      </c>
      <c r="K4" s="143"/>
      <c r="L4" s="231"/>
      <c r="M4" s="231"/>
      <c r="N4" s="69"/>
      <c r="O4" s="236"/>
      <c r="P4" s="237"/>
      <c r="Q4" s="237"/>
      <c r="R4" s="237"/>
      <c r="S4" s="237"/>
      <c r="T4" s="237"/>
      <c r="U4" s="237"/>
      <c r="V4" s="237"/>
      <c r="W4" s="237"/>
      <c r="X4" s="238"/>
    </row>
    <row r="5" spans="1:52" ht="15.75" thickBot="1" x14ac:dyDescent="0.3">
      <c r="A5" s="245" t="s">
        <v>149</v>
      </c>
      <c r="B5" s="246"/>
      <c r="C5" s="172">
        <v>0</v>
      </c>
      <c r="K5" s="143"/>
      <c r="L5" s="231"/>
      <c r="M5" s="231"/>
      <c r="N5" s="69"/>
      <c r="O5" s="236"/>
      <c r="P5" s="237"/>
      <c r="Q5" s="237"/>
      <c r="R5" s="237"/>
      <c r="S5" s="237"/>
      <c r="T5" s="237"/>
      <c r="U5" s="237"/>
      <c r="V5" s="237"/>
      <c r="W5" s="237"/>
      <c r="X5" s="238"/>
    </row>
    <row r="6" spans="1:52" ht="15.75" thickBot="1" x14ac:dyDescent="0.3">
      <c r="A6" s="245" t="s">
        <v>79</v>
      </c>
      <c r="B6" s="246"/>
      <c r="C6" s="171">
        <v>1500000</v>
      </c>
      <c r="K6" s="102"/>
      <c r="L6" s="232"/>
      <c r="M6" s="232"/>
      <c r="N6" s="103"/>
      <c r="O6" s="239"/>
      <c r="P6" s="240"/>
      <c r="Q6" s="240"/>
      <c r="R6" s="240"/>
      <c r="S6" s="240"/>
      <c r="T6" s="240"/>
      <c r="U6" s="240"/>
      <c r="V6" s="240"/>
      <c r="W6" s="240"/>
      <c r="X6" s="241"/>
      <c r="AZ6" t="s">
        <v>70</v>
      </c>
    </row>
    <row r="7" spans="1:52" ht="10.15" customHeight="1" thickBot="1" x14ac:dyDescent="0.3">
      <c r="A7" s="258"/>
      <c r="B7" s="258"/>
      <c r="C7" s="205"/>
    </row>
    <row r="8" spans="1:52" ht="14.65" customHeight="1" thickBot="1" x14ac:dyDescent="0.3">
      <c r="A8" s="242" t="s">
        <v>80</v>
      </c>
      <c r="B8" s="243"/>
      <c r="C8" s="206">
        <v>44576</v>
      </c>
      <c r="D8" s="206">
        <v>44666</v>
      </c>
      <c r="E8" s="206">
        <v>44757</v>
      </c>
      <c r="F8" s="206">
        <v>44849</v>
      </c>
      <c r="G8" s="206">
        <v>44941</v>
      </c>
      <c r="H8" s="206">
        <v>45031</v>
      </c>
      <c r="I8" s="206">
        <v>45122</v>
      </c>
      <c r="J8" s="206">
        <v>45214</v>
      </c>
      <c r="K8" s="206">
        <v>45306</v>
      </c>
      <c r="L8" s="206">
        <v>45397</v>
      </c>
      <c r="M8" s="206">
        <v>45488</v>
      </c>
      <c r="N8" s="44"/>
    </row>
    <row r="9" spans="1:52" ht="30.75" thickBot="1" x14ac:dyDescent="0.3">
      <c r="A9" s="250" t="s">
        <v>81</v>
      </c>
      <c r="B9" s="251"/>
      <c r="C9" s="112" t="s">
        <v>17</v>
      </c>
      <c r="D9" s="113" t="s">
        <v>18</v>
      </c>
      <c r="E9" s="113" t="s">
        <v>26</v>
      </c>
      <c r="F9" s="113" t="s">
        <v>27</v>
      </c>
      <c r="G9" s="113" t="s">
        <v>36</v>
      </c>
      <c r="H9" s="113" t="s">
        <v>37</v>
      </c>
      <c r="I9" s="113" t="s">
        <v>38</v>
      </c>
      <c r="J9" s="113" t="s">
        <v>39</v>
      </c>
      <c r="K9" s="113" t="s">
        <v>43</v>
      </c>
      <c r="L9" s="113" t="s">
        <v>44</v>
      </c>
      <c r="M9" s="113" t="s">
        <v>45</v>
      </c>
      <c r="N9" s="44"/>
    </row>
    <row r="10" spans="1:52" ht="15.75" thickBot="1" x14ac:dyDescent="0.3">
      <c r="A10" s="258"/>
      <c r="B10" s="258"/>
      <c r="C10" s="21"/>
    </row>
    <row r="11" spans="1:52" ht="14.65" customHeight="1" thickBot="1" x14ac:dyDescent="0.3">
      <c r="A11" s="252"/>
      <c r="B11" s="253"/>
      <c r="C11" s="41" t="s">
        <v>152</v>
      </c>
      <c r="D11" s="42" t="s">
        <v>28</v>
      </c>
      <c r="E11" s="42" t="s">
        <v>29</v>
      </c>
      <c r="F11" s="42" t="s">
        <v>30</v>
      </c>
      <c r="G11" s="42" t="s">
        <v>31</v>
      </c>
      <c r="H11" s="42" t="s">
        <v>32</v>
      </c>
      <c r="I11" s="42" t="s">
        <v>168</v>
      </c>
      <c r="J11" s="42" t="s">
        <v>167</v>
      </c>
      <c r="K11" s="42" t="s">
        <v>35</v>
      </c>
      <c r="L11" s="42" t="s">
        <v>40</v>
      </c>
      <c r="M11" s="43" t="s">
        <v>41</v>
      </c>
      <c r="N11" s="51" t="s">
        <v>20</v>
      </c>
    </row>
    <row r="12" spans="1:52" x14ac:dyDescent="0.25">
      <c r="A12" s="254" t="s">
        <v>21</v>
      </c>
      <c r="B12" s="255"/>
      <c r="C12" s="27">
        <v>32415</v>
      </c>
      <c r="D12" s="36">
        <v>31564</v>
      </c>
      <c r="E12" s="36">
        <v>32456</v>
      </c>
      <c r="F12" s="36">
        <v>31432</v>
      </c>
      <c r="G12" s="36">
        <v>31832</v>
      </c>
      <c r="H12" s="36">
        <v>32148</v>
      </c>
      <c r="I12" s="36">
        <v>31987</v>
      </c>
      <c r="J12" s="36">
        <v>32091</v>
      </c>
      <c r="K12" s="36">
        <v>32048</v>
      </c>
      <c r="L12" s="36">
        <v>31892</v>
      </c>
      <c r="M12" s="6">
        <v>30876</v>
      </c>
      <c r="N12" s="14">
        <f>SUM(C12:M12)</f>
        <v>350741</v>
      </c>
    </row>
    <row r="13" spans="1:52" x14ac:dyDescent="0.25">
      <c r="A13" s="256" t="s">
        <v>23</v>
      </c>
      <c r="B13" s="257"/>
      <c r="C13" s="28">
        <v>567</v>
      </c>
      <c r="D13" s="37">
        <v>245</v>
      </c>
      <c r="E13" s="37">
        <v>378</v>
      </c>
      <c r="F13" s="37">
        <v>223</v>
      </c>
      <c r="G13" s="37">
        <v>348</v>
      </c>
      <c r="H13" s="37">
        <v>357</v>
      </c>
      <c r="I13" s="37">
        <v>198</v>
      </c>
      <c r="J13" s="37">
        <v>227</v>
      </c>
      <c r="K13" s="37">
        <v>327</v>
      </c>
      <c r="L13" s="37">
        <v>157</v>
      </c>
      <c r="M13" s="19">
        <v>98.813999999999993</v>
      </c>
      <c r="N13" s="25">
        <f t="shared" ref="N13:N21" si="0">SUM(C13:M13)</f>
        <v>3125.8139999999999</v>
      </c>
    </row>
    <row r="14" spans="1:52" x14ac:dyDescent="0.25">
      <c r="A14" s="256" t="s">
        <v>24</v>
      </c>
      <c r="B14" s="257"/>
      <c r="C14" s="28">
        <v>1254</v>
      </c>
      <c r="D14" s="37">
        <v>0</v>
      </c>
      <c r="E14" s="37">
        <v>0</v>
      </c>
      <c r="F14" s="37">
        <v>0</v>
      </c>
      <c r="G14" s="37">
        <v>1268</v>
      </c>
      <c r="H14" s="37">
        <v>0</v>
      </c>
      <c r="I14" s="37">
        <v>0</v>
      </c>
      <c r="J14" s="37">
        <v>0</v>
      </c>
      <c r="K14" s="37">
        <v>1293</v>
      </c>
      <c r="L14" s="37">
        <v>0</v>
      </c>
      <c r="M14" s="57">
        <v>1</v>
      </c>
      <c r="N14" s="25">
        <f t="shared" si="0"/>
        <v>3816</v>
      </c>
    </row>
    <row r="15" spans="1:52" x14ac:dyDescent="0.25">
      <c r="A15" s="256" t="s">
        <v>56</v>
      </c>
      <c r="B15" s="257"/>
      <c r="C15" s="28">
        <v>2500</v>
      </c>
      <c r="D15" s="37">
        <v>300</v>
      </c>
      <c r="E15" s="37">
        <v>300</v>
      </c>
      <c r="F15" s="37">
        <v>300</v>
      </c>
      <c r="G15" s="37">
        <v>300</v>
      </c>
      <c r="H15" s="37">
        <v>300</v>
      </c>
      <c r="I15" s="37">
        <v>300</v>
      </c>
      <c r="J15" s="37">
        <v>300</v>
      </c>
      <c r="K15" s="37">
        <v>300</v>
      </c>
      <c r="L15" s="37">
        <v>300</v>
      </c>
      <c r="M15" s="19">
        <v>300</v>
      </c>
      <c r="N15" s="25">
        <f t="shared" si="0"/>
        <v>5500</v>
      </c>
    </row>
    <row r="16" spans="1:52" ht="15.75" thickBot="1" x14ac:dyDescent="0.3">
      <c r="A16" s="265" t="s">
        <v>22</v>
      </c>
      <c r="B16" s="266"/>
      <c r="C16" s="29">
        <v>275000</v>
      </c>
      <c r="D16" s="38">
        <v>275000</v>
      </c>
      <c r="E16" s="38">
        <v>110000</v>
      </c>
      <c r="F16" s="38">
        <v>0</v>
      </c>
      <c r="G16" s="38">
        <v>0</v>
      </c>
      <c r="H16" s="38">
        <v>0</v>
      </c>
      <c r="I16" s="38">
        <v>0</v>
      </c>
      <c r="J16" s="38">
        <v>0</v>
      </c>
      <c r="K16" s="38">
        <v>0</v>
      </c>
      <c r="L16" s="38">
        <v>0</v>
      </c>
      <c r="M16" s="5">
        <v>0</v>
      </c>
      <c r="N16" s="13">
        <f t="shared" si="0"/>
        <v>660000</v>
      </c>
    </row>
    <row r="17" spans="1:14" ht="15.75" thickBot="1" x14ac:dyDescent="0.3">
      <c r="A17" s="267" t="s">
        <v>16</v>
      </c>
      <c r="B17" s="268"/>
      <c r="C17" s="247" t="s">
        <v>111</v>
      </c>
      <c r="D17" s="248"/>
      <c r="E17" s="248"/>
      <c r="F17" s="248"/>
      <c r="G17" s="248"/>
      <c r="H17" s="248"/>
      <c r="I17" s="248"/>
      <c r="J17" s="248"/>
      <c r="K17" s="248"/>
      <c r="L17" s="248"/>
      <c r="M17" s="248"/>
      <c r="N17" s="249"/>
    </row>
    <row r="18" spans="1:14" x14ac:dyDescent="0.25">
      <c r="A18" s="273" t="s">
        <v>47</v>
      </c>
      <c r="B18" s="274"/>
      <c r="C18" s="30">
        <f>'EXAMPLE Subagreement Exp'!C54</f>
        <v>65000</v>
      </c>
      <c r="D18" s="30">
        <f>'EXAMPLE Subagreement Exp'!D54</f>
        <v>20000</v>
      </c>
      <c r="E18" s="30">
        <f>'EXAMPLE Subagreement Exp'!E54</f>
        <v>2500</v>
      </c>
      <c r="F18" s="30">
        <f>'EXAMPLE Subagreement Exp'!F54</f>
        <v>2500</v>
      </c>
      <c r="G18" s="30">
        <f>'EXAMPLE Subagreement Exp'!G54</f>
        <v>2500</v>
      </c>
      <c r="H18" s="30">
        <f>'EXAMPLE Subagreement Exp'!H54</f>
        <v>2000</v>
      </c>
      <c r="I18" s="30">
        <f>'EXAMPLE Subagreement Exp'!I54</f>
        <v>2000</v>
      </c>
      <c r="J18" s="30">
        <f>'EXAMPLE Subagreement Exp'!J54</f>
        <v>1500</v>
      </c>
      <c r="K18" s="30">
        <f>'EXAMPLE Subagreement Exp'!K54</f>
        <v>1500</v>
      </c>
      <c r="L18" s="30">
        <f>'EXAMPLE Subagreement Exp'!L54</f>
        <v>500</v>
      </c>
      <c r="M18" s="30">
        <f>'EXAMPLE Subagreement Exp'!M54</f>
        <v>0</v>
      </c>
      <c r="N18" s="16">
        <f t="shared" si="0"/>
        <v>100000</v>
      </c>
    </row>
    <row r="19" spans="1:14" ht="15.75" thickBot="1" x14ac:dyDescent="0.3">
      <c r="A19" s="271" t="s">
        <v>49</v>
      </c>
      <c r="B19" s="272"/>
      <c r="C19" s="33">
        <f>'EXAMPLE Subagreement Exp'!C55</f>
        <v>5000</v>
      </c>
      <c r="D19" s="33">
        <f>'EXAMPLE Subagreement Exp'!D55</f>
        <v>45500</v>
      </c>
      <c r="E19" s="33">
        <f>'EXAMPLE Subagreement Exp'!E55</f>
        <v>38500</v>
      </c>
      <c r="F19" s="33">
        <f>'EXAMPLE Subagreement Exp'!F55</f>
        <v>33000</v>
      </c>
      <c r="G19" s="33">
        <f>'EXAMPLE Subagreement Exp'!G55</f>
        <v>43000</v>
      </c>
      <c r="H19" s="33">
        <f>'EXAMPLE Subagreement Exp'!H55</f>
        <v>38000</v>
      </c>
      <c r="I19" s="33">
        <f>'EXAMPLE Subagreement Exp'!I55</f>
        <v>33000</v>
      </c>
      <c r="J19" s="33">
        <f>'EXAMPLE Subagreement Exp'!J55</f>
        <v>28000</v>
      </c>
      <c r="K19" s="33">
        <f>'EXAMPLE Subagreement Exp'!K55</f>
        <v>27000</v>
      </c>
      <c r="L19" s="33">
        <f>'EXAMPLE Subagreement Exp'!L55</f>
        <v>22250</v>
      </c>
      <c r="M19" s="33">
        <f>'EXAMPLE Subagreement Exp'!M55</f>
        <v>17250</v>
      </c>
      <c r="N19" s="15">
        <f t="shared" si="0"/>
        <v>330500</v>
      </c>
    </row>
    <row r="20" spans="1:14" ht="16.5" thickTop="1" thickBot="1" x14ac:dyDescent="0.3">
      <c r="A20" s="269" t="s">
        <v>48</v>
      </c>
      <c r="B20" s="270"/>
      <c r="C20" s="34">
        <f>SUM(C18:C19)</f>
        <v>70000</v>
      </c>
      <c r="D20" s="34">
        <f>SUM(D18:D19)</f>
        <v>65500</v>
      </c>
      <c r="E20" s="34">
        <f t="shared" ref="E20:L20" si="1">SUM(E18:E19)</f>
        <v>41000</v>
      </c>
      <c r="F20" s="34">
        <f t="shared" si="1"/>
        <v>35500</v>
      </c>
      <c r="G20" s="34">
        <f t="shared" si="1"/>
        <v>45500</v>
      </c>
      <c r="H20" s="34">
        <f t="shared" si="1"/>
        <v>40000</v>
      </c>
      <c r="I20" s="34">
        <f t="shared" si="1"/>
        <v>35000</v>
      </c>
      <c r="J20" s="34">
        <f t="shared" si="1"/>
        <v>29500</v>
      </c>
      <c r="K20" s="34">
        <f t="shared" si="1"/>
        <v>28500</v>
      </c>
      <c r="L20" s="34">
        <f t="shared" si="1"/>
        <v>22750</v>
      </c>
      <c r="M20" s="8">
        <f>SUM(M18:M19)</f>
        <v>17250</v>
      </c>
      <c r="N20" s="18">
        <f>SUM(C20:M20)</f>
        <v>430500</v>
      </c>
    </row>
    <row r="21" spans="1:14" ht="15.75" thickBot="1" x14ac:dyDescent="0.3">
      <c r="A21" s="26" t="s">
        <v>19</v>
      </c>
      <c r="B21" s="53">
        <v>0.1</v>
      </c>
      <c r="C21" s="52">
        <f t="shared" ref="C21:M21" si="2">SUM(C12+C13+C14+C18+C15)*$B$21</f>
        <v>10173.6</v>
      </c>
      <c r="D21" s="52">
        <f t="shared" si="2"/>
        <v>5210.9000000000005</v>
      </c>
      <c r="E21" s="52">
        <f t="shared" si="2"/>
        <v>3563.4</v>
      </c>
      <c r="F21" s="52">
        <f t="shared" si="2"/>
        <v>3445.5</v>
      </c>
      <c r="G21" s="52">
        <f t="shared" si="2"/>
        <v>3624.8</v>
      </c>
      <c r="H21" s="52">
        <f t="shared" si="2"/>
        <v>3480.5</v>
      </c>
      <c r="I21" s="52">
        <f t="shared" si="2"/>
        <v>3448.5</v>
      </c>
      <c r="J21" s="52">
        <f t="shared" si="2"/>
        <v>3411.8</v>
      </c>
      <c r="K21" s="52">
        <f t="shared" si="2"/>
        <v>3546.8</v>
      </c>
      <c r="L21" s="52">
        <f t="shared" si="2"/>
        <v>3284.9</v>
      </c>
      <c r="M21" s="52">
        <f t="shared" si="2"/>
        <v>3127.5814</v>
      </c>
      <c r="N21" s="24">
        <f t="shared" si="0"/>
        <v>46318.281400000007</v>
      </c>
    </row>
    <row r="22" spans="1:14" s="3" customFormat="1" ht="16.5" thickTop="1" thickBot="1" x14ac:dyDescent="0.3">
      <c r="A22" s="261" t="s">
        <v>25</v>
      </c>
      <c r="B22" s="262"/>
      <c r="C22" s="35">
        <f t="shared" ref="C22:M22" si="3">SUM(C12+C13+C14+C15+C16+C20+C21)</f>
        <v>391909.6</v>
      </c>
      <c r="D22" s="35">
        <f t="shared" si="3"/>
        <v>377819.9</v>
      </c>
      <c r="E22" s="35">
        <f t="shared" si="3"/>
        <v>187697.4</v>
      </c>
      <c r="F22" s="35">
        <f t="shared" si="3"/>
        <v>70900.5</v>
      </c>
      <c r="G22" s="35">
        <f t="shared" si="3"/>
        <v>82872.800000000003</v>
      </c>
      <c r="H22" s="35">
        <f t="shared" si="3"/>
        <v>76285.5</v>
      </c>
      <c r="I22" s="35">
        <f t="shared" si="3"/>
        <v>70933.5</v>
      </c>
      <c r="J22" s="35">
        <f t="shared" si="3"/>
        <v>65529.8</v>
      </c>
      <c r="K22" s="35">
        <f t="shared" si="3"/>
        <v>66014.8</v>
      </c>
      <c r="L22" s="35">
        <f t="shared" si="3"/>
        <v>58383.9</v>
      </c>
      <c r="M22" s="22">
        <f t="shared" si="3"/>
        <v>51653.395400000001</v>
      </c>
      <c r="N22" s="13">
        <f>SUM(C22:M22)</f>
        <v>1500001.0954</v>
      </c>
    </row>
    <row r="23" spans="1:14" s="3" customFormat="1" ht="10.15" customHeight="1" thickBot="1" x14ac:dyDescent="0.3">
      <c r="A23" s="259"/>
      <c r="B23" s="259"/>
      <c r="C23" s="11"/>
      <c r="D23" s="11"/>
      <c r="E23" s="11"/>
      <c r="F23" s="11"/>
      <c r="G23" s="11"/>
      <c r="H23" s="11"/>
      <c r="I23" s="11"/>
      <c r="J23" s="11"/>
      <c r="K23" s="11"/>
      <c r="L23" s="11"/>
      <c r="M23" s="11"/>
      <c r="N23" s="10"/>
    </row>
    <row r="24" spans="1:14" s="3" customFormat="1" ht="15.75" thickBot="1" x14ac:dyDescent="0.3">
      <c r="A24" s="263" t="s">
        <v>55</v>
      </c>
      <c r="B24" s="264"/>
      <c r="C24" s="59">
        <f>$C$6-C22</f>
        <v>1108090.3999999999</v>
      </c>
      <c r="D24" s="59">
        <f t="shared" ref="D24:M24" si="4">C24-D22</f>
        <v>730270.49999999988</v>
      </c>
      <c r="E24" s="59">
        <f t="shared" si="4"/>
        <v>542573.09999999986</v>
      </c>
      <c r="F24" s="59">
        <f t="shared" si="4"/>
        <v>471672.59999999986</v>
      </c>
      <c r="G24" s="59">
        <f t="shared" si="4"/>
        <v>388799.79999999987</v>
      </c>
      <c r="H24" s="59">
        <f t="shared" si="4"/>
        <v>312514.29999999987</v>
      </c>
      <c r="I24" s="59">
        <f t="shared" si="4"/>
        <v>241580.79999999987</v>
      </c>
      <c r="J24" s="59">
        <f t="shared" si="4"/>
        <v>176050.99999999988</v>
      </c>
      <c r="K24" s="59">
        <f t="shared" si="4"/>
        <v>110036.19999999988</v>
      </c>
      <c r="L24" s="59">
        <f t="shared" si="4"/>
        <v>51652.299999999879</v>
      </c>
      <c r="M24" s="60">
        <f t="shared" si="4"/>
        <v>-1.0954000001220265</v>
      </c>
    </row>
    <row r="25" spans="1:14" ht="10.15" customHeight="1" thickBot="1" x14ac:dyDescent="0.3">
      <c r="A25" s="260"/>
      <c r="B25" s="260"/>
      <c r="C25" s="11"/>
      <c r="D25" s="2"/>
      <c r="E25" s="2"/>
      <c r="F25" s="2"/>
      <c r="G25" s="2"/>
      <c r="H25" s="2"/>
      <c r="I25" s="2"/>
      <c r="J25" s="2"/>
      <c r="K25" s="2"/>
      <c r="L25" s="2"/>
      <c r="M25" s="2"/>
    </row>
    <row r="26" spans="1:14" ht="15.75" thickBot="1" x14ac:dyDescent="0.3">
      <c r="A26" s="277" t="s">
        <v>50</v>
      </c>
      <c r="B26" s="278"/>
      <c r="C26" s="48">
        <v>1500000</v>
      </c>
      <c r="D26" s="45"/>
      <c r="E26" s="45"/>
      <c r="F26" s="45"/>
      <c r="G26" s="45"/>
      <c r="H26" s="45"/>
      <c r="I26" s="45"/>
      <c r="J26" s="45"/>
      <c r="K26" s="45"/>
      <c r="L26" s="45"/>
      <c r="M26" s="46"/>
    </row>
    <row r="27" spans="1:14" ht="15.75" thickBot="1" x14ac:dyDescent="0.3">
      <c r="A27" s="279" t="s">
        <v>15</v>
      </c>
      <c r="B27" s="280"/>
      <c r="C27" s="49">
        <v>500000</v>
      </c>
      <c r="D27" s="50">
        <v>300000</v>
      </c>
      <c r="E27" s="50">
        <v>225000</v>
      </c>
      <c r="F27" s="50">
        <v>175000</v>
      </c>
      <c r="G27" s="50">
        <v>125000</v>
      </c>
      <c r="H27" s="50">
        <v>65000</v>
      </c>
      <c r="I27" s="50">
        <v>25000</v>
      </c>
      <c r="J27" s="50">
        <v>25000</v>
      </c>
      <c r="K27" s="50">
        <v>20000</v>
      </c>
      <c r="L27" s="50">
        <v>20000</v>
      </c>
      <c r="M27" s="47">
        <v>20001</v>
      </c>
    </row>
    <row r="28" spans="1:14" ht="16.5" thickTop="1" thickBot="1" x14ac:dyDescent="0.3">
      <c r="A28" s="261" t="s">
        <v>51</v>
      </c>
      <c r="B28" s="262"/>
      <c r="C28" s="35">
        <f>C26-C27</f>
        <v>1000000</v>
      </c>
      <c r="D28" s="13">
        <f>C28-D27</f>
        <v>700000</v>
      </c>
      <c r="E28" s="13">
        <f t="shared" ref="E28:M28" si="5">D28-E27</f>
        <v>475000</v>
      </c>
      <c r="F28" s="13">
        <f t="shared" si="5"/>
        <v>300000</v>
      </c>
      <c r="G28" s="13">
        <f t="shared" si="5"/>
        <v>175000</v>
      </c>
      <c r="H28" s="13">
        <f t="shared" si="5"/>
        <v>110000</v>
      </c>
      <c r="I28" s="13">
        <f t="shared" si="5"/>
        <v>85000</v>
      </c>
      <c r="J28" s="13">
        <f t="shared" si="5"/>
        <v>60000</v>
      </c>
      <c r="K28" s="13">
        <f t="shared" si="5"/>
        <v>40000</v>
      </c>
      <c r="L28" s="13">
        <f t="shared" si="5"/>
        <v>20000</v>
      </c>
      <c r="M28" s="23">
        <f t="shared" si="5"/>
        <v>-1</v>
      </c>
    </row>
    <row r="29" spans="1:14" ht="10.15" customHeight="1" x14ac:dyDescent="0.25">
      <c r="A29" s="244"/>
      <c r="B29" s="244"/>
    </row>
    <row r="30" spans="1:14" ht="15.75" thickBot="1" x14ac:dyDescent="0.3">
      <c r="A30" s="281" t="s">
        <v>71</v>
      </c>
      <c r="B30" s="281"/>
      <c r="M30" s="3" t="s">
        <v>72</v>
      </c>
    </row>
    <row r="31" spans="1:14" x14ac:dyDescent="0.25">
      <c r="A31" s="282" t="s">
        <v>82</v>
      </c>
      <c r="B31" s="283"/>
      <c r="C31" s="283"/>
      <c r="D31" s="283"/>
      <c r="E31" s="283"/>
      <c r="F31" s="283"/>
      <c r="G31" s="283"/>
      <c r="H31" s="283"/>
      <c r="I31" s="283"/>
      <c r="J31" s="283"/>
      <c r="K31" s="283"/>
      <c r="L31" s="283"/>
      <c r="M31" s="54" t="s">
        <v>28</v>
      </c>
    </row>
    <row r="32" spans="1:14" x14ac:dyDescent="0.25">
      <c r="A32" s="275" t="s">
        <v>74</v>
      </c>
      <c r="B32" s="276"/>
      <c r="C32" s="276"/>
      <c r="D32" s="276"/>
      <c r="E32" s="276"/>
      <c r="F32" s="276"/>
      <c r="G32" s="276"/>
      <c r="H32" s="276"/>
      <c r="I32" s="276"/>
      <c r="J32" s="276"/>
      <c r="K32" s="276"/>
      <c r="L32" s="276"/>
      <c r="M32" s="55" t="s">
        <v>29</v>
      </c>
    </row>
    <row r="33" spans="1:13" x14ac:dyDescent="0.25">
      <c r="A33" s="275" t="s">
        <v>74</v>
      </c>
      <c r="B33" s="276"/>
      <c r="C33" s="276"/>
      <c r="D33" s="276"/>
      <c r="E33" s="276"/>
      <c r="F33" s="276"/>
      <c r="G33" s="276"/>
      <c r="H33" s="276"/>
      <c r="I33" s="276"/>
      <c r="J33" s="276"/>
      <c r="K33" s="276"/>
      <c r="L33" s="276"/>
      <c r="M33" s="55" t="s">
        <v>30</v>
      </c>
    </row>
    <row r="34" spans="1:13" x14ac:dyDescent="0.25">
      <c r="A34" s="275" t="s">
        <v>75</v>
      </c>
      <c r="B34" s="276"/>
      <c r="C34" s="276"/>
      <c r="D34" s="276"/>
      <c r="E34" s="276"/>
      <c r="F34" s="276"/>
      <c r="G34" s="276"/>
      <c r="H34" s="276"/>
      <c r="I34" s="276"/>
      <c r="J34" s="276"/>
      <c r="K34" s="276"/>
      <c r="L34" s="276"/>
      <c r="M34" s="55" t="s">
        <v>31</v>
      </c>
    </row>
    <row r="35" spans="1:13" x14ac:dyDescent="0.25">
      <c r="A35" s="275" t="s">
        <v>73</v>
      </c>
      <c r="B35" s="276"/>
      <c r="C35" s="276"/>
      <c r="D35" s="276"/>
      <c r="E35" s="276"/>
      <c r="F35" s="276"/>
      <c r="G35" s="276"/>
      <c r="H35" s="276"/>
      <c r="I35" s="276"/>
      <c r="J35" s="276"/>
      <c r="K35" s="276"/>
      <c r="L35" s="276"/>
      <c r="M35" s="55" t="s">
        <v>32</v>
      </c>
    </row>
    <row r="36" spans="1:13" x14ac:dyDescent="0.25">
      <c r="A36" s="275" t="s">
        <v>76</v>
      </c>
      <c r="B36" s="276"/>
      <c r="C36" s="276"/>
      <c r="D36" s="276"/>
      <c r="E36" s="276"/>
      <c r="F36" s="276"/>
      <c r="G36" s="276"/>
      <c r="H36" s="276"/>
      <c r="I36" s="276"/>
      <c r="J36" s="276"/>
      <c r="K36" s="276"/>
      <c r="L36" s="276"/>
      <c r="M36" s="55" t="s">
        <v>33</v>
      </c>
    </row>
    <row r="37" spans="1:13" x14ac:dyDescent="0.25">
      <c r="A37" s="275" t="s">
        <v>73</v>
      </c>
      <c r="B37" s="276"/>
      <c r="C37" s="276"/>
      <c r="D37" s="276"/>
      <c r="E37" s="276"/>
      <c r="F37" s="276"/>
      <c r="G37" s="276"/>
      <c r="H37" s="276"/>
      <c r="I37" s="276"/>
      <c r="J37" s="276"/>
      <c r="K37" s="276"/>
      <c r="L37" s="276"/>
      <c r="M37" s="55" t="s">
        <v>34</v>
      </c>
    </row>
    <row r="38" spans="1:13" x14ac:dyDescent="0.25">
      <c r="A38" s="275" t="s">
        <v>73</v>
      </c>
      <c r="B38" s="276"/>
      <c r="C38" s="276"/>
      <c r="D38" s="276"/>
      <c r="E38" s="276"/>
      <c r="F38" s="276"/>
      <c r="G38" s="276"/>
      <c r="H38" s="276"/>
      <c r="I38" s="276"/>
      <c r="J38" s="276"/>
      <c r="K38" s="276"/>
      <c r="L38" s="276"/>
      <c r="M38" s="55" t="s">
        <v>35</v>
      </c>
    </row>
    <row r="39" spans="1:13" x14ac:dyDescent="0.25">
      <c r="A39" s="275" t="s">
        <v>77</v>
      </c>
      <c r="B39" s="276"/>
      <c r="C39" s="276"/>
      <c r="D39" s="276"/>
      <c r="E39" s="276"/>
      <c r="F39" s="276"/>
      <c r="G39" s="276"/>
      <c r="H39" s="276"/>
      <c r="I39" s="276"/>
      <c r="J39" s="276"/>
      <c r="K39" s="276"/>
      <c r="L39" s="276"/>
      <c r="M39" s="55" t="s">
        <v>40</v>
      </c>
    </row>
    <row r="40" spans="1:13" x14ac:dyDescent="0.25">
      <c r="A40" s="275" t="s">
        <v>73</v>
      </c>
      <c r="B40" s="276"/>
      <c r="C40" s="276"/>
      <c r="D40" s="276"/>
      <c r="E40" s="276"/>
      <c r="F40" s="276"/>
      <c r="G40" s="276"/>
      <c r="H40" s="276"/>
      <c r="I40" s="276"/>
      <c r="J40" s="276"/>
      <c r="K40" s="276"/>
      <c r="L40" s="276"/>
      <c r="M40" s="55" t="s">
        <v>41</v>
      </c>
    </row>
    <row r="41" spans="1:13" ht="15.75" thickBot="1" x14ac:dyDescent="0.3">
      <c r="A41" s="284" t="s">
        <v>78</v>
      </c>
      <c r="B41" s="285"/>
      <c r="C41" s="285"/>
      <c r="D41" s="285"/>
      <c r="E41" s="285"/>
      <c r="F41" s="285"/>
      <c r="G41" s="285"/>
      <c r="H41" s="285"/>
      <c r="I41" s="285"/>
      <c r="J41" s="285"/>
      <c r="K41" s="285"/>
      <c r="L41" s="285"/>
      <c r="M41" s="56" t="s">
        <v>42</v>
      </c>
    </row>
  </sheetData>
  <mergeCells count="43">
    <mergeCell ref="A37:L37"/>
    <mergeCell ref="A38:L38"/>
    <mergeCell ref="A39:L39"/>
    <mergeCell ref="A40:L40"/>
    <mergeCell ref="A41:L41"/>
    <mergeCell ref="A34:L34"/>
    <mergeCell ref="A35:L35"/>
    <mergeCell ref="A36:L36"/>
    <mergeCell ref="A26:B26"/>
    <mergeCell ref="A27:B27"/>
    <mergeCell ref="A28:B28"/>
    <mergeCell ref="A30:B30"/>
    <mergeCell ref="A29:B29"/>
    <mergeCell ref="A31:L31"/>
    <mergeCell ref="A32:L32"/>
    <mergeCell ref="A33:L33"/>
    <mergeCell ref="A23:B23"/>
    <mergeCell ref="A25:B25"/>
    <mergeCell ref="A22:B22"/>
    <mergeCell ref="A24:B24"/>
    <mergeCell ref="A16:B16"/>
    <mergeCell ref="A17:B17"/>
    <mergeCell ref="A20:B20"/>
    <mergeCell ref="A19:B19"/>
    <mergeCell ref="A18:B18"/>
    <mergeCell ref="C17:N17"/>
    <mergeCell ref="A6:B6"/>
    <mergeCell ref="A9:B9"/>
    <mergeCell ref="A11:B11"/>
    <mergeCell ref="A12:B12"/>
    <mergeCell ref="A13:B13"/>
    <mergeCell ref="A14:B14"/>
    <mergeCell ref="A15:B15"/>
    <mergeCell ref="A7:B7"/>
    <mergeCell ref="A10:B10"/>
    <mergeCell ref="A1:B1"/>
    <mergeCell ref="A2:B2"/>
    <mergeCell ref="L3:M6"/>
    <mergeCell ref="O3:X6"/>
    <mergeCell ref="A8:B8"/>
    <mergeCell ref="A3:B3"/>
    <mergeCell ref="A4:B4"/>
    <mergeCell ref="A5:B5"/>
  </mergeCells>
  <phoneticPr fontId="8" type="noConversion"/>
  <conditionalFormatting sqref="N22">
    <cfRule type="cellIs" dxfId="21" priority="3" operator="greaterThan">
      <formula>$C$6</formula>
    </cfRule>
  </conditionalFormatting>
  <conditionalFormatting sqref="M28">
    <cfRule type="cellIs" dxfId="20" priority="2" operator="lessThan">
      <formula>0</formula>
    </cfRule>
  </conditionalFormatting>
  <conditionalFormatting sqref="M24">
    <cfRule type="cellIs" dxfId="19" priority="1" operator="lessThan">
      <formula>0</formula>
    </cfRule>
  </conditionalFormatting>
  <dataValidations count="3">
    <dataValidation allowBlank="1" showInputMessage="1" showErrorMessage="1" prompt="Indirect is allowed on each subaward up to $25,000. See Subrecipient tab for more details." sqref="C18:M18" xr:uid="{E62698FC-947E-4DB9-8A99-A84F8AA52D26}"/>
    <dataValidation allowBlank="1" showInputMessage="1" showErrorMessage="1" prompt="Indirect is not calculated on this row." sqref="C19:M19" xr:uid="{646391D0-B672-4E11-80DA-2362125E27CA}"/>
    <dataValidation allowBlank="1" showInputMessage="1" showErrorMessage="1" prompt="Indirect is not allowed on capital expenditures, student stipends, or contract amounts over $25,000" sqref="C21:M21" xr:uid="{1F2C7A08-E421-4A0A-A8DF-BD54CF1CCD08}"/>
  </dataValidations>
  <pageMargins left="0.25" right="0.25" top="0.75" bottom="0.75" header="0.3" footer="0.3"/>
  <pageSetup paperSize="17"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promptTitle="Officers" prompt="Is the &quot;total compensation&quot; for the organization's five highest paid officers publicly listed or otherwise listed in SAM.gov?" xr:uid="{AABA9E85-3AB0-46E3-B8D9-E62BA265AE9C}">
          <x14:formula1>
            <xm:f>Lists!$B$9:$B$10</xm:f>
          </x14:formula1>
          <xm:sqref>N2</xm:sqref>
        </x14:dataValidation>
        <x14:dataValidation type="list" allowBlank="1" showInputMessage="1" showErrorMessage="1" promptTitle="$25-million" prompt="In the preceding fiscal year, did recipient receive $25 million or more of its annual gross revenue from federal funds?" xr:uid="{22DC09E6-3330-4865-B64A-C01E46F5E832}">
          <x14:formula1>
            <xm:f>Lists!$B$9:$B$10</xm:f>
          </x14:formula1>
          <xm:sqref>M2</xm:sqref>
        </x14:dataValidation>
        <x14:dataValidation type="list" allowBlank="1" showInputMessage="1" showErrorMessage="1" promptTitle="Fed Funds 80%" prompt="In its preceding fiscal year, did recipient receive 80% or more of its annual gross revenue from federal funds?" xr:uid="{FEEB9562-C706-43BE-A6EE-19CBF5BE2096}">
          <x14:formula1>
            <xm:f>Lists!$B$9:$B$10</xm:f>
          </x14:formula1>
          <xm:sqref>L2</xm:sqref>
        </x14:dataValidation>
        <x14:dataValidation type="list" allowBlank="1" showInputMessage="1" showErrorMessage="1" prompt="Select Yes or No" xr:uid="{C0EA4D35-38A5-4C6A-926F-893A75252E64}">
          <x14:formula1>
            <xm:f>Lists!$B$9:$B$10</xm:f>
          </x14:formula1>
          <xm:sqref>K2</xm:sqref>
        </x14:dataValidation>
        <x14:dataValidation type="list" allowBlank="1" showInputMessage="1" showErrorMessage="1" prompt="Using the picklist select your entity type." xr:uid="{F14B44F2-DA43-40AD-A880-92CC0BD54D55}">
          <x14:formula1>
            <xm:f>Lists!$B$13:$B$15</xm:f>
          </x14:formula1>
          <xm:sqref>E2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31A7-043A-40FB-8922-ADCF1F3A08ED}">
  <sheetPr>
    <tabColor theme="5" tint="0.79998168889431442"/>
  </sheetPr>
  <dimension ref="A1:AZ69"/>
  <sheetViews>
    <sheetView zoomScaleNormal="100" zoomScaleSheetLayoutView="100" workbookViewId="0">
      <selection activeCell="C24" sqref="C24"/>
    </sheetView>
  </sheetViews>
  <sheetFormatPr defaultRowHeight="15" x14ac:dyDescent="0.25"/>
  <cols>
    <col min="1" max="1" width="30.42578125" bestFit="1" customWidth="1"/>
    <col min="2" max="2" width="4.7109375" customWidth="1"/>
    <col min="3" max="3" width="14.7109375" bestFit="1" customWidth="1"/>
    <col min="4" max="6" width="13.7109375" bestFit="1" customWidth="1"/>
    <col min="7" max="7" width="15.7109375" bestFit="1" customWidth="1"/>
    <col min="8" max="10" width="13.7109375" bestFit="1" customWidth="1"/>
    <col min="11" max="11" width="15.7109375" bestFit="1" customWidth="1"/>
    <col min="12" max="13" width="13.7109375" bestFit="1" customWidth="1"/>
    <col min="14" max="14" width="16.7109375" style="3" bestFit="1" customWidth="1"/>
  </cols>
  <sheetData>
    <row r="1" spans="1:14" ht="15.75" thickBot="1" x14ac:dyDescent="0.3">
      <c r="A1" s="258"/>
      <c r="B1" s="258"/>
      <c r="C1" s="21"/>
    </row>
    <row r="2" spans="1:14" ht="14.65" customHeight="1" thickBot="1" x14ac:dyDescent="0.3">
      <c r="A2" s="252"/>
      <c r="B2" s="253"/>
      <c r="C2" s="41" t="s">
        <v>28</v>
      </c>
      <c r="D2" s="42" t="s">
        <v>29</v>
      </c>
      <c r="E2" s="42" t="s">
        <v>30</v>
      </c>
      <c r="F2" s="42" t="s">
        <v>31</v>
      </c>
      <c r="G2" s="42" t="s">
        <v>32</v>
      </c>
      <c r="H2" s="42" t="s">
        <v>33</v>
      </c>
      <c r="I2" s="42" t="s">
        <v>34</v>
      </c>
      <c r="J2" s="42" t="s">
        <v>35</v>
      </c>
      <c r="K2" s="42" t="s">
        <v>40</v>
      </c>
      <c r="L2" s="42" t="s">
        <v>41</v>
      </c>
      <c r="M2" s="58" t="s">
        <v>42</v>
      </c>
      <c r="N2" s="51" t="s">
        <v>20</v>
      </c>
    </row>
    <row r="3" spans="1:14" x14ac:dyDescent="0.25">
      <c r="A3" s="267" t="s">
        <v>16</v>
      </c>
      <c r="B3" s="268"/>
      <c r="C3" s="304" t="s">
        <v>113</v>
      </c>
      <c r="D3" s="305"/>
      <c r="E3" s="305"/>
      <c r="F3" s="305"/>
      <c r="G3" s="305"/>
      <c r="H3" s="305"/>
      <c r="I3" s="305"/>
      <c r="J3" s="305"/>
      <c r="K3" s="305"/>
      <c r="L3" s="305"/>
      <c r="M3" s="305"/>
      <c r="N3" s="306"/>
    </row>
    <row r="4" spans="1:14" x14ac:dyDescent="0.25">
      <c r="A4" s="302" t="s">
        <v>52</v>
      </c>
      <c r="B4" s="303"/>
      <c r="C4" s="30">
        <v>20000</v>
      </c>
      <c r="D4" s="39">
        <v>5000</v>
      </c>
      <c r="E4" s="39">
        <v>0</v>
      </c>
      <c r="F4" s="39">
        <v>0</v>
      </c>
      <c r="G4" s="39">
        <v>0</v>
      </c>
      <c r="H4" s="39">
        <v>0</v>
      </c>
      <c r="I4" s="39">
        <v>0</v>
      </c>
      <c r="J4" s="39">
        <v>0</v>
      </c>
      <c r="K4" s="39">
        <v>0</v>
      </c>
      <c r="L4" s="39">
        <v>0</v>
      </c>
      <c r="M4" s="9">
        <v>0</v>
      </c>
      <c r="N4" s="16">
        <f t="shared" ref="N4:N55" si="0">SUM(C4:M4)</f>
        <v>25000</v>
      </c>
    </row>
    <row r="5" spans="1:14" x14ac:dyDescent="0.25">
      <c r="A5" s="300" t="s">
        <v>46</v>
      </c>
      <c r="B5" s="301"/>
      <c r="C5" s="31"/>
      <c r="D5" s="36">
        <v>45000</v>
      </c>
      <c r="E5" s="36">
        <v>35000</v>
      </c>
      <c r="F5" s="36">
        <v>30000</v>
      </c>
      <c r="G5" s="36">
        <v>40000</v>
      </c>
      <c r="H5" s="36">
        <v>35000</v>
      </c>
      <c r="I5" s="36">
        <v>30000</v>
      </c>
      <c r="J5" s="36">
        <v>25000</v>
      </c>
      <c r="K5" s="36">
        <v>25000</v>
      </c>
      <c r="L5" s="36">
        <v>20000</v>
      </c>
      <c r="M5" s="7">
        <v>15000</v>
      </c>
      <c r="N5" s="14">
        <f t="shared" si="0"/>
        <v>300000</v>
      </c>
    </row>
    <row r="6" spans="1:14" x14ac:dyDescent="0.25">
      <c r="A6" s="302" t="s">
        <v>54</v>
      </c>
      <c r="B6" s="303"/>
      <c r="C6" s="30">
        <v>15000</v>
      </c>
      <c r="D6" s="39">
        <v>10000</v>
      </c>
      <c r="E6" s="39">
        <v>0</v>
      </c>
      <c r="F6" s="39">
        <v>0</v>
      </c>
      <c r="G6" s="39">
        <v>0</v>
      </c>
      <c r="H6" s="39">
        <v>0</v>
      </c>
      <c r="I6" s="39">
        <v>0</v>
      </c>
      <c r="J6" s="39">
        <v>0</v>
      </c>
      <c r="K6" s="39">
        <v>0</v>
      </c>
      <c r="L6" s="39">
        <v>0</v>
      </c>
      <c r="M6" s="9">
        <v>0</v>
      </c>
      <c r="N6" s="16">
        <f t="shared" si="0"/>
        <v>25000</v>
      </c>
    </row>
    <row r="7" spans="1:14" x14ac:dyDescent="0.25">
      <c r="A7" s="300" t="s">
        <v>46</v>
      </c>
      <c r="B7" s="301"/>
      <c r="C7" s="31"/>
      <c r="D7" s="36">
        <v>0</v>
      </c>
      <c r="E7" s="36">
        <v>3000</v>
      </c>
      <c r="F7" s="36">
        <v>3000</v>
      </c>
      <c r="G7" s="36">
        <v>3000</v>
      </c>
      <c r="H7" s="36">
        <v>3000</v>
      </c>
      <c r="I7" s="36">
        <v>3000</v>
      </c>
      <c r="J7" s="36">
        <v>3000</v>
      </c>
      <c r="K7" s="36">
        <v>2000</v>
      </c>
      <c r="L7" s="36">
        <v>2000</v>
      </c>
      <c r="M7" s="7">
        <v>2000</v>
      </c>
      <c r="N7" s="14">
        <f t="shared" si="0"/>
        <v>24000</v>
      </c>
    </row>
    <row r="8" spans="1:14" x14ac:dyDescent="0.25">
      <c r="A8" s="302" t="s">
        <v>53</v>
      </c>
      <c r="B8" s="303"/>
      <c r="C8" s="30">
        <v>25000</v>
      </c>
      <c r="D8" s="39">
        <v>0</v>
      </c>
      <c r="E8" s="39">
        <v>0</v>
      </c>
      <c r="F8" s="39">
        <v>0</v>
      </c>
      <c r="G8" s="39">
        <v>0</v>
      </c>
      <c r="H8" s="39">
        <v>0</v>
      </c>
      <c r="I8" s="39">
        <v>0</v>
      </c>
      <c r="J8" s="39">
        <v>0</v>
      </c>
      <c r="K8" s="39">
        <v>0</v>
      </c>
      <c r="L8" s="39">
        <v>0</v>
      </c>
      <c r="M8" s="9">
        <v>0</v>
      </c>
      <c r="N8" s="16">
        <f t="shared" si="0"/>
        <v>25000</v>
      </c>
    </row>
    <row r="9" spans="1:14" x14ac:dyDescent="0.25">
      <c r="A9" s="300" t="s">
        <v>46</v>
      </c>
      <c r="B9" s="301"/>
      <c r="C9" s="31">
        <v>5000</v>
      </c>
      <c r="D9" s="36">
        <v>500</v>
      </c>
      <c r="E9" s="36">
        <v>500</v>
      </c>
      <c r="F9" s="36">
        <v>0</v>
      </c>
      <c r="G9" s="36">
        <v>0</v>
      </c>
      <c r="H9" s="36">
        <v>0</v>
      </c>
      <c r="I9" s="36">
        <v>0</v>
      </c>
      <c r="J9" s="36">
        <v>0</v>
      </c>
      <c r="K9" s="36">
        <v>0</v>
      </c>
      <c r="L9" s="36">
        <v>0</v>
      </c>
      <c r="M9" s="7">
        <v>0</v>
      </c>
      <c r="N9" s="14">
        <f t="shared" si="0"/>
        <v>6000</v>
      </c>
    </row>
    <row r="10" spans="1:14" x14ac:dyDescent="0.25">
      <c r="A10" s="302" t="s">
        <v>96</v>
      </c>
      <c r="B10" s="303"/>
      <c r="C10" s="30">
        <v>5000</v>
      </c>
      <c r="D10" s="39">
        <v>5000</v>
      </c>
      <c r="E10" s="39">
        <v>2500</v>
      </c>
      <c r="F10" s="39">
        <v>2500</v>
      </c>
      <c r="G10" s="39">
        <v>2500</v>
      </c>
      <c r="H10" s="39">
        <v>2000</v>
      </c>
      <c r="I10" s="39">
        <v>2000</v>
      </c>
      <c r="J10" s="39">
        <v>1500</v>
      </c>
      <c r="K10" s="39">
        <v>1500</v>
      </c>
      <c r="L10" s="39">
        <v>500</v>
      </c>
      <c r="M10" s="9">
        <v>0</v>
      </c>
      <c r="N10" s="16">
        <f t="shared" si="0"/>
        <v>25000</v>
      </c>
    </row>
    <row r="11" spans="1:14" x14ac:dyDescent="0.25">
      <c r="A11" s="300" t="s">
        <v>46</v>
      </c>
      <c r="B11" s="301"/>
      <c r="C11" s="31">
        <v>0</v>
      </c>
      <c r="D11" s="36">
        <v>0</v>
      </c>
      <c r="E11" s="36">
        <v>0</v>
      </c>
      <c r="F11" s="36">
        <v>0</v>
      </c>
      <c r="G11" s="36">
        <v>0</v>
      </c>
      <c r="H11" s="36">
        <v>0</v>
      </c>
      <c r="I11" s="36"/>
      <c r="J11" s="36">
        <v>0</v>
      </c>
      <c r="K11" s="36">
        <v>0</v>
      </c>
      <c r="L11" s="36">
        <v>250</v>
      </c>
      <c r="M11" s="7">
        <v>250</v>
      </c>
      <c r="N11" s="14">
        <f t="shared" si="0"/>
        <v>500</v>
      </c>
    </row>
    <row r="12" spans="1:14" x14ac:dyDescent="0.25">
      <c r="A12" s="296" t="s">
        <v>84</v>
      </c>
      <c r="B12" s="297"/>
      <c r="C12" s="30"/>
      <c r="D12" s="39"/>
      <c r="E12" s="39"/>
      <c r="F12" s="39"/>
      <c r="G12" s="39"/>
      <c r="H12" s="39"/>
      <c r="I12" s="39"/>
      <c r="J12" s="39"/>
      <c r="K12" s="39"/>
      <c r="L12" s="39"/>
      <c r="M12" s="9"/>
      <c r="N12" s="16">
        <f t="shared" ref="N12:N35" si="1">SUM(C12:M12)</f>
        <v>0</v>
      </c>
    </row>
    <row r="13" spans="1:14" x14ac:dyDescent="0.25">
      <c r="A13" s="300" t="s">
        <v>46</v>
      </c>
      <c r="B13" s="301"/>
      <c r="C13" s="31"/>
      <c r="D13" s="36"/>
      <c r="E13" s="36"/>
      <c r="F13" s="36"/>
      <c r="G13" s="36"/>
      <c r="H13" s="36"/>
      <c r="I13" s="36"/>
      <c r="J13" s="36"/>
      <c r="K13" s="36"/>
      <c r="L13" s="36"/>
      <c r="M13" s="7"/>
      <c r="N13" s="14">
        <f t="shared" si="1"/>
        <v>0</v>
      </c>
    </row>
    <row r="14" spans="1:14" x14ac:dyDescent="0.25">
      <c r="A14" s="296" t="s">
        <v>85</v>
      </c>
      <c r="B14" s="297"/>
      <c r="C14" s="30"/>
      <c r="D14" s="39"/>
      <c r="E14" s="39"/>
      <c r="F14" s="39"/>
      <c r="G14" s="39"/>
      <c r="H14" s="39"/>
      <c r="I14" s="39"/>
      <c r="J14" s="39"/>
      <c r="K14" s="39"/>
      <c r="L14" s="39"/>
      <c r="M14" s="9"/>
      <c r="N14" s="16">
        <f t="shared" si="1"/>
        <v>0</v>
      </c>
    </row>
    <row r="15" spans="1:14" x14ac:dyDescent="0.25">
      <c r="A15" s="300" t="s">
        <v>46</v>
      </c>
      <c r="B15" s="301"/>
      <c r="C15" s="31"/>
      <c r="D15" s="36"/>
      <c r="E15" s="36"/>
      <c r="F15" s="36"/>
      <c r="G15" s="36"/>
      <c r="H15" s="36"/>
      <c r="I15" s="36"/>
      <c r="J15" s="36"/>
      <c r="K15" s="36"/>
      <c r="L15" s="36"/>
      <c r="M15" s="7"/>
      <c r="N15" s="14">
        <f t="shared" si="1"/>
        <v>0</v>
      </c>
    </row>
    <row r="16" spans="1:14" x14ac:dyDescent="0.25">
      <c r="A16" s="296" t="s">
        <v>86</v>
      </c>
      <c r="B16" s="297"/>
      <c r="C16" s="30"/>
      <c r="D16" s="39"/>
      <c r="E16" s="39"/>
      <c r="F16" s="39"/>
      <c r="G16" s="39"/>
      <c r="H16" s="39"/>
      <c r="I16" s="39"/>
      <c r="J16" s="39"/>
      <c r="K16" s="39"/>
      <c r="L16" s="39"/>
      <c r="M16" s="9"/>
      <c r="N16" s="16">
        <f t="shared" si="1"/>
        <v>0</v>
      </c>
    </row>
    <row r="17" spans="1:14" x14ac:dyDescent="0.25">
      <c r="A17" s="300" t="s">
        <v>46</v>
      </c>
      <c r="B17" s="301"/>
      <c r="C17" s="31"/>
      <c r="D17" s="36"/>
      <c r="E17" s="36"/>
      <c r="F17" s="36"/>
      <c r="G17" s="36"/>
      <c r="H17" s="36"/>
      <c r="I17" s="36"/>
      <c r="J17" s="36"/>
      <c r="K17" s="36"/>
      <c r="L17" s="36"/>
      <c r="M17" s="7"/>
      <c r="N17" s="14">
        <f t="shared" si="1"/>
        <v>0</v>
      </c>
    </row>
    <row r="18" spans="1:14" x14ac:dyDescent="0.25">
      <c r="A18" s="296" t="s">
        <v>87</v>
      </c>
      <c r="B18" s="297"/>
      <c r="C18" s="30"/>
      <c r="D18" s="39"/>
      <c r="E18" s="39"/>
      <c r="F18" s="39"/>
      <c r="G18" s="39"/>
      <c r="H18" s="39"/>
      <c r="I18" s="39"/>
      <c r="J18" s="39"/>
      <c r="K18" s="39"/>
      <c r="L18" s="39"/>
      <c r="M18" s="9"/>
      <c r="N18" s="16">
        <f t="shared" si="1"/>
        <v>0</v>
      </c>
    </row>
    <row r="19" spans="1:14" x14ac:dyDescent="0.25">
      <c r="A19" s="300" t="s">
        <v>46</v>
      </c>
      <c r="B19" s="301"/>
      <c r="C19" s="31"/>
      <c r="D19" s="36"/>
      <c r="E19" s="36"/>
      <c r="F19" s="36"/>
      <c r="G19" s="36"/>
      <c r="H19" s="36"/>
      <c r="I19" s="36"/>
      <c r="J19" s="36"/>
      <c r="K19" s="36"/>
      <c r="L19" s="36"/>
      <c r="M19" s="7"/>
      <c r="N19" s="14">
        <f t="shared" si="1"/>
        <v>0</v>
      </c>
    </row>
    <row r="20" spans="1:14" x14ac:dyDescent="0.25">
      <c r="A20" s="296" t="s">
        <v>88</v>
      </c>
      <c r="B20" s="297"/>
      <c r="C20" s="30"/>
      <c r="D20" s="39"/>
      <c r="E20" s="39"/>
      <c r="F20" s="39"/>
      <c r="G20" s="39"/>
      <c r="H20" s="39"/>
      <c r="I20" s="39"/>
      <c r="J20" s="39"/>
      <c r="K20" s="39"/>
      <c r="L20" s="39"/>
      <c r="M20" s="9"/>
      <c r="N20" s="16">
        <f t="shared" si="1"/>
        <v>0</v>
      </c>
    </row>
    <row r="21" spans="1:14" x14ac:dyDescent="0.25">
      <c r="A21" s="300" t="s">
        <v>46</v>
      </c>
      <c r="B21" s="301"/>
      <c r="C21" s="31"/>
      <c r="D21" s="36"/>
      <c r="E21" s="36"/>
      <c r="F21" s="36"/>
      <c r="G21" s="36"/>
      <c r="H21" s="36"/>
      <c r="I21" s="36"/>
      <c r="J21" s="36"/>
      <c r="K21" s="36"/>
      <c r="L21" s="36"/>
      <c r="M21" s="7"/>
      <c r="N21" s="14">
        <f t="shared" si="1"/>
        <v>0</v>
      </c>
    </row>
    <row r="22" spans="1:14" x14ac:dyDescent="0.25">
      <c r="A22" s="296" t="s">
        <v>89</v>
      </c>
      <c r="B22" s="297"/>
      <c r="C22" s="30"/>
      <c r="D22" s="39"/>
      <c r="E22" s="39"/>
      <c r="F22" s="39"/>
      <c r="G22" s="39"/>
      <c r="H22" s="39"/>
      <c r="I22" s="39"/>
      <c r="J22" s="39"/>
      <c r="K22" s="39"/>
      <c r="L22" s="39"/>
      <c r="M22" s="9"/>
      <c r="N22" s="16">
        <f t="shared" si="1"/>
        <v>0</v>
      </c>
    </row>
    <row r="23" spans="1:14" x14ac:dyDescent="0.25">
      <c r="A23" s="300" t="s">
        <v>46</v>
      </c>
      <c r="B23" s="301"/>
      <c r="C23" s="31"/>
      <c r="D23" s="36"/>
      <c r="E23" s="36"/>
      <c r="F23" s="36"/>
      <c r="G23" s="36"/>
      <c r="H23" s="36"/>
      <c r="I23" s="36"/>
      <c r="J23" s="36"/>
      <c r="K23" s="36"/>
      <c r="L23" s="36"/>
      <c r="M23" s="7"/>
      <c r="N23" s="14">
        <f t="shared" si="1"/>
        <v>0</v>
      </c>
    </row>
    <row r="24" spans="1:14" x14ac:dyDescent="0.25">
      <c r="A24" s="296" t="s">
        <v>90</v>
      </c>
      <c r="B24" s="297"/>
      <c r="C24" s="30"/>
      <c r="D24" s="39"/>
      <c r="E24" s="39"/>
      <c r="F24" s="39"/>
      <c r="G24" s="39"/>
      <c r="H24" s="39"/>
      <c r="I24" s="39"/>
      <c r="J24" s="39"/>
      <c r="K24" s="39"/>
      <c r="L24" s="39"/>
      <c r="M24" s="9"/>
      <c r="N24" s="16">
        <f t="shared" si="1"/>
        <v>0</v>
      </c>
    </row>
    <row r="25" spans="1:14" x14ac:dyDescent="0.25">
      <c r="A25" s="300" t="s">
        <v>46</v>
      </c>
      <c r="B25" s="301"/>
      <c r="C25" s="31"/>
      <c r="D25" s="36"/>
      <c r="E25" s="36"/>
      <c r="F25" s="36"/>
      <c r="G25" s="36"/>
      <c r="H25" s="36"/>
      <c r="I25" s="36"/>
      <c r="J25" s="36"/>
      <c r="K25" s="36"/>
      <c r="L25" s="36"/>
      <c r="M25" s="7"/>
      <c r="N25" s="14">
        <f t="shared" si="1"/>
        <v>0</v>
      </c>
    </row>
    <row r="26" spans="1:14" x14ac:dyDescent="0.25">
      <c r="A26" s="296" t="s">
        <v>91</v>
      </c>
      <c r="B26" s="297"/>
      <c r="C26" s="30"/>
      <c r="D26" s="39"/>
      <c r="E26" s="39"/>
      <c r="F26" s="39"/>
      <c r="G26" s="39"/>
      <c r="H26" s="39"/>
      <c r="I26" s="39"/>
      <c r="J26" s="39"/>
      <c r="K26" s="39"/>
      <c r="L26" s="39"/>
      <c r="M26" s="9"/>
      <c r="N26" s="16">
        <f t="shared" si="1"/>
        <v>0</v>
      </c>
    </row>
    <row r="27" spans="1:14" x14ac:dyDescent="0.25">
      <c r="A27" s="300" t="s">
        <v>46</v>
      </c>
      <c r="B27" s="301"/>
      <c r="C27" s="31"/>
      <c r="D27" s="36"/>
      <c r="E27" s="36"/>
      <c r="F27" s="36"/>
      <c r="G27" s="36"/>
      <c r="H27" s="36"/>
      <c r="I27" s="36"/>
      <c r="J27" s="36"/>
      <c r="K27" s="36"/>
      <c r="L27" s="36"/>
      <c r="M27" s="7"/>
      <c r="N27" s="14">
        <f t="shared" si="1"/>
        <v>0</v>
      </c>
    </row>
    <row r="28" spans="1:14" x14ac:dyDescent="0.25">
      <c r="A28" s="296" t="s">
        <v>92</v>
      </c>
      <c r="B28" s="297"/>
      <c r="C28" s="30"/>
      <c r="D28" s="39"/>
      <c r="E28" s="39"/>
      <c r="F28" s="39"/>
      <c r="G28" s="39"/>
      <c r="H28" s="39"/>
      <c r="I28" s="39"/>
      <c r="J28" s="39"/>
      <c r="K28" s="39"/>
      <c r="L28" s="39"/>
      <c r="M28" s="9"/>
      <c r="N28" s="16">
        <f t="shared" si="1"/>
        <v>0</v>
      </c>
    </row>
    <row r="29" spans="1:14" x14ac:dyDescent="0.25">
      <c r="A29" s="300" t="s">
        <v>46</v>
      </c>
      <c r="B29" s="301"/>
      <c r="C29" s="31"/>
      <c r="D29" s="36"/>
      <c r="E29" s="36"/>
      <c r="F29" s="36"/>
      <c r="G29" s="36"/>
      <c r="H29" s="36"/>
      <c r="I29" s="36"/>
      <c r="J29" s="36"/>
      <c r="K29" s="36"/>
      <c r="L29" s="36"/>
      <c r="M29" s="7"/>
      <c r="N29" s="14">
        <f t="shared" si="1"/>
        <v>0</v>
      </c>
    </row>
    <row r="30" spans="1:14" x14ac:dyDescent="0.25">
      <c r="A30" s="296" t="s">
        <v>93</v>
      </c>
      <c r="B30" s="297"/>
      <c r="C30" s="30"/>
      <c r="D30" s="39"/>
      <c r="E30" s="39"/>
      <c r="F30" s="39"/>
      <c r="G30" s="39"/>
      <c r="H30" s="39"/>
      <c r="I30" s="39"/>
      <c r="J30" s="39"/>
      <c r="K30" s="39"/>
      <c r="L30" s="39"/>
      <c r="M30" s="9"/>
      <c r="N30" s="16">
        <f t="shared" si="1"/>
        <v>0</v>
      </c>
    </row>
    <row r="31" spans="1:14" x14ac:dyDescent="0.25">
      <c r="A31" s="300" t="s">
        <v>46</v>
      </c>
      <c r="B31" s="301"/>
      <c r="C31" s="31"/>
      <c r="D31" s="36"/>
      <c r="E31" s="36"/>
      <c r="F31" s="36"/>
      <c r="G31" s="36"/>
      <c r="H31" s="36"/>
      <c r="I31" s="36"/>
      <c r="J31" s="36"/>
      <c r="K31" s="36"/>
      <c r="L31" s="36"/>
      <c r="M31" s="7"/>
      <c r="N31" s="14">
        <f t="shared" si="1"/>
        <v>0</v>
      </c>
    </row>
    <row r="32" spans="1:14" x14ac:dyDescent="0.25">
      <c r="A32" s="296" t="s">
        <v>94</v>
      </c>
      <c r="B32" s="297"/>
      <c r="C32" s="30"/>
      <c r="D32" s="39"/>
      <c r="E32" s="39"/>
      <c r="F32" s="39"/>
      <c r="G32" s="39"/>
      <c r="H32" s="39"/>
      <c r="I32" s="39"/>
      <c r="J32" s="39"/>
      <c r="K32" s="39"/>
      <c r="L32" s="39"/>
      <c r="M32" s="9"/>
      <c r="N32" s="16">
        <f t="shared" si="1"/>
        <v>0</v>
      </c>
    </row>
    <row r="33" spans="1:14" x14ac:dyDescent="0.25">
      <c r="A33" s="300" t="s">
        <v>46</v>
      </c>
      <c r="B33" s="301"/>
      <c r="C33" s="31"/>
      <c r="D33" s="36"/>
      <c r="E33" s="36"/>
      <c r="F33" s="36"/>
      <c r="G33" s="36"/>
      <c r="H33" s="36"/>
      <c r="I33" s="36"/>
      <c r="J33" s="36"/>
      <c r="K33" s="36"/>
      <c r="L33" s="36"/>
      <c r="M33" s="7"/>
      <c r="N33" s="14">
        <f t="shared" si="1"/>
        <v>0</v>
      </c>
    </row>
    <row r="34" spans="1:14" x14ac:dyDescent="0.25">
      <c r="A34" s="296" t="s">
        <v>95</v>
      </c>
      <c r="B34" s="297"/>
      <c r="C34" s="30"/>
      <c r="D34" s="39"/>
      <c r="E34" s="39"/>
      <c r="F34" s="39"/>
      <c r="G34" s="39"/>
      <c r="H34" s="39"/>
      <c r="I34" s="39"/>
      <c r="J34" s="39"/>
      <c r="K34" s="39"/>
      <c r="L34" s="39"/>
      <c r="M34" s="9"/>
      <c r="N34" s="16">
        <f t="shared" si="1"/>
        <v>0</v>
      </c>
    </row>
    <row r="35" spans="1:14" x14ac:dyDescent="0.25">
      <c r="A35" s="300" t="s">
        <v>46</v>
      </c>
      <c r="B35" s="301"/>
      <c r="C35" s="31"/>
      <c r="D35" s="36"/>
      <c r="E35" s="36"/>
      <c r="F35" s="36"/>
      <c r="G35" s="36"/>
      <c r="H35" s="36"/>
      <c r="I35" s="36"/>
      <c r="J35" s="36"/>
      <c r="K35" s="36"/>
      <c r="L35" s="36"/>
      <c r="M35" s="7"/>
      <c r="N35" s="14">
        <f t="shared" si="1"/>
        <v>0</v>
      </c>
    </row>
    <row r="36" spans="1:14" x14ac:dyDescent="0.25">
      <c r="A36" s="296" t="s">
        <v>97</v>
      </c>
      <c r="B36" s="297"/>
      <c r="C36" s="30"/>
      <c r="D36" s="39"/>
      <c r="E36" s="39"/>
      <c r="F36" s="39"/>
      <c r="G36" s="39"/>
      <c r="H36" s="39"/>
      <c r="I36" s="39"/>
      <c r="J36" s="39"/>
      <c r="K36" s="39"/>
      <c r="L36" s="39"/>
      <c r="M36" s="9"/>
      <c r="N36" s="16">
        <f t="shared" ref="N36:N37" si="2">SUM(C36:M36)</f>
        <v>0</v>
      </c>
    </row>
    <row r="37" spans="1:14" x14ac:dyDescent="0.25">
      <c r="A37" s="300" t="s">
        <v>46</v>
      </c>
      <c r="B37" s="301"/>
      <c r="C37" s="31"/>
      <c r="D37" s="36"/>
      <c r="E37" s="36"/>
      <c r="F37" s="36"/>
      <c r="G37" s="36"/>
      <c r="H37" s="36"/>
      <c r="I37" s="36"/>
      <c r="J37" s="36"/>
      <c r="K37" s="36"/>
      <c r="L37" s="36"/>
      <c r="M37" s="7"/>
      <c r="N37" s="14">
        <f t="shared" si="2"/>
        <v>0</v>
      </c>
    </row>
    <row r="38" spans="1:14" x14ac:dyDescent="0.25">
      <c r="A38" s="296" t="s">
        <v>98</v>
      </c>
      <c r="B38" s="297"/>
      <c r="C38" s="30"/>
      <c r="D38" s="39"/>
      <c r="E38" s="39"/>
      <c r="F38" s="39"/>
      <c r="G38" s="39"/>
      <c r="H38" s="39"/>
      <c r="I38" s="39"/>
      <c r="J38" s="39"/>
      <c r="K38" s="39"/>
      <c r="L38" s="39"/>
      <c r="M38" s="9"/>
      <c r="N38" s="16">
        <f t="shared" ref="N38:N53" si="3">SUM(C38:M38)</f>
        <v>0</v>
      </c>
    </row>
    <row r="39" spans="1:14" x14ac:dyDescent="0.25">
      <c r="A39" s="300" t="s">
        <v>46</v>
      </c>
      <c r="B39" s="301"/>
      <c r="C39" s="31"/>
      <c r="D39" s="36"/>
      <c r="E39" s="36"/>
      <c r="F39" s="36"/>
      <c r="G39" s="36"/>
      <c r="H39" s="36"/>
      <c r="I39" s="36"/>
      <c r="J39" s="36"/>
      <c r="K39" s="36"/>
      <c r="L39" s="36"/>
      <c r="M39" s="7"/>
      <c r="N39" s="14">
        <f t="shared" si="3"/>
        <v>0</v>
      </c>
    </row>
    <row r="40" spans="1:14" x14ac:dyDescent="0.25">
      <c r="A40" s="296" t="s">
        <v>99</v>
      </c>
      <c r="B40" s="297"/>
      <c r="C40" s="30"/>
      <c r="D40" s="39"/>
      <c r="E40" s="39"/>
      <c r="F40" s="39"/>
      <c r="G40" s="39"/>
      <c r="H40" s="39"/>
      <c r="I40" s="39"/>
      <c r="J40" s="39"/>
      <c r="K40" s="39"/>
      <c r="L40" s="39"/>
      <c r="M40" s="9"/>
      <c r="N40" s="16">
        <f t="shared" si="3"/>
        <v>0</v>
      </c>
    </row>
    <row r="41" spans="1:14" x14ac:dyDescent="0.25">
      <c r="A41" s="300" t="s">
        <v>46</v>
      </c>
      <c r="B41" s="301"/>
      <c r="C41" s="31"/>
      <c r="D41" s="36"/>
      <c r="E41" s="36"/>
      <c r="F41" s="36"/>
      <c r="G41" s="36"/>
      <c r="H41" s="36"/>
      <c r="I41" s="36"/>
      <c r="J41" s="36"/>
      <c r="K41" s="36"/>
      <c r="L41" s="36"/>
      <c r="M41" s="7"/>
      <c r="N41" s="14">
        <f t="shared" si="3"/>
        <v>0</v>
      </c>
    </row>
    <row r="42" spans="1:14" x14ac:dyDescent="0.25">
      <c r="A42" s="296" t="s">
        <v>100</v>
      </c>
      <c r="B42" s="297"/>
      <c r="C42" s="30"/>
      <c r="D42" s="39"/>
      <c r="E42" s="39"/>
      <c r="F42" s="39"/>
      <c r="G42" s="39"/>
      <c r="H42" s="39"/>
      <c r="I42" s="39"/>
      <c r="J42" s="39"/>
      <c r="K42" s="39"/>
      <c r="L42" s="39"/>
      <c r="M42" s="9"/>
      <c r="N42" s="16">
        <f t="shared" si="3"/>
        <v>0</v>
      </c>
    </row>
    <row r="43" spans="1:14" x14ac:dyDescent="0.25">
      <c r="A43" s="300" t="s">
        <v>46</v>
      </c>
      <c r="B43" s="301"/>
      <c r="C43" s="31"/>
      <c r="D43" s="36"/>
      <c r="E43" s="36"/>
      <c r="F43" s="36"/>
      <c r="G43" s="36"/>
      <c r="H43" s="36"/>
      <c r="I43" s="36"/>
      <c r="J43" s="36"/>
      <c r="K43" s="36"/>
      <c r="L43" s="36"/>
      <c r="M43" s="7"/>
      <c r="N43" s="14">
        <f t="shared" si="3"/>
        <v>0</v>
      </c>
    </row>
    <row r="44" spans="1:14" x14ac:dyDescent="0.25">
      <c r="A44" s="296" t="s">
        <v>101</v>
      </c>
      <c r="B44" s="297"/>
      <c r="C44" s="30"/>
      <c r="D44" s="39"/>
      <c r="E44" s="39"/>
      <c r="F44" s="39"/>
      <c r="G44" s="39"/>
      <c r="H44" s="39"/>
      <c r="I44" s="39"/>
      <c r="J44" s="39"/>
      <c r="K44" s="39"/>
      <c r="L44" s="39"/>
      <c r="M44" s="9"/>
      <c r="N44" s="16">
        <f t="shared" si="3"/>
        <v>0</v>
      </c>
    </row>
    <row r="45" spans="1:14" x14ac:dyDescent="0.25">
      <c r="A45" s="300" t="s">
        <v>46</v>
      </c>
      <c r="B45" s="301"/>
      <c r="C45" s="31"/>
      <c r="D45" s="36"/>
      <c r="E45" s="36"/>
      <c r="F45" s="36"/>
      <c r="G45" s="36"/>
      <c r="H45" s="36"/>
      <c r="I45" s="36"/>
      <c r="J45" s="36"/>
      <c r="K45" s="36"/>
      <c r="L45" s="36"/>
      <c r="M45" s="7"/>
      <c r="N45" s="14">
        <f t="shared" si="3"/>
        <v>0</v>
      </c>
    </row>
    <row r="46" spans="1:14" x14ac:dyDescent="0.25">
      <c r="A46" s="296" t="s">
        <v>102</v>
      </c>
      <c r="B46" s="297"/>
      <c r="C46" s="30"/>
      <c r="D46" s="39"/>
      <c r="E46" s="39"/>
      <c r="F46" s="39"/>
      <c r="G46" s="39"/>
      <c r="H46" s="39"/>
      <c r="I46" s="39"/>
      <c r="J46" s="39"/>
      <c r="K46" s="39"/>
      <c r="L46" s="39"/>
      <c r="M46" s="9"/>
      <c r="N46" s="16">
        <f t="shared" si="3"/>
        <v>0</v>
      </c>
    </row>
    <row r="47" spans="1:14" x14ac:dyDescent="0.25">
      <c r="A47" s="300" t="s">
        <v>46</v>
      </c>
      <c r="B47" s="301"/>
      <c r="C47" s="31"/>
      <c r="D47" s="36"/>
      <c r="E47" s="36"/>
      <c r="F47" s="36"/>
      <c r="G47" s="36"/>
      <c r="H47" s="36"/>
      <c r="I47" s="36"/>
      <c r="J47" s="36"/>
      <c r="K47" s="36"/>
      <c r="L47" s="36"/>
      <c r="M47" s="7"/>
      <c r="N47" s="14">
        <f t="shared" si="3"/>
        <v>0</v>
      </c>
    </row>
    <row r="48" spans="1:14" x14ac:dyDescent="0.25">
      <c r="A48" s="296" t="s">
        <v>103</v>
      </c>
      <c r="B48" s="297"/>
      <c r="C48" s="30"/>
      <c r="D48" s="39"/>
      <c r="E48" s="39"/>
      <c r="F48" s="39"/>
      <c r="G48" s="39"/>
      <c r="H48" s="39"/>
      <c r="I48" s="39"/>
      <c r="J48" s="39"/>
      <c r="K48" s="39"/>
      <c r="L48" s="39"/>
      <c r="M48" s="9"/>
      <c r="N48" s="16">
        <f t="shared" si="3"/>
        <v>0</v>
      </c>
    </row>
    <row r="49" spans="1:52" x14ac:dyDescent="0.25">
      <c r="A49" s="300" t="s">
        <v>46</v>
      </c>
      <c r="B49" s="301"/>
      <c r="C49" s="31"/>
      <c r="D49" s="36"/>
      <c r="E49" s="36"/>
      <c r="F49" s="36"/>
      <c r="G49" s="36"/>
      <c r="H49" s="36"/>
      <c r="I49" s="36"/>
      <c r="J49" s="36"/>
      <c r="K49" s="36"/>
      <c r="L49" s="36"/>
      <c r="M49" s="7"/>
      <c r="N49" s="14">
        <f t="shared" si="3"/>
        <v>0</v>
      </c>
    </row>
    <row r="50" spans="1:52" x14ac:dyDescent="0.25">
      <c r="A50" s="296" t="s">
        <v>104</v>
      </c>
      <c r="B50" s="297"/>
      <c r="C50" s="30"/>
      <c r="D50" s="39"/>
      <c r="E50" s="39"/>
      <c r="F50" s="39"/>
      <c r="G50" s="39"/>
      <c r="H50" s="39"/>
      <c r="I50" s="39"/>
      <c r="J50" s="39"/>
      <c r="K50" s="39"/>
      <c r="L50" s="39"/>
      <c r="M50" s="9"/>
      <c r="N50" s="16">
        <f t="shared" si="3"/>
        <v>0</v>
      </c>
    </row>
    <row r="51" spans="1:52" x14ac:dyDescent="0.25">
      <c r="A51" s="300" t="s">
        <v>46</v>
      </c>
      <c r="B51" s="301"/>
      <c r="C51" s="31"/>
      <c r="D51" s="36"/>
      <c r="E51" s="36"/>
      <c r="F51" s="36"/>
      <c r="G51" s="36"/>
      <c r="H51" s="36"/>
      <c r="I51" s="36"/>
      <c r="J51" s="36"/>
      <c r="K51" s="36"/>
      <c r="L51" s="36"/>
      <c r="M51" s="7"/>
      <c r="N51" s="14">
        <f t="shared" si="3"/>
        <v>0</v>
      </c>
    </row>
    <row r="52" spans="1:52" x14ac:dyDescent="0.25">
      <c r="A52" s="296" t="s">
        <v>105</v>
      </c>
      <c r="B52" s="297"/>
      <c r="C52" s="30"/>
      <c r="D52" s="39"/>
      <c r="E52" s="39"/>
      <c r="F52" s="39"/>
      <c r="G52" s="39"/>
      <c r="H52" s="39"/>
      <c r="I52" s="39"/>
      <c r="J52" s="39"/>
      <c r="K52" s="39"/>
      <c r="L52" s="39"/>
      <c r="M52" s="9"/>
      <c r="N52" s="16">
        <f t="shared" si="3"/>
        <v>0</v>
      </c>
    </row>
    <row r="53" spans="1:52" ht="15.75" thickBot="1" x14ac:dyDescent="0.3">
      <c r="A53" s="298" t="s">
        <v>46</v>
      </c>
      <c r="B53" s="299"/>
      <c r="C53" s="32"/>
      <c r="D53" s="40"/>
      <c r="E53" s="40"/>
      <c r="F53" s="40"/>
      <c r="G53" s="40"/>
      <c r="H53" s="40"/>
      <c r="I53" s="40"/>
      <c r="J53" s="40"/>
      <c r="K53" s="40"/>
      <c r="L53" s="40"/>
      <c r="M53" s="12"/>
      <c r="N53" s="13">
        <f t="shared" si="3"/>
        <v>0</v>
      </c>
    </row>
    <row r="54" spans="1:52" x14ac:dyDescent="0.25">
      <c r="A54" s="273" t="s">
        <v>47</v>
      </c>
      <c r="B54" s="274"/>
      <c r="C54" s="61">
        <f>SUM(C4,C6,C8,C10,C12,C14,C16,C18,C20,C22,C24,C26,C28,C30,C32,C34,C36,C38,C40,C42,C44,C46,C48,C50,C52)</f>
        <v>65000</v>
      </c>
      <c r="D54" s="61">
        <f t="shared" ref="D54:M54" si="4">SUM(D4,D6,D8,D10,D12,D14,D16,D18,D20,D22,D24,D26,D28,D30,D32,D34,D36,D38,D40,D42,D44,D46,D48,D50,D52)</f>
        <v>20000</v>
      </c>
      <c r="E54" s="61">
        <f t="shared" si="4"/>
        <v>2500</v>
      </c>
      <c r="F54" s="61">
        <f t="shared" si="4"/>
        <v>2500</v>
      </c>
      <c r="G54" s="61">
        <f t="shared" si="4"/>
        <v>2500</v>
      </c>
      <c r="H54" s="61">
        <f t="shared" si="4"/>
        <v>2000</v>
      </c>
      <c r="I54" s="61">
        <f t="shared" si="4"/>
        <v>2000</v>
      </c>
      <c r="J54" s="61">
        <f t="shared" si="4"/>
        <v>1500</v>
      </c>
      <c r="K54" s="61">
        <f t="shared" si="4"/>
        <v>1500</v>
      </c>
      <c r="L54" s="61">
        <f t="shared" si="4"/>
        <v>500</v>
      </c>
      <c r="M54" s="61">
        <f t="shared" si="4"/>
        <v>0</v>
      </c>
      <c r="N54" s="17">
        <f t="shared" si="0"/>
        <v>100000</v>
      </c>
      <c r="O54" s="286" t="s">
        <v>109</v>
      </c>
      <c r="P54" s="287"/>
      <c r="Q54" s="287"/>
      <c r="R54" s="288"/>
    </row>
    <row r="55" spans="1:52" ht="15.75" thickBot="1" x14ac:dyDescent="0.3">
      <c r="A55" s="271" t="s">
        <v>49</v>
      </c>
      <c r="B55" s="272"/>
      <c r="C55" s="33">
        <f>SUM(C5,C7,C9,C11,C13,C15,C17,C19,C21,C23,C25,C27,C29,C31,C33,C35,C37,C39,C41,C43,C45,C47,C49,C51,C53)</f>
        <v>5000</v>
      </c>
      <c r="D55" s="33">
        <f t="shared" ref="D55:M55" si="5">SUM(D5,D7,D9,D11,D13,D15,D17,D19,D21,D23,D25,D27,D29,D31,D33,D35,D37,D39,D41,D43,D45,D47,D49,D51,D53)</f>
        <v>45500</v>
      </c>
      <c r="E55" s="33">
        <f t="shared" si="5"/>
        <v>38500</v>
      </c>
      <c r="F55" s="33">
        <f t="shared" si="5"/>
        <v>33000</v>
      </c>
      <c r="G55" s="33">
        <f t="shared" si="5"/>
        <v>43000</v>
      </c>
      <c r="H55" s="33">
        <f t="shared" si="5"/>
        <v>38000</v>
      </c>
      <c r="I55" s="33">
        <f t="shared" si="5"/>
        <v>33000</v>
      </c>
      <c r="J55" s="33">
        <f t="shared" si="5"/>
        <v>28000</v>
      </c>
      <c r="K55" s="33">
        <f t="shared" si="5"/>
        <v>27000</v>
      </c>
      <c r="L55" s="33">
        <f t="shared" si="5"/>
        <v>22250</v>
      </c>
      <c r="M55" s="33">
        <f t="shared" si="5"/>
        <v>17250</v>
      </c>
      <c r="N55" s="15">
        <f t="shared" si="0"/>
        <v>330500</v>
      </c>
      <c r="O55" s="289"/>
      <c r="P55" s="290"/>
      <c r="Q55" s="290"/>
      <c r="R55" s="291"/>
    </row>
    <row r="56" spans="1:52" ht="16.5" thickTop="1" thickBot="1" x14ac:dyDescent="0.3">
      <c r="A56" s="269" t="s">
        <v>48</v>
      </c>
      <c r="B56" s="270"/>
      <c r="C56" s="34">
        <f>SUM(C54:C55)</f>
        <v>70000</v>
      </c>
      <c r="D56" s="34">
        <f>SUM(D54:D55)</f>
        <v>65500</v>
      </c>
      <c r="E56" s="34">
        <f t="shared" ref="E56:L56" si="6">SUM(E54:E55)</f>
        <v>41000</v>
      </c>
      <c r="F56" s="34">
        <f t="shared" si="6"/>
        <v>35500</v>
      </c>
      <c r="G56" s="34">
        <f t="shared" si="6"/>
        <v>45500</v>
      </c>
      <c r="H56" s="34">
        <f t="shared" si="6"/>
        <v>40000</v>
      </c>
      <c r="I56" s="34">
        <f t="shared" si="6"/>
        <v>35000</v>
      </c>
      <c r="J56" s="34">
        <f t="shared" si="6"/>
        <v>29500</v>
      </c>
      <c r="K56" s="34">
        <f t="shared" si="6"/>
        <v>28500</v>
      </c>
      <c r="L56" s="34">
        <f t="shared" si="6"/>
        <v>22750</v>
      </c>
      <c r="M56" s="8">
        <f>SUM(M54:M55)</f>
        <v>17250</v>
      </c>
      <c r="N56" s="18">
        <f>SUM(C56:M56)</f>
        <v>430500</v>
      </c>
      <c r="O56" s="292"/>
      <c r="P56" s="293"/>
      <c r="Q56" s="293"/>
      <c r="R56" s="294"/>
    </row>
    <row r="57" spans="1:52" s="3" customFormat="1" x14ac:dyDescent="0.25">
      <c r="A57" s="244"/>
      <c r="B57" s="244"/>
      <c r="C57"/>
      <c r="D57"/>
      <c r="E57"/>
      <c r="F57"/>
      <c r="G57"/>
      <c r="H57"/>
      <c r="I57"/>
      <c r="J57"/>
      <c r="K57"/>
      <c r="L57"/>
      <c r="M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row>
    <row r="58" spans="1:52" ht="15.75" thickBot="1" x14ac:dyDescent="0.3">
      <c r="A58" s="295" t="s">
        <v>106</v>
      </c>
      <c r="B58" s="295"/>
      <c r="C58" s="295"/>
      <c r="M58" s="3" t="s">
        <v>72</v>
      </c>
    </row>
    <row r="59" spans="1:52" x14ac:dyDescent="0.25">
      <c r="A59" s="282" t="s">
        <v>108</v>
      </c>
      <c r="B59" s="283"/>
      <c r="C59" s="283"/>
      <c r="D59" s="283"/>
      <c r="E59" s="283"/>
      <c r="F59" s="283"/>
      <c r="G59" s="283"/>
      <c r="H59" s="283"/>
      <c r="I59" s="283"/>
      <c r="J59" s="283"/>
      <c r="K59" s="283"/>
      <c r="L59" s="283"/>
      <c r="M59" s="54" t="s">
        <v>28</v>
      </c>
    </row>
    <row r="60" spans="1:52" x14ac:dyDescent="0.25">
      <c r="A60" s="275" t="s">
        <v>108</v>
      </c>
      <c r="B60" s="276"/>
      <c r="C60" s="276"/>
      <c r="D60" s="276"/>
      <c r="E60" s="276"/>
      <c r="F60" s="276"/>
      <c r="G60" s="276"/>
      <c r="H60" s="276"/>
      <c r="I60" s="276"/>
      <c r="J60" s="276"/>
      <c r="K60" s="276"/>
      <c r="L60" s="276"/>
      <c r="M60" s="55" t="s">
        <v>29</v>
      </c>
    </row>
    <row r="61" spans="1:52" x14ac:dyDescent="0.25">
      <c r="A61" s="275" t="s">
        <v>108</v>
      </c>
      <c r="B61" s="276"/>
      <c r="C61" s="276"/>
      <c r="D61" s="276"/>
      <c r="E61" s="276"/>
      <c r="F61" s="276"/>
      <c r="G61" s="276"/>
      <c r="H61" s="276"/>
      <c r="I61" s="276"/>
      <c r="J61" s="276"/>
      <c r="K61" s="276"/>
      <c r="L61" s="276"/>
      <c r="M61" s="55" t="s">
        <v>30</v>
      </c>
    </row>
    <row r="62" spans="1:52" x14ac:dyDescent="0.25">
      <c r="A62" s="275" t="s">
        <v>107</v>
      </c>
      <c r="B62" s="276"/>
      <c r="C62" s="276"/>
      <c r="D62" s="276"/>
      <c r="E62" s="276"/>
      <c r="F62" s="276"/>
      <c r="G62" s="276"/>
      <c r="H62" s="276"/>
      <c r="I62" s="276"/>
      <c r="J62" s="276"/>
      <c r="K62" s="276"/>
      <c r="L62" s="276"/>
      <c r="M62" s="55" t="s">
        <v>31</v>
      </c>
    </row>
    <row r="63" spans="1:52" x14ac:dyDescent="0.25">
      <c r="A63" s="275" t="s">
        <v>108</v>
      </c>
      <c r="B63" s="276"/>
      <c r="C63" s="276"/>
      <c r="D63" s="276"/>
      <c r="E63" s="276"/>
      <c r="F63" s="276"/>
      <c r="G63" s="276"/>
      <c r="H63" s="276"/>
      <c r="I63" s="276"/>
      <c r="J63" s="276"/>
      <c r="K63" s="276"/>
      <c r="L63" s="276"/>
      <c r="M63" s="55" t="s">
        <v>32</v>
      </c>
    </row>
    <row r="64" spans="1:52" x14ac:dyDescent="0.25">
      <c r="A64" s="275" t="s">
        <v>108</v>
      </c>
      <c r="B64" s="276"/>
      <c r="C64" s="276"/>
      <c r="D64" s="276"/>
      <c r="E64" s="276"/>
      <c r="F64" s="276"/>
      <c r="G64" s="276"/>
      <c r="H64" s="276"/>
      <c r="I64" s="276"/>
      <c r="J64" s="276"/>
      <c r="K64" s="276"/>
      <c r="L64" s="276"/>
      <c r="M64" s="55" t="s">
        <v>33</v>
      </c>
    </row>
    <row r="65" spans="1:13" x14ac:dyDescent="0.25">
      <c r="A65" s="275" t="s">
        <v>108</v>
      </c>
      <c r="B65" s="276"/>
      <c r="C65" s="276"/>
      <c r="D65" s="276"/>
      <c r="E65" s="276"/>
      <c r="F65" s="276"/>
      <c r="G65" s="276"/>
      <c r="H65" s="276"/>
      <c r="I65" s="276"/>
      <c r="J65" s="276"/>
      <c r="K65" s="276"/>
      <c r="L65" s="276"/>
      <c r="M65" s="55" t="s">
        <v>34</v>
      </c>
    </row>
    <row r="66" spans="1:13" x14ac:dyDescent="0.25">
      <c r="A66" s="275" t="s">
        <v>108</v>
      </c>
      <c r="B66" s="276"/>
      <c r="C66" s="276"/>
      <c r="D66" s="276"/>
      <c r="E66" s="276"/>
      <c r="F66" s="276"/>
      <c r="G66" s="276"/>
      <c r="H66" s="276"/>
      <c r="I66" s="276"/>
      <c r="J66" s="276"/>
      <c r="K66" s="276"/>
      <c r="L66" s="276"/>
      <c r="M66" s="55" t="s">
        <v>35</v>
      </c>
    </row>
    <row r="67" spans="1:13" x14ac:dyDescent="0.25">
      <c r="A67" s="275" t="s">
        <v>108</v>
      </c>
      <c r="B67" s="276"/>
      <c r="C67" s="276"/>
      <c r="D67" s="276"/>
      <c r="E67" s="276"/>
      <c r="F67" s="276"/>
      <c r="G67" s="276"/>
      <c r="H67" s="276"/>
      <c r="I67" s="276"/>
      <c r="J67" s="276"/>
      <c r="K67" s="276"/>
      <c r="L67" s="276"/>
      <c r="M67" s="55" t="s">
        <v>40</v>
      </c>
    </row>
    <row r="68" spans="1:13" x14ac:dyDescent="0.25">
      <c r="A68" s="275" t="s">
        <v>108</v>
      </c>
      <c r="B68" s="276"/>
      <c r="C68" s="276"/>
      <c r="D68" s="276"/>
      <c r="E68" s="276"/>
      <c r="F68" s="276"/>
      <c r="G68" s="276"/>
      <c r="H68" s="276"/>
      <c r="I68" s="276"/>
      <c r="J68" s="276"/>
      <c r="K68" s="276"/>
      <c r="L68" s="276"/>
      <c r="M68" s="55" t="s">
        <v>41</v>
      </c>
    </row>
    <row r="69" spans="1:13" ht="15.75" thickBot="1" x14ac:dyDescent="0.3">
      <c r="A69" s="284" t="s">
        <v>108</v>
      </c>
      <c r="B69" s="285"/>
      <c r="C69" s="285"/>
      <c r="D69" s="285"/>
      <c r="E69" s="285"/>
      <c r="F69" s="285"/>
      <c r="G69" s="285"/>
      <c r="H69" s="285"/>
      <c r="I69" s="285"/>
      <c r="J69" s="285"/>
      <c r="K69" s="285"/>
      <c r="L69" s="285"/>
      <c r="M69" s="56" t="s">
        <v>42</v>
      </c>
    </row>
  </sheetData>
  <sheetProtection algorithmName="SHA-512" hashValue="R/hZ1mIMjlU7zsgnaNYRuH0nWaffpvIKY7kskik3YXz1ESTLZ+me4bAktZuXLoeUdyL+YK3RhNqdDC7vKcubgg==" saltValue="i9PLgCSX/VeYPOCE0J/jAA==" spinCount="100000" sheet="1" objects="1" scenarios="1"/>
  <mergeCells count="71">
    <mergeCell ref="A3:B3"/>
    <mergeCell ref="A4:B4"/>
    <mergeCell ref="A1:B1"/>
    <mergeCell ref="A2:B2"/>
    <mergeCell ref="C3:N3"/>
    <mergeCell ref="A30:B30"/>
    <mergeCell ref="A5:B5"/>
    <mergeCell ref="A6:B6"/>
    <mergeCell ref="A7:B7"/>
    <mergeCell ref="A8:B8"/>
    <mergeCell ref="A9:B9"/>
    <mergeCell ref="A10:B10"/>
    <mergeCell ref="A15:B15"/>
    <mergeCell ref="A27:B27"/>
    <mergeCell ref="A28:B28"/>
    <mergeCell ref="A29:B29"/>
    <mergeCell ref="A11:B11"/>
    <mergeCell ref="A17:B17"/>
    <mergeCell ref="A12:B12"/>
    <mergeCell ref="A13:B13"/>
    <mergeCell ref="A14:B14"/>
    <mergeCell ref="A23:B23"/>
    <mergeCell ref="A24:B24"/>
    <mergeCell ref="A25:B25"/>
    <mergeCell ref="A26:B26"/>
    <mergeCell ref="A16:B16"/>
    <mergeCell ref="A18:B18"/>
    <mergeCell ref="A19:B19"/>
    <mergeCell ref="A20:B20"/>
    <mergeCell ref="A21:B21"/>
    <mergeCell ref="A22:B22"/>
    <mergeCell ref="A45:B45"/>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52:B52"/>
    <mergeCell ref="A53:B53"/>
    <mergeCell ref="A46:B46"/>
    <mergeCell ref="A47:B47"/>
    <mergeCell ref="A48:B48"/>
    <mergeCell ref="A49:B49"/>
    <mergeCell ref="A50:B50"/>
    <mergeCell ref="A51:B51"/>
    <mergeCell ref="A69:L69"/>
    <mergeCell ref="A58:C58"/>
    <mergeCell ref="A59:L59"/>
    <mergeCell ref="A60:L60"/>
    <mergeCell ref="A61:L61"/>
    <mergeCell ref="A62:L62"/>
    <mergeCell ref="A63:L63"/>
    <mergeCell ref="A64:L64"/>
    <mergeCell ref="O54:R56"/>
    <mergeCell ref="A65:L65"/>
    <mergeCell ref="A66:L66"/>
    <mergeCell ref="A67:L67"/>
    <mergeCell ref="A68:L68"/>
    <mergeCell ref="A57:B57"/>
    <mergeCell ref="A54:B54"/>
    <mergeCell ref="A55:B55"/>
    <mergeCell ref="A56:B56"/>
  </mergeCells>
  <pageMargins left="0.25" right="0.25" top="0.75" bottom="0.75" header="0.3" footer="0.3"/>
  <pageSetup paperSize="17"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A1261-317C-487C-86FD-D732FA79AF7E}">
  <sheetPr>
    <tabColor theme="5" tint="0.79998168889431442"/>
  </sheetPr>
  <dimension ref="A1:H6"/>
  <sheetViews>
    <sheetView workbookViewId="0">
      <selection activeCell="F14" sqref="F14"/>
    </sheetView>
  </sheetViews>
  <sheetFormatPr defaultRowHeight="15" x14ac:dyDescent="0.25"/>
  <cols>
    <col min="1" max="1" width="11.28515625" customWidth="1"/>
    <col min="2" max="2" width="19" customWidth="1"/>
    <col min="3" max="3" width="16.7109375" bestFit="1" customWidth="1"/>
    <col min="4" max="4" width="21.7109375" bestFit="1" customWidth="1"/>
    <col min="5" max="5" width="34.28515625" style="1" customWidth="1"/>
    <col min="6" max="6" width="39.28515625" style="1" customWidth="1"/>
    <col min="7" max="7" width="43.7109375" style="1" customWidth="1"/>
    <col min="8" max="8" width="30.7109375" style="1" customWidth="1"/>
  </cols>
  <sheetData>
    <row r="1" spans="1:8" ht="30" x14ac:dyDescent="0.25">
      <c r="A1" t="s">
        <v>0</v>
      </c>
      <c r="B1" s="3" t="s">
        <v>9</v>
      </c>
      <c r="C1" s="3" t="s">
        <v>57</v>
      </c>
      <c r="D1" s="3" t="s">
        <v>5</v>
      </c>
      <c r="E1" s="20" t="s">
        <v>7</v>
      </c>
      <c r="F1" s="20" t="s">
        <v>6</v>
      </c>
      <c r="G1" s="20" t="s">
        <v>8</v>
      </c>
      <c r="H1" s="20" t="s">
        <v>66</v>
      </c>
    </row>
    <row r="2" spans="1:8" ht="60" x14ac:dyDescent="0.25">
      <c r="A2" s="3" t="s">
        <v>1</v>
      </c>
      <c r="B2" t="s">
        <v>59</v>
      </c>
      <c r="C2" t="s">
        <v>61</v>
      </c>
      <c r="D2" t="s">
        <v>12</v>
      </c>
      <c r="E2" s="1" t="s">
        <v>83</v>
      </c>
      <c r="F2" s="1" t="s">
        <v>62</v>
      </c>
      <c r="G2" s="1" t="s">
        <v>63</v>
      </c>
      <c r="H2" s="1" t="s">
        <v>64</v>
      </c>
    </row>
    <row r="3" spans="1:8" ht="45" x14ac:dyDescent="0.25">
      <c r="A3" s="3" t="s">
        <v>2</v>
      </c>
      <c r="B3" t="s">
        <v>60</v>
      </c>
      <c r="C3" t="s">
        <v>61</v>
      </c>
      <c r="D3" t="s">
        <v>11</v>
      </c>
      <c r="E3" s="1" t="s">
        <v>65</v>
      </c>
    </row>
    <row r="4" spans="1:8" x14ac:dyDescent="0.25">
      <c r="A4" s="3" t="s">
        <v>3</v>
      </c>
      <c r="B4" t="s">
        <v>67</v>
      </c>
    </row>
    <row r="5" spans="1:8" x14ac:dyDescent="0.25">
      <c r="A5" s="3" t="s">
        <v>4</v>
      </c>
      <c r="B5" t="s">
        <v>67</v>
      </c>
    </row>
    <row r="6" spans="1:8" x14ac:dyDescent="0.25">
      <c r="A6" s="4" t="s">
        <v>58</v>
      </c>
    </row>
  </sheetData>
  <sheetProtection algorithmName="SHA-512" hashValue="jE8gJ7mrBSMR6IF1IiAMK4FtSK4ub3vQrPFsD3R7T4d18yUmMof8DLOHne7PocQpDB5Ygf14OxtwTJH5KWjJ+Q==" saltValue="uDiGV3Vy+g64BQkjmMJATQ==" spinCount="100000" sheet="1" objects="1" scenarios="1"/>
  <dataValidations xWindow="723" yWindow="467" count="6">
    <dataValidation allowBlank="1" showInputMessage="1" showErrorMessage="1" promptTitle="Name of Project" prompt="Please provide a name for your project." sqref="B1:B1048576" xr:uid="{AB44EFCE-257A-4455-90DD-492D3F7207CC}"/>
    <dataValidation allowBlank="1" showInputMessage="1" showErrorMessage="1" promptTitle="Mitigation" prompt="Please describe what you're doing to mitigate the barriers and risks identified in the previous column." sqref="G1:G1048576" xr:uid="{0A564933-8585-41B1-B26C-915FD0599E92}"/>
    <dataValidation allowBlank="1" showInputMessage="1" showErrorMessage="1" promptTitle="Barriers/Risks" prompt="Please provide barriers or risks that have been identified in the last reporting period. " sqref="F1:F1048576" xr:uid="{22B5CBF5-9127-44BB-B962-454BD5FF7051}"/>
    <dataValidation allowBlank="1" showInputMessage="1" showErrorMessage="1" promptTitle="Project Location" prompt="Please provide the city where your project is being performed. If you have multiple locations, please provide the city where the highest percentage of work is being done.  " sqref="C1:C1048576" xr:uid="{E14EFEB0-55AB-4D22-A251-F1447FB1C7AB}"/>
    <dataValidation allowBlank="1" showInputMessage="1" showErrorMessage="1" promptTitle="Progress" prompt="Please describe the progress you've made in the last reporting period. Include any activities or outcomes listed in your Performance Plan that have been achieved. " sqref="E1:E1048576" xr:uid="{0433A537-B6B5-43E6-85B0-6921956F71BC}"/>
    <dataValidation allowBlank="1" showInputMessage="1" showErrorMessage="1" promptTitle="Outreach/Engagement" prompt="Please provide positive news stories about your project and/or community outreach efforts so DAS may share your accomplishments. " sqref="H1:H1048576" xr:uid="{9A8E04AE-3D72-4990-8F7A-4FC958580AB5}"/>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xWindow="723" yWindow="467" count="1">
        <x14:dataValidation type="list" allowBlank="1" showInputMessage="1" showErrorMessage="1" errorTitle="Status not recongnized" error="Please use the drop down menu and choose one of the items in the list to indicate the project status." promptTitle="Status" prompt="Please use the drop down menu and choose one of the items in the list to indicate the project status." xr:uid="{A228BDD6-468E-4D48-B1F1-7C18C378F307}">
          <x14:formula1>
            <xm:f>Lists!$B$3:$B$6</xm:f>
          </x14:formula1>
          <xm:sqref>D1:D1048576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91801-B40E-4F0E-9C72-0A6850CB5B64}">
  <sheetPr>
    <tabColor theme="9" tint="0.79998168889431442"/>
  </sheetPr>
  <dimension ref="A1:AZ41"/>
  <sheetViews>
    <sheetView zoomScaleNormal="100" zoomScaleSheetLayoutView="100" workbookViewId="0">
      <selection activeCell="F24" sqref="F24"/>
    </sheetView>
  </sheetViews>
  <sheetFormatPr defaultColWidth="9.28515625" defaultRowHeight="12.75" x14ac:dyDescent="0.2"/>
  <cols>
    <col min="1" max="1" width="25.7109375" style="67" customWidth="1"/>
    <col min="2" max="2" width="4.7109375" style="67" bestFit="1" customWidth="1"/>
    <col min="3" max="13" width="15.7109375" style="67" customWidth="1"/>
    <col min="14" max="14" width="15.7109375" style="71" customWidth="1"/>
    <col min="15" max="24" width="15.7109375" style="67" customWidth="1"/>
    <col min="25" max="16384" width="9.28515625" style="67"/>
  </cols>
  <sheetData>
    <row r="1" spans="1:52" s="66" customFormat="1" ht="25.5" x14ac:dyDescent="0.25">
      <c r="A1" s="357" t="s">
        <v>69</v>
      </c>
      <c r="B1" s="357"/>
      <c r="C1" s="144" t="s">
        <v>68</v>
      </c>
      <c r="D1" s="144" t="s">
        <v>114</v>
      </c>
      <c r="E1" s="144" t="s">
        <v>115</v>
      </c>
      <c r="F1" s="144" t="s">
        <v>127</v>
      </c>
      <c r="G1" s="144" t="s">
        <v>126</v>
      </c>
      <c r="H1" s="144" t="s">
        <v>116</v>
      </c>
      <c r="I1" s="144" t="s">
        <v>119</v>
      </c>
      <c r="J1" s="144" t="s">
        <v>117</v>
      </c>
      <c r="K1" s="145" t="s">
        <v>118</v>
      </c>
      <c r="L1" s="144" t="s">
        <v>130</v>
      </c>
      <c r="M1" s="144" t="s">
        <v>128</v>
      </c>
      <c r="N1" s="144" t="s">
        <v>129</v>
      </c>
      <c r="O1" s="144" t="s">
        <v>139</v>
      </c>
      <c r="P1" s="144" t="s">
        <v>140</v>
      </c>
      <c r="Q1" s="144" t="s">
        <v>139</v>
      </c>
      <c r="R1" s="144" t="s">
        <v>140</v>
      </c>
      <c r="S1" s="144" t="s">
        <v>139</v>
      </c>
      <c r="T1" s="144" t="s">
        <v>140</v>
      </c>
      <c r="U1" s="144" t="s">
        <v>139</v>
      </c>
      <c r="V1" s="144" t="s">
        <v>140</v>
      </c>
      <c r="W1" s="144" t="s">
        <v>139</v>
      </c>
      <c r="X1" s="144" t="s">
        <v>140</v>
      </c>
    </row>
    <row r="2" spans="1:52" ht="33.75" customHeight="1" x14ac:dyDescent="0.2">
      <c r="A2" s="375"/>
      <c r="B2" s="375"/>
      <c r="C2" s="201"/>
      <c r="D2" s="201"/>
      <c r="E2" s="201"/>
      <c r="F2" s="201"/>
      <c r="G2" s="201"/>
      <c r="H2" s="201"/>
      <c r="I2" s="201"/>
      <c r="J2" s="201"/>
      <c r="K2" s="208"/>
      <c r="L2" s="208"/>
      <c r="M2" s="208"/>
      <c r="N2" s="208"/>
      <c r="O2" s="207"/>
      <c r="P2" s="207"/>
      <c r="Q2" s="207"/>
      <c r="R2" s="207"/>
      <c r="S2" s="207"/>
      <c r="T2" s="207"/>
      <c r="U2" s="207"/>
      <c r="V2" s="207"/>
      <c r="W2" s="207"/>
      <c r="X2" s="207"/>
      <c r="AZ2" s="67" t="s">
        <v>144</v>
      </c>
    </row>
    <row r="3" spans="1:52" s="70" customFormat="1" ht="7.9" customHeight="1" thickBot="1" x14ac:dyDescent="0.25">
      <c r="A3" s="68"/>
      <c r="B3" s="69"/>
      <c r="C3" s="68"/>
      <c r="D3" s="68"/>
      <c r="E3" s="68"/>
      <c r="F3" s="68"/>
      <c r="G3" s="68"/>
      <c r="H3" s="68"/>
      <c r="I3" s="68"/>
      <c r="J3" s="68"/>
      <c r="K3" s="143"/>
      <c r="L3" s="209"/>
      <c r="M3" s="230" t="s">
        <v>138</v>
      </c>
      <c r="N3" s="332"/>
      <c r="O3" s="307" t="s">
        <v>185</v>
      </c>
      <c r="P3" s="308"/>
      <c r="Q3" s="308"/>
      <c r="R3" s="308"/>
      <c r="S3" s="308"/>
      <c r="T3" s="308"/>
      <c r="U3" s="308"/>
      <c r="V3" s="308"/>
      <c r="W3" s="308"/>
      <c r="X3" s="309"/>
    </row>
    <row r="4" spans="1:52" ht="27" customHeight="1" thickBot="1" x14ac:dyDescent="0.25">
      <c r="A4" s="365" t="s">
        <v>178</v>
      </c>
      <c r="B4" s="366"/>
      <c r="C4" s="320"/>
      <c r="D4" s="321"/>
      <c r="K4" s="142"/>
      <c r="L4" s="210"/>
      <c r="M4" s="232"/>
      <c r="N4" s="333"/>
      <c r="O4" s="310"/>
      <c r="P4" s="311"/>
      <c r="Q4" s="311"/>
      <c r="R4" s="311"/>
      <c r="S4" s="311"/>
      <c r="T4" s="311"/>
      <c r="U4" s="311"/>
      <c r="V4" s="311"/>
      <c r="W4" s="311"/>
      <c r="X4" s="312"/>
    </row>
    <row r="5" spans="1:52" ht="31.5" customHeight="1" thickBot="1" x14ac:dyDescent="0.3">
      <c r="A5" s="376" t="s">
        <v>171</v>
      </c>
      <c r="B5" s="377"/>
      <c r="C5" s="323"/>
      <c r="D5" s="324"/>
      <c r="G5" s="327" t="s">
        <v>169</v>
      </c>
      <c r="H5" s="328"/>
      <c r="I5" s="328"/>
      <c r="J5" s="328"/>
      <c r="K5" s="329"/>
      <c r="L5" s="138"/>
      <c r="M5" s="138"/>
      <c r="N5" s="137"/>
      <c r="O5" s="68"/>
      <c r="P5" s="68"/>
      <c r="Q5" s="68"/>
      <c r="R5" s="68"/>
      <c r="S5" s="68"/>
      <c r="T5" s="68"/>
      <c r="U5" s="68"/>
      <c r="V5" s="68"/>
      <c r="W5" s="68"/>
      <c r="X5" s="68"/>
    </row>
    <row r="6" spans="1:52" ht="29.65" customHeight="1" thickBot="1" x14ac:dyDescent="0.35">
      <c r="A6" s="361" t="s">
        <v>170</v>
      </c>
      <c r="B6" s="362"/>
      <c r="C6" s="325">
        <f>C4+C5</f>
        <v>0</v>
      </c>
      <c r="D6" s="326"/>
      <c r="G6" s="181" t="s">
        <v>153</v>
      </c>
      <c r="H6" s="330"/>
      <c r="I6" s="331"/>
      <c r="J6" s="182" t="s">
        <v>154</v>
      </c>
      <c r="K6" s="173"/>
    </row>
    <row r="7" spans="1:52" ht="7.9" customHeight="1" thickBot="1" x14ac:dyDescent="0.25">
      <c r="A7" s="140"/>
      <c r="B7" s="139"/>
      <c r="C7" s="74"/>
    </row>
    <row r="8" spans="1:52" ht="14.65" customHeight="1" thickBot="1" x14ac:dyDescent="0.25">
      <c r="A8" s="367" t="s">
        <v>180</v>
      </c>
      <c r="B8" s="368"/>
      <c r="C8" s="72">
        <v>44576</v>
      </c>
      <c r="D8" s="72">
        <v>44666</v>
      </c>
      <c r="E8" s="72">
        <v>44757</v>
      </c>
      <c r="F8" s="72">
        <v>44849</v>
      </c>
      <c r="G8" s="72">
        <v>44941</v>
      </c>
      <c r="H8" s="72">
        <v>45031</v>
      </c>
      <c r="I8" s="72">
        <v>45122</v>
      </c>
      <c r="J8" s="72">
        <v>45214</v>
      </c>
      <c r="K8" s="72">
        <v>45306</v>
      </c>
      <c r="L8" s="72">
        <v>45397</v>
      </c>
      <c r="M8" s="72">
        <v>45488</v>
      </c>
      <c r="N8" s="73"/>
    </row>
    <row r="9" spans="1:52" ht="30.75" thickBot="1" x14ac:dyDescent="0.3">
      <c r="A9" s="369" t="s">
        <v>179</v>
      </c>
      <c r="B9" s="370"/>
      <c r="C9" s="225" t="s">
        <v>182</v>
      </c>
      <c r="D9" s="225" t="s">
        <v>183</v>
      </c>
      <c r="E9" s="225" t="s">
        <v>184</v>
      </c>
      <c r="F9" s="189" t="s">
        <v>186</v>
      </c>
      <c r="G9" s="189" t="s">
        <v>187</v>
      </c>
      <c r="H9" s="189" t="s">
        <v>188</v>
      </c>
      <c r="I9" s="189" t="s">
        <v>189</v>
      </c>
      <c r="J9" s="189" t="s">
        <v>190</v>
      </c>
      <c r="K9" s="189" t="s">
        <v>191</v>
      </c>
      <c r="L9" s="189" t="s">
        <v>192</v>
      </c>
      <c r="M9" s="189" t="s">
        <v>193</v>
      </c>
      <c r="N9" s="73"/>
    </row>
    <row r="10" spans="1:52" ht="15.4" customHeight="1" thickBot="1" x14ac:dyDescent="0.25">
      <c r="A10" s="360" t="s">
        <v>148</v>
      </c>
      <c r="B10" s="360"/>
      <c r="C10" s="74"/>
    </row>
    <row r="11" spans="1:52" ht="15" customHeight="1" thickBot="1" x14ac:dyDescent="0.25">
      <c r="A11" s="342"/>
      <c r="B11" s="344"/>
      <c r="C11" s="164" t="s">
        <v>152</v>
      </c>
      <c r="D11" s="164" t="s">
        <v>28</v>
      </c>
      <c r="E11" s="164" t="s">
        <v>29</v>
      </c>
      <c r="F11" s="164" t="s">
        <v>30</v>
      </c>
      <c r="G11" s="164" t="s">
        <v>31</v>
      </c>
      <c r="H11" s="164" t="s">
        <v>32</v>
      </c>
      <c r="I11" s="164" t="s">
        <v>33</v>
      </c>
      <c r="J11" s="164" t="s">
        <v>34</v>
      </c>
      <c r="K11" s="164" t="s">
        <v>35</v>
      </c>
      <c r="L11" s="164" t="s">
        <v>40</v>
      </c>
      <c r="M11" s="165" t="s">
        <v>41</v>
      </c>
      <c r="N11" s="166" t="s">
        <v>20</v>
      </c>
    </row>
    <row r="12" spans="1:52" ht="15" customHeight="1" x14ac:dyDescent="0.2">
      <c r="A12" s="371" t="s">
        <v>21</v>
      </c>
      <c r="B12" s="372"/>
      <c r="C12" s="218"/>
      <c r="D12" s="218"/>
      <c r="E12" s="218"/>
      <c r="F12" s="174"/>
      <c r="G12" s="174"/>
      <c r="H12" s="174"/>
      <c r="I12" s="174"/>
      <c r="J12" s="174"/>
      <c r="K12" s="174"/>
      <c r="L12" s="174"/>
      <c r="M12" s="174"/>
      <c r="N12" s="75">
        <f>SUM(C12:M12)</f>
        <v>0</v>
      </c>
    </row>
    <row r="13" spans="1:52" ht="15" customHeight="1" x14ac:dyDescent="0.2">
      <c r="A13" s="318" t="s">
        <v>23</v>
      </c>
      <c r="B13" s="319"/>
      <c r="C13" s="219"/>
      <c r="D13" s="219"/>
      <c r="E13" s="219"/>
      <c r="F13" s="175"/>
      <c r="G13" s="175"/>
      <c r="H13" s="175"/>
      <c r="I13" s="175"/>
      <c r="J13" s="175"/>
      <c r="K13" s="175"/>
      <c r="L13" s="175"/>
      <c r="M13" s="175"/>
      <c r="N13" s="76">
        <f t="shared" ref="N13:N21" si="0">SUM(C13:M13)</f>
        <v>0</v>
      </c>
    </row>
    <row r="14" spans="1:52" ht="15" customHeight="1" x14ac:dyDescent="0.2">
      <c r="A14" s="318" t="s">
        <v>24</v>
      </c>
      <c r="B14" s="319"/>
      <c r="C14" s="219"/>
      <c r="D14" s="219"/>
      <c r="E14" s="219"/>
      <c r="F14" s="175">
        <v>0</v>
      </c>
      <c r="G14" s="175"/>
      <c r="H14" s="175"/>
      <c r="I14" s="175"/>
      <c r="J14" s="175"/>
      <c r="K14" s="175"/>
      <c r="L14" s="175"/>
      <c r="M14" s="175"/>
      <c r="N14" s="76">
        <f t="shared" si="0"/>
        <v>0</v>
      </c>
    </row>
    <row r="15" spans="1:52" ht="15" customHeight="1" x14ac:dyDescent="0.2">
      <c r="A15" s="318" t="s">
        <v>56</v>
      </c>
      <c r="B15" s="319"/>
      <c r="C15" s="219"/>
      <c r="D15" s="219"/>
      <c r="E15" s="219"/>
      <c r="F15" s="175"/>
      <c r="G15" s="175"/>
      <c r="H15" s="175"/>
      <c r="I15" s="175"/>
      <c r="J15" s="175"/>
      <c r="K15" s="175"/>
      <c r="L15" s="175"/>
      <c r="M15" s="175"/>
      <c r="N15" s="76">
        <f t="shared" si="0"/>
        <v>0</v>
      </c>
    </row>
    <row r="16" spans="1:52" ht="15" customHeight="1" thickBot="1" x14ac:dyDescent="0.25">
      <c r="A16" s="373" t="s">
        <v>22</v>
      </c>
      <c r="B16" s="374"/>
      <c r="C16" s="219"/>
      <c r="D16" s="219"/>
      <c r="E16" s="219"/>
      <c r="F16" s="175"/>
      <c r="G16" s="175"/>
      <c r="H16" s="175"/>
      <c r="I16" s="175"/>
      <c r="J16" s="175"/>
      <c r="K16" s="175"/>
      <c r="L16" s="175"/>
      <c r="M16" s="175"/>
      <c r="N16" s="77">
        <f t="shared" si="0"/>
        <v>0</v>
      </c>
    </row>
    <row r="17" spans="1:15" ht="15" customHeight="1" thickBot="1" x14ac:dyDescent="0.25">
      <c r="A17" s="363" t="s">
        <v>16</v>
      </c>
      <c r="B17" s="364"/>
      <c r="C17" s="313" t="s">
        <v>142</v>
      </c>
      <c r="D17" s="314"/>
      <c r="E17" s="314"/>
      <c r="F17" s="314"/>
      <c r="G17" s="314"/>
      <c r="H17" s="314"/>
      <c r="I17" s="314"/>
      <c r="J17" s="314"/>
      <c r="K17" s="314"/>
      <c r="L17" s="314"/>
      <c r="M17" s="314"/>
      <c r="N17" s="315"/>
    </row>
    <row r="18" spans="1:15" ht="15" customHeight="1" x14ac:dyDescent="0.2">
      <c r="A18" s="340" t="s">
        <v>47</v>
      </c>
      <c r="B18" s="341"/>
      <c r="C18" s="220">
        <f>'Subagreement Expenditures'!E54</f>
        <v>0</v>
      </c>
      <c r="D18" s="220">
        <f>'Subagreement Expenditures'!F54</f>
        <v>0</v>
      </c>
      <c r="E18" s="220">
        <f>'Subagreement Expenditures'!G54</f>
        <v>0</v>
      </c>
      <c r="F18" s="78">
        <f>'Subagreement Expenditures'!H54</f>
        <v>0</v>
      </c>
      <c r="G18" s="78">
        <f>'Subagreement Expenditures'!I54</f>
        <v>0</v>
      </c>
      <c r="H18" s="78">
        <f>'Subagreement Expenditures'!J54</f>
        <v>0</v>
      </c>
      <c r="I18" s="78">
        <f>'Subagreement Expenditures'!K54</f>
        <v>0</v>
      </c>
      <c r="J18" s="78">
        <f>'Subagreement Expenditures'!L54</f>
        <v>0</v>
      </c>
      <c r="K18" s="78">
        <f>'Subagreement Expenditures'!M54</f>
        <v>0</v>
      </c>
      <c r="L18" s="78">
        <f>'Subagreement Expenditures'!N54</f>
        <v>0</v>
      </c>
      <c r="M18" s="78">
        <f>'Subagreement Expenditures'!O54</f>
        <v>0</v>
      </c>
      <c r="N18" s="79">
        <f t="shared" si="0"/>
        <v>0</v>
      </c>
    </row>
    <row r="19" spans="1:15" ht="15" customHeight="1" thickBot="1" x14ac:dyDescent="0.25">
      <c r="A19" s="338" t="s">
        <v>143</v>
      </c>
      <c r="B19" s="339"/>
      <c r="C19" s="221">
        <f>'Subagreement Expenditures'!E55</f>
        <v>0</v>
      </c>
      <c r="D19" s="221">
        <f>'Subagreement Expenditures'!F55</f>
        <v>0</v>
      </c>
      <c r="E19" s="221">
        <f>'Subagreement Expenditures'!G55</f>
        <v>0</v>
      </c>
      <c r="F19" s="80">
        <f>'Subagreement Expenditures'!H55</f>
        <v>0</v>
      </c>
      <c r="G19" s="80">
        <f>'Subagreement Expenditures'!I55</f>
        <v>0</v>
      </c>
      <c r="H19" s="80">
        <f>'Subagreement Expenditures'!J55</f>
        <v>0</v>
      </c>
      <c r="I19" s="80">
        <f>'Subagreement Expenditures'!K55</f>
        <v>0</v>
      </c>
      <c r="J19" s="80">
        <f>'Subagreement Expenditures'!L55</f>
        <v>0</v>
      </c>
      <c r="K19" s="80">
        <f>'Subagreement Expenditures'!M55</f>
        <v>0</v>
      </c>
      <c r="L19" s="80">
        <f>'Subagreement Expenditures'!N55</f>
        <v>0</v>
      </c>
      <c r="M19" s="80">
        <f>'Subagreement Expenditures'!O55</f>
        <v>0</v>
      </c>
      <c r="N19" s="81">
        <f t="shared" si="0"/>
        <v>0</v>
      </c>
    </row>
    <row r="20" spans="1:15" ht="19.899999999999999" customHeight="1" thickTop="1" thickBot="1" x14ac:dyDescent="0.25">
      <c r="A20" s="336" t="s">
        <v>181</v>
      </c>
      <c r="B20" s="337"/>
      <c r="C20" s="82">
        <f>SUM(C18:C19)</f>
        <v>0</v>
      </c>
      <c r="D20" s="82">
        <f t="shared" ref="D20:M20" si="1">SUM(D18:D19)</f>
        <v>0</v>
      </c>
      <c r="E20" s="82">
        <f t="shared" si="1"/>
        <v>0</v>
      </c>
      <c r="F20" s="82">
        <f t="shared" si="1"/>
        <v>0</v>
      </c>
      <c r="G20" s="82">
        <f t="shared" si="1"/>
        <v>0</v>
      </c>
      <c r="H20" s="82">
        <f t="shared" si="1"/>
        <v>0</v>
      </c>
      <c r="I20" s="82">
        <f t="shared" si="1"/>
        <v>0</v>
      </c>
      <c r="J20" s="82">
        <f t="shared" si="1"/>
        <v>0</v>
      </c>
      <c r="K20" s="82">
        <f t="shared" si="1"/>
        <v>0</v>
      </c>
      <c r="L20" s="82">
        <f t="shared" si="1"/>
        <v>0</v>
      </c>
      <c r="M20" s="83">
        <f t="shared" si="1"/>
        <v>0</v>
      </c>
      <c r="N20" s="84">
        <f t="shared" si="0"/>
        <v>0</v>
      </c>
    </row>
    <row r="21" spans="1:15" ht="15" customHeight="1" thickBot="1" x14ac:dyDescent="0.25">
      <c r="A21" s="85" t="s">
        <v>19</v>
      </c>
      <c r="B21" s="176">
        <v>0.1</v>
      </c>
      <c r="C21" s="222">
        <f t="shared" ref="C21:M21" si="2">SUM(C12+C13+C14+C18+C15)*$B$21</f>
        <v>0</v>
      </c>
      <c r="D21" s="222">
        <f t="shared" si="2"/>
        <v>0</v>
      </c>
      <c r="E21" s="222">
        <f t="shared" si="2"/>
        <v>0</v>
      </c>
      <c r="F21" s="86">
        <f t="shared" si="2"/>
        <v>0</v>
      </c>
      <c r="G21" s="86">
        <f t="shared" si="2"/>
        <v>0</v>
      </c>
      <c r="H21" s="86">
        <f t="shared" si="2"/>
        <v>0</v>
      </c>
      <c r="I21" s="86">
        <f t="shared" si="2"/>
        <v>0</v>
      </c>
      <c r="J21" s="86">
        <f t="shared" si="2"/>
        <v>0</v>
      </c>
      <c r="K21" s="86">
        <f t="shared" si="2"/>
        <v>0</v>
      </c>
      <c r="L21" s="86">
        <f t="shared" si="2"/>
        <v>0</v>
      </c>
      <c r="M21" s="86">
        <f t="shared" si="2"/>
        <v>0</v>
      </c>
      <c r="N21" s="87">
        <f t="shared" si="0"/>
        <v>0</v>
      </c>
    </row>
    <row r="22" spans="1:15" s="71" customFormat="1" ht="15" customHeight="1" thickTop="1" thickBot="1" x14ac:dyDescent="0.25">
      <c r="A22" s="347" t="s">
        <v>25</v>
      </c>
      <c r="B22" s="348"/>
      <c r="C22" s="223">
        <f t="shared" ref="C22:M22" si="3">SUM(C12+C13+C14+C15+C16+C20+C21)</f>
        <v>0</v>
      </c>
      <c r="D22" s="223">
        <f t="shared" si="3"/>
        <v>0</v>
      </c>
      <c r="E22" s="223">
        <f t="shared" si="3"/>
        <v>0</v>
      </c>
      <c r="F22" s="88">
        <f t="shared" si="3"/>
        <v>0</v>
      </c>
      <c r="G22" s="88">
        <f t="shared" si="3"/>
        <v>0</v>
      </c>
      <c r="H22" s="88">
        <f t="shared" si="3"/>
        <v>0</v>
      </c>
      <c r="I22" s="88">
        <f t="shared" si="3"/>
        <v>0</v>
      </c>
      <c r="J22" s="88">
        <f t="shared" si="3"/>
        <v>0</v>
      </c>
      <c r="K22" s="88">
        <f t="shared" si="3"/>
        <v>0</v>
      </c>
      <c r="L22" s="88">
        <f t="shared" si="3"/>
        <v>0</v>
      </c>
      <c r="M22" s="89">
        <f t="shared" si="3"/>
        <v>0</v>
      </c>
      <c r="N22" s="77">
        <f>SUM(C22:M22)</f>
        <v>0</v>
      </c>
    </row>
    <row r="23" spans="1:15" s="71" customFormat="1" ht="7.9" customHeight="1" thickBot="1" x14ac:dyDescent="0.25">
      <c r="A23" s="350"/>
      <c r="B23" s="350"/>
      <c r="C23" s="90"/>
      <c r="D23" s="90"/>
      <c r="E23" s="90"/>
      <c r="F23" s="90"/>
      <c r="G23" s="90"/>
      <c r="H23" s="90"/>
      <c r="I23" s="90"/>
      <c r="J23" s="90"/>
      <c r="K23" s="90"/>
      <c r="L23" s="90"/>
      <c r="M23" s="90"/>
      <c r="N23" s="91"/>
    </row>
    <row r="24" spans="1:15" s="71" customFormat="1" ht="13.5" thickBot="1" x14ac:dyDescent="0.25">
      <c r="A24" s="351" t="s">
        <v>55</v>
      </c>
      <c r="B24" s="352"/>
      <c r="C24" s="92">
        <f>$C$6-C22</f>
        <v>0</v>
      </c>
      <c r="D24" s="92">
        <f>C6-(C22+D22)</f>
        <v>0</v>
      </c>
      <c r="E24" s="92">
        <f>C6-(C22+D22+E22)</f>
        <v>0</v>
      </c>
      <c r="F24" s="92">
        <f>C6-(C22+D22+E22+F22)</f>
        <v>0</v>
      </c>
      <c r="G24" s="92">
        <f>C6-(C22+D22+E22+F22+G22)</f>
        <v>0</v>
      </c>
      <c r="H24" s="92">
        <f>C6-(C22+D22+E22+F22+G22+H22)</f>
        <v>0</v>
      </c>
      <c r="I24" s="92">
        <f>C6-(C22+D22+E22+F22+G22+H22+I22)</f>
        <v>0</v>
      </c>
      <c r="J24" s="92">
        <f>C6-(C22+D22+E22+F22+G22+H22+I22+J22)</f>
        <v>0</v>
      </c>
      <c r="K24" s="92">
        <f>C6-(C22+D22+E22+F22+G22+H22+I22+J22+K22)</f>
        <v>0</v>
      </c>
      <c r="L24" s="92">
        <f>C6-(C22+D22+E22+F22+G22+H22+I22+J22+K22+L22)</f>
        <v>0</v>
      </c>
      <c r="M24" s="92">
        <f>C6-(C22+D22+E22+F22+G22+H22+I22+J22+K22+L22+M22)</f>
        <v>0</v>
      </c>
    </row>
    <row r="25" spans="1:15" s="71" customFormat="1" ht="7.9" customHeight="1" thickBot="1" x14ac:dyDescent="0.25">
      <c r="A25" s="146"/>
      <c r="B25" s="146"/>
      <c r="C25" s="136"/>
      <c r="D25" s="136"/>
      <c r="E25" s="136"/>
      <c r="F25" s="136"/>
      <c r="G25" s="136"/>
      <c r="H25" s="136"/>
      <c r="I25" s="136"/>
      <c r="J25" s="136"/>
      <c r="K25" s="136"/>
      <c r="L25" s="136"/>
      <c r="M25" s="136"/>
    </row>
    <row r="26" spans="1:15" ht="26.65" customHeight="1" thickBot="1" x14ac:dyDescent="0.25">
      <c r="A26" s="345" t="s">
        <v>172</v>
      </c>
      <c r="B26" s="346"/>
      <c r="C26" s="147">
        <f>C6</f>
        <v>0</v>
      </c>
      <c r="D26" s="342"/>
      <c r="E26" s="343"/>
      <c r="F26" s="343"/>
      <c r="G26" s="343"/>
      <c r="H26" s="343"/>
      <c r="I26" s="343"/>
      <c r="J26" s="343"/>
      <c r="K26" s="343"/>
      <c r="L26" s="343"/>
      <c r="M26" s="344"/>
    </row>
    <row r="27" spans="1:15" ht="15" customHeight="1" thickBot="1" x14ac:dyDescent="0.25">
      <c r="A27" s="358" t="s">
        <v>147</v>
      </c>
      <c r="B27" s="359"/>
      <c r="C27" s="224">
        <f>C22+'Subagreement Expenditures'!E58</f>
        <v>0</v>
      </c>
      <c r="D27" s="224">
        <f>(C22+D22)+'Subagreement Expenditures'!F58</f>
        <v>0</v>
      </c>
      <c r="E27" s="224">
        <f>(C22+D22+E22)+'Subagreement Expenditures'!G58</f>
        <v>0</v>
      </c>
      <c r="F27" s="104">
        <f>(C22+D22+E22+F22)+'Subagreement Expenditures'!H58</f>
        <v>0</v>
      </c>
      <c r="G27" s="104">
        <f>(C22+D22+E22+F22+G22)+'Subagreement Expenditures'!I58</f>
        <v>0</v>
      </c>
      <c r="H27" s="104">
        <f>(C22+D22+E22+F22+G22+H22)+'Subagreement Expenditures'!J58</f>
        <v>0</v>
      </c>
      <c r="I27" s="104">
        <f>(C22+D22+E22+F22+G22+H22+I22)+'Subagreement Expenditures'!K58</f>
        <v>0</v>
      </c>
      <c r="J27" s="104">
        <f>(C22+D22+E22+F22+G22+H22+I22+J22)+'Subagreement Expenditures'!L58</f>
        <v>0</v>
      </c>
      <c r="K27" s="104">
        <f>(C22+D22+E22+F22+G22+H22+I22+J22+K22)+'Subagreement Expenditures'!M58</f>
        <v>0</v>
      </c>
      <c r="L27" s="104">
        <f>(C22+D22+E22+F22+G22+H22+I22+J22+K22+L22)+'Subagreement Expenditures'!N58</f>
        <v>0</v>
      </c>
      <c r="M27" s="105">
        <f>(C22+D22+E22+F22+G22+H22+I22+J22+K22+L22+M22)+'Subagreement Expenditures'!O58</f>
        <v>0</v>
      </c>
    </row>
    <row r="28" spans="1:15" ht="15" customHeight="1" thickTop="1" thickBot="1" x14ac:dyDescent="0.25">
      <c r="A28" s="353" t="s">
        <v>51</v>
      </c>
      <c r="B28" s="354"/>
      <c r="C28" s="223">
        <f>$C$26-C27</f>
        <v>0</v>
      </c>
      <c r="D28" s="223">
        <f t="shared" ref="D28:M28" si="4">$C$26-D27</f>
        <v>0</v>
      </c>
      <c r="E28" s="223">
        <f t="shared" si="4"/>
        <v>0</v>
      </c>
      <c r="F28" s="88">
        <f t="shared" si="4"/>
        <v>0</v>
      </c>
      <c r="G28" s="88">
        <f t="shared" si="4"/>
        <v>0</v>
      </c>
      <c r="H28" s="88">
        <f t="shared" si="4"/>
        <v>0</v>
      </c>
      <c r="I28" s="88">
        <f t="shared" si="4"/>
        <v>0</v>
      </c>
      <c r="J28" s="88">
        <f t="shared" si="4"/>
        <v>0</v>
      </c>
      <c r="K28" s="88">
        <f t="shared" si="4"/>
        <v>0</v>
      </c>
      <c r="L28" s="88">
        <f t="shared" si="4"/>
        <v>0</v>
      </c>
      <c r="M28" s="88">
        <f t="shared" si="4"/>
        <v>0</v>
      </c>
      <c r="O28" s="141"/>
    </row>
    <row r="29" spans="1:15" ht="10.15" customHeight="1" x14ac:dyDescent="0.2">
      <c r="A29" s="349"/>
      <c r="B29" s="349"/>
    </row>
    <row r="30" spans="1:15" ht="15.75" customHeight="1" thickBot="1" x14ac:dyDescent="0.25">
      <c r="A30" s="322" t="s">
        <v>71</v>
      </c>
      <c r="B30" s="322"/>
      <c r="C30" s="322"/>
      <c r="D30" s="322"/>
      <c r="E30" s="106"/>
      <c r="F30" s="106"/>
      <c r="G30" s="106"/>
      <c r="H30" s="106"/>
      <c r="I30" s="106"/>
      <c r="J30" s="106"/>
      <c r="K30" s="106"/>
      <c r="L30" s="106"/>
      <c r="M30" s="71" t="s">
        <v>72</v>
      </c>
      <c r="O30" s="141"/>
    </row>
    <row r="31" spans="1:15" ht="25.15" customHeight="1" x14ac:dyDescent="0.2">
      <c r="A31" s="316"/>
      <c r="B31" s="317"/>
      <c r="C31" s="317"/>
      <c r="D31" s="317"/>
      <c r="E31" s="317"/>
      <c r="F31" s="317"/>
      <c r="G31" s="317"/>
      <c r="H31" s="317"/>
      <c r="I31" s="317"/>
      <c r="J31" s="317"/>
      <c r="K31" s="317"/>
      <c r="L31" s="317"/>
      <c r="M31" s="93" t="s">
        <v>28</v>
      </c>
      <c r="N31" s="91"/>
    </row>
    <row r="32" spans="1:15" ht="25.15" customHeight="1" x14ac:dyDescent="0.2">
      <c r="A32" s="334"/>
      <c r="B32" s="335"/>
      <c r="C32" s="335"/>
      <c r="D32" s="335"/>
      <c r="E32" s="335"/>
      <c r="F32" s="335"/>
      <c r="G32" s="335"/>
      <c r="H32" s="335"/>
      <c r="I32" s="335"/>
      <c r="J32" s="335"/>
      <c r="K32" s="335"/>
      <c r="L32" s="335"/>
      <c r="M32" s="94" t="s">
        <v>29</v>
      </c>
    </row>
    <row r="33" spans="1:13" ht="25.15" customHeight="1" x14ac:dyDescent="0.2">
      <c r="A33" s="334"/>
      <c r="B33" s="335"/>
      <c r="C33" s="335"/>
      <c r="D33" s="335"/>
      <c r="E33" s="335"/>
      <c r="F33" s="335"/>
      <c r="G33" s="335"/>
      <c r="H33" s="335"/>
      <c r="I33" s="335"/>
      <c r="J33" s="335"/>
      <c r="K33" s="335"/>
      <c r="L33" s="335"/>
      <c r="M33" s="94" t="s">
        <v>30</v>
      </c>
    </row>
    <row r="34" spans="1:13" ht="25.15" customHeight="1" x14ac:dyDescent="0.2">
      <c r="A34" s="334"/>
      <c r="B34" s="335"/>
      <c r="C34" s="335"/>
      <c r="D34" s="335"/>
      <c r="E34" s="335"/>
      <c r="F34" s="335"/>
      <c r="G34" s="335"/>
      <c r="H34" s="335"/>
      <c r="I34" s="335"/>
      <c r="J34" s="335"/>
      <c r="K34" s="335"/>
      <c r="L34" s="335"/>
      <c r="M34" s="94" t="s">
        <v>31</v>
      </c>
    </row>
    <row r="35" spans="1:13" ht="25.15" customHeight="1" x14ac:dyDescent="0.2">
      <c r="A35" s="334"/>
      <c r="B35" s="335"/>
      <c r="C35" s="335"/>
      <c r="D35" s="335"/>
      <c r="E35" s="335"/>
      <c r="F35" s="335"/>
      <c r="G35" s="335"/>
      <c r="H35" s="335"/>
      <c r="I35" s="335"/>
      <c r="J35" s="335"/>
      <c r="K35" s="335"/>
      <c r="L35" s="335"/>
      <c r="M35" s="94" t="s">
        <v>32</v>
      </c>
    </row>
    <row r="36" spans="1:13" ht="25.15" customHeight="1" x14ac:dyDescent="0.2">
      <c r="A36" s="334"/>
      <c r="B36" s="335"/>
      <c r="C36" s="335"/>
      <c r="D36" s="335"/>
      <c r="E36" s="335"/>
      <c r="F36" s="335"/>
      <c r="G36" s="335"/>
      <c r="H36" s="335"/>
      <c r="I36" s="335"/>
      <c r="J36" s="335"/>
      <c r="K36" s="335"/>
      <c r="L36" s="335"/>
      <c r="M36" s="94" t="s">
        <v>33</v>
      </c>
    </row>
    <row r="37" spans="1:13" ht="25.15" customHeight="1" x14ac:dyDescent="0.2">
      <c r="A37" s="334"/>
      <c r="B37" s="335"/>
      <c r="C37" s="335"/>
      <c r="D37" s="335"/>
      <c r="E37" s="335"/>
      <c r="F37" s="335"/>
      <c r="G37" s="335"/>
      <c r="H37" s="335"/>
      <c r="I37" s="335"/>
      <c r="J37" s="335"/>
      <c r="K37" s="335"/>
      <c r="L37" s="335"/>
      <c r="M37" s="94" t="s">
        <v>34</v>
      </c>
    </row>
    <row r="38" spans="1:13" ht="25.15" customHeight="1" x14ac:dyDescent="0.2">
      <c r="A38" s="334"/>
      <c r="B38" s="335"/>
      <c r="C38" s="335"/>
      <c r="D38" s="335"/>
      <c r="E38" s="335"/>
      <c r="F38" s="335"/>
      <c r="G38" s="335"/>
      <c r="H38" s="335"/>
      <c r="I38" s="335"/>
      <c r="J38" s="335"/>
      <c r="K38" s="335"/>
      <c r="L38" s="335"/>
      <c r="M38" s="94" t="s">
        <v>35</v>
      </c>
    </row>
    <row r="39" spans="1:13" ht="25.15" customHeight="1" x14ac:dyDescent="0.2">
      <c r="A39" s="334"/>
      <c r="B39" s="335"/>
      <c r="C39" s="335"/>
      <c r="D39" s="335"/>
      <c r="E39" s="335"/>
      <c r="F39" s="335"/>
      <c r="G39" s="335"/>
      <c r="H39" s="335"/>
      <c r="I39" s="335"/>
      <c r="J39" s="335"/>
      <c r="K39" s="335"/>
      <c r="L39" s="335"/>
      <c r="M39" s="94" t="s">
        <v>40</v>
      </c>
    </row>
    <row r="40" spans="1:13" ht="25.15" customHeight="1" x14ac:dyDescent="0.2">
      <c r="A40" s="334"/>
      <c r="B40" s="335"/>
      <c r="C40" s="335"/>
      <c r="D40" s="335"/>
      <c r="E40" s="335"/>
      <c r="F40" s="335"/>
      <c r="G40" s="335"/>
      <c r="H40" s="335"/>
      <c r="I40" s="335"/>
      <c r="J40" s="335"/>
      <c r="K40" s="335"/>
      <c r="L40" s="335"/>
      <c r="M40" s="94" t="s">
        <v>41</v>
      </c>
    </row>
    <row r="41" spans="1:13" ht="25.15" customHeight="1" thickBot="1" x14ac:dyDescent="0.25">
      <c r="A41" s="355"/>
      <c r="B41" s="356"/>
      <c r="C41" s="356"/>
      <c r="D41" s="356"/>
      <c r="E41" s="356"/>
      <c r="F41" s="356"/>
      <c r="G41" s="356"/>
      <c r="H41" s="356"/>
      <c r="I41" s="356"/>
      <c r="J41" s="356"/>
      <c r="K41" s="356"/>
      <c r="L41" s="356"/>
      <c r="M41" s="95" t="s">
        <v>42</v>
      </c>
    </row>
  </sheetData>
  <mergeCells count="46">
    <mergeCell ref="A1:B1"/>
    <mergeCell ref="A27:B27"/>
    <mergeCell ref="A10:B10"/>
    <mergeCell ref="A6:B6"/>
    <mergeCell ref="A17:B17"/>
    <mergeCell ref="A4:B4"/>
    <mergeCell ref="A8:B8"/>
    <mergeCell ref="A9:B9"/>
    <mergeCell ref="A11:B11"/>
    <mergeCell ref="A12:B12"/>
    <mergeCell ref="A16:B16"/>
    <mergeCell ref="A15:B15"/>
    <mergeCell ref="A14:B14"/>
    <mergeCell ref="A2:B2"/>
    <mergeCell ref="A5:B5"/>
    <mergeCell ref="A38:L38"/>
    <mergeCell ref="A39:L39"/>
    <mergeCell ref="A40:L40"/>
    <mergeCell ref="A41:L41"/>
    <mergeCell ref="A33:L33"/>
    <mergeCell ref="A34:L34"/>
    <mergeCell ref="A35:L35"/>
    <mergeCell ref="A36:L36"/>
    <mergeCell ref="A37:L37"/>
    <mergeCell ref="A32:L32"/>
    <mergeCell ref="A20:B20"/>
    <mergeCell ref="A19:B19"/>
    <mergeCell ref="A18:B18"/>
    <mergeCell ref="D26:M26"/>
    <mergeCell ref="A26:B26"/>
    <mergeCell ref="A22:B22"/>
    <mergeCell ref="A29:B29"/>
    <mergeCell ref="A23:B23"/>
    <mergeCell ref="A24:B24"/>
    <mergeCell ref="A28:B28"/>
    <mergeCell ref="O3:X4"/>
    <mergeCell ref="C17:N17"/>
    <mergeCell ref="A31:L31"/>
    <mergeCell ref="A13:B13"/>
    <mergeCell ref="C4:D4"/>
    <mergeCell ref="A30:D30"/>
    <mergeCell ref="C5:D5"/>
    <mergeCell ref="C6:D6"/>
    <mergeCell ref="G5:K5"/>
    <mergeCell ref="H6:I6"/>
    <mergeCell ref="M3:N4"/>
  </mergeCells>
  <conditionalFormatting sqref="N22">
    <cfRule type="cellIs" dxfId="11" priority="3" operator="greaterThan">
      <formula>$C$4</formula>
    </cfRule>
  </conditionalFormatting>
  <conditionalFormatting sqref="M24:M25">
    <cfRule type="cellIs" dxfId="10" priority="1" operator="lessThan">
      <formula>0</formula>
    </cfRule>
  </conditionalFormatting>
  <dataValidations count="4">
    <dataValidation allowBlank="1" showInputMessage="1" showErrorMessage="1" prompt="Indirect is not allowed on capital expenditures, student stipends, or contract amounts over $25,000" sqref="A21:B21" xr:uid="{8C8C4C45-6E53-4311-99A0-268620D1E4C9}"/>
    <dataValidation allowBlank="1" showInputMessage="1" showErrorMessage="1" prompt="Indirect is not allowed on capital expenditures." sqref="A16:M16" xr:uid="{0D28526E-C55C-4E04-B412-AC00665224EA}"/>
    <dataValidation allowBlank="1" showInputMessage="1" showErrorMessage="1" promptTitle="Program Income" prompt="Treasury rquires that any program income generated from SLFRF funds must be used for the purposes and under the conditions of the Federal award (Per 2 CFR 200.307) For more information on what constitutes &quot;program income&quot;, see 2 CRF 200.1. " sqref="C5:D5" xr:uid="{E56A7F80-2F54-4643-B5B2-6CD8A70C043F}"/>
    <dataValidation allowBlank="1" showInputMessage="1" showErrorMessage="1" promptTitle="Indirect Limitation" prompt="Indirect is not allowed on capital expenditures, student stipends, or contract amounts over $25,000" sqref="C21:N21" xr:uid="{779BD8A6-E61A-467A-818A-13C4D9D99370}"/>
  </dataValidations>
  <pageMargins left="0.25" right="0.25" top="0.75" bottom="0.75" header="0.3" footer="0.3"/>
  <pageSetup paperSize="17"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Using the picklist select your entity type." xr:uid="{A291418A-55DE-4093-9DAF-D2834032AEAB}">
          <x14:formula1>
            <xm:f>Lists!$B$13:$B$15</xm:f>
          </x14:formula1>
          <xm:sqref>E2</xm:sqref>
        </x14:dataValidation>
        <x14:dataValidation type="list" allowBlank="1" showInputMessage="1" showErrorMessage="1" prompt="Select Yes or No" xr:uid="{EF75CDAA-2E87-42E5-9144-DD5C7741BB59}">
          <x14:formula1>
            <xm:f>Lists!$B$9:$B$10</xm:f>
          </x14:formula1>
          <xm:sqref>K2</xm:sqref>
        </x14:dataValidation>
        <x14:dataValidation type="list" allowBlank="1" showInputMessage="1" showErrorMessage="1" promptTitle="Fed Funds 80%" prompt="In its preceding fiscal year, did recipient receive 80% or more of its annual gross revenue from federal funds?" xr:uid="{17AC4D8C-4358-4BA0-B2CA-32A0796BA84F}">
          <x14:formula1>
            <xm:f>Lists!$B$9:$B$10</xm:f>
          </x14:formula1>
          <xm:sqref>M2</xm:sqref>
        </x14:dataValidation>
        <x14:dataValidation type="list" allowBlank="1" showInputMessage="1" showErrorMessage="1" promptTitle="$25-million" prompt="In the preceding fiscal year, did recipient receive $25 million or more of its annual gross revenue from federal funds?" xr:uid="{0737EDDA-F5A9-4DE5-9B03-785C12076EEC}">
          <x14:formula1>
            <xm:f>Lists!$B$9:$B$10</xm:f>
          </x14:formula1>
          <xm:sqref>N2</xm:sqref>
        </x14:dataValidation>
        <x14:dataValidation type="list" allowBlank="1" showInputMessage="1" showErrorMessage="1" promptTitle="Confirmation" prompt="Publicly identify top five highest compensated executives or have it listed in their SAM.gov profile, if No please enter the names and compensation for the 5 highest officers. _x000a_Must select Yes or No. " xr:uid="{5EA72AA3-55C4-47D5-9539-67C77A1ED732}">
          <x14:formula1>
            <xm:f>Lists!$B$9:$B$10</xm:f>
          </x14:formula1>
          <xm:sqref>L2</xm:sqref>
        </x14:dataValidation>
        <x14:dataValidation type="list" allowBlank="1" showInputMessage="1" showErrorMessage="1" prompt="Publicly identify their top five highest compensated executives or have it listed in their SAM.gov profile, if No please enter the names and compensation for the 5 highest officers. _x000a_Must select Yes or No. " xr:uid="{0F617397-6341-450C-B928-5D79EA03D9E9}">
          <x14:formula1>
            <xm:f>Lists!$B$9:$B$10</xm:f>
          </x14:formula1>
          <xm:sqref>L2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72BC5-9A8B-4313-AB6C-A29A655EEE84}">
  <sheetPr>
    <tabColor theme="9" tint="0.79998168889431442"/>
  </sheetPr>
  <dimension ref="A1:BB71"/>
  <sheetViews>
    <sheetView zoomScaleNormal="100" zoomScaleSheetLayoutView="100" workbookViewId="0">
      <selection activeCell="A10" sqref="A10:B10"/>
    </sheetView>
  </sheetViews>
  <sheetFormatPr defaultRowHeight="15" x14ac:dyDescent="0.25"/>
  <cols>
    <col min="1" max="1" width="27.7109375" style="116" customWidth="1"/>
    <col min="2" max="2" width="12.140625" hidden="1" customWidth="1"/>
    <col min="3" max="3" width="15.7109375" style="119" customWidth="1"/>
    <col min="4" max="4" width="16.7109375" customWidth="1"/>
    <col min="5" max="15" width="15.7109375" customWidth="1"/>
    <col min="16" max="16" width="15.7109375" style="3" customWidth="1"/>
    <col min="17" max="17" width="27.5703125" customWidth="1"/>
  </cols>
  <sheetData>
    <row r="1" spans="1:17" s="63" customFormat="1" ht="43.5" customHeight="1" thickBot="1" x14ac:dyDescent="0.3">
      <c r="A1" s="397"/>
      <c r="B1" s="398"/>
      <c r="C1" s="211"/>
      <c r="D1" s="214"/>
      <c r="E1" s="212" t="s">
        <v>152</v>
      </c>
      <c r="F1" s="186" t="s">
        <v>28</v>
      </c>
      <c r="G1" s="186" t="s">
        <v>29</v>
      </c>
      <c r="H1" s="186" t="s">
        <v>30</v>
      </c>
      <c r="I1" s="186" t="s">
        <v>31</v>
      </c>
      <c r="J1" s="186" t="s">
        <v>32</v>
      </c>
      <c r="K1" s="186" t="s">
        <v>33</v>
      </c>
      <c r="L1" s="186" t="s">
        <v>34</v>
      </c>
      <c r="M1" s="186" t="s">
        <v>35</v>
      </c>
      <c r="N1" s="186" t="s">
        <v>40</v>
      </c>
      <c r="O1" s="187" t="s">
        <v>41</v>
      </c>
      <c r="P1" s="51" t="s">
        <v>155</v>
      </c>
      <c r="Q1" s="188" t="s">
        <v>156</v>
      </c>
    </row>
    <row r="2" spans="1:17" x14ac:dyDescent="0.25">
      <c r="A2" s="402" t="s">
        <v>16</v>
      </c>
      <c r="B2" s="403"/>
      <c r="C2" s="403"/>
      <c r="D2" s="213"/>
      <c r="E2" s="399" t="s">
        <v>112</v>
      </c>
      <c r="F2" s="400"/>
      <c r="G2" s="400"/>
      <c r="H2" s="400"/>
      <c r="I2" s="400"/>
      <c r="J2" s="400"/>
      <c r="K2" s="400"/>
      <c r="L2" s="400"/>
      <c r="M2" s="400"/>
      <c r="N2" s="400"/>
      <c r="O2" s="400"/>
      <c r="P2" s="401"/>
      <c r="Q2" s="114"/>
    </row>
    <row r="3" spans="1:17" ht="15" customHeight="1" x14ac:dyDescent="0.25">
      <c r="A3" s="393" t="s">
        <v>157</v>
      </c>
      <c r="B3" s="394"/>
      <c r="C3" s="120"/>
      <c r="D3" s="178" t="s">
        <v>145</v>
      </c>
      <c r="E3" s="183">
        <v>0</v>
      </c>
      <c r="F3" s="184"/>
      <c r="G3" s="184"/>
      <c r="H3" s="184"/>
      <c r="I3" s="184"/>
      <c r="J3" s="184"/>
      <c r="K3" s="184"/>
      <c r="L3" s="184"/>
      <c r="M3" s="184"/>
      <c r="N3" s="184"/>
      <c r="O3" s="184"/>
      <c r="P3" s="16">
        <f t="shared" ref="P3:P55" si="0">SUM(E3:O3)</f>
        <v>0</v>
      </c>
      <c r="Q3" s="152" t="str">
        <f>A3</f>
        <v>Sub #1: [NAME]</v>
      </c>
    </row>
    <row r="4" spans="1:17" ht="15" customHeight="1" x14ac:dyDescent="0.25">
      <c r="A4" s="395" t="s">
        <v>146</v>
      </c>
      <c r="B4" s="396"/>
      <c r="C4" s="177">
        <v>0</v>
      </c>
      <c r="D4" s="179" t="s">
        <v>46</v>
      </c>
      <c r="E4" s="167"/>
      <c r="F4" s="167"/>
      <c r="G4" s="167"/>
      <c r="H4" s="167"/>
      <c r="I4" s="167"/>
      <c r="J4" s="167"/>
      <c r="K4" s="167"/>
      <c r="L4" s="167"/>
      <c r="M4" s="167"/>
      <c r="N4" s="167"/>
      <c r="O4" s="167"/>
      <c r="P4" s="14">
        <f t="shared" si="0"/>
        <v>0</v>
      </c>
      <c r="Q4" s="149">
        <f>P3+P4</f>
        <v>0</v>
      </c>
    </row>
    <row r="5" spans="1:17" ht="15" customHeight="1" x14ac:dyDescent="0.25">
      <c r="A5" s="393" t="s">
        <v>158</v>
      </c>
      <c r="B5" s="394"/>
      <c r="C5" s="120"/>
      <c r="D5" s="178" t="s">
        <v>145</v>
      </c>
      <c r="E5" s="183"/>
      <c r="F5" s="184"/>
      <c r="G5" s="184"/>
      <c r="H5" s="184"/>
      <c r="I5" s="184"/>
      <c r="J5" s="184"/>
      <c r="K5" s="184"/>
      <c r="L5" s="184"/>
      <c r="M5" s="184"/>
      <c r="N5" s="184"/>
      <c r="O5" s="184"/>
      <c r="P5" s="16">
        <f t="shared" si="0"/>
        <v>0</v>
      </c>
      <c r="Q5" s="152" t="str">
        <f t="shared" ref="Q5" si="1">A5</f>
        <v>Sub #2: [NAME]</v>
      </c>
    </row>
    <row r="6" spans="1:17" ht="15" customHeight="1" x14ac:dyDescent="0.25">
      <c r="A6" s="395" t="s">
        <v>146</v>
      </c>
      <c r="B6" s="396"/>
      <c r="C6" s="177"/>
      <c r="D6" s="179" t="s">
        <v>46</v>
      </c>
      <c r="E6" s="167"/>
      <c r="F6" s="168"/>
      <c r="G6" s="168"/>
      <c r="H6" s="168"/>
      <c r="I6" s="168"/>
      <c r="J6" s="168"/>
      <c r="K6" s="168"/>
      <c r="L6" s="168"/>
      <c r="M6" s="168"/>
      <c r="N6" s="168"/>
      <c r="O6" s="168"/>
      <c r="P6" s="14">
        <f t="shared" si="0"/>
        <v>0</v>
      </c>
      <c r="Q6" s="149">
        <f t="shared" ref="Q6" si="2">P5+P6</f>
        <v>0</v>
      </c>
    </row>
    <row r="7" spans="1:17" ht="15" customHeight="1" x14ac:dyDescent="0.25">
      <c r="A7" s="393" t="s">
        <v>157</v>
      </c>
      <c r="B7" s="394"/>
      <c r="C7" s="120"/>
      <c r="D7" s="178" t="s">
        <v>145</v>
      </c>
      <c r="E7" s="183"/>
      <c r="F7" s="184"/>
      <c r="G7" s="184"/>
      <c r="H7" s="184"/>
      <c r="I7" s="184"/>
      <c r="J7" s="184"/>
      <c r="K7" s="184"/>
      <c r="L7" s="184"/>
      <c r="M7" s="184"/>
      <c r="N7" s="184"/>
      <c r="O7" s="184"/>
      <c r="P7" s="16">
        <f t="shared" si="0"/>
        <v>0</v>
      </c>
      <c r="Q7" s="152" t="str">
        <f t="shared" ref="Q7" si="3">A7</f>
        <v>Sub #1: [NAME]</v>
      </c>
    </row>
    <row r="8" spans="1:17" ht="15" customHeight="1" x14ac:dyDescent="0.25">
      <c r="A8" s="395" t="s">
        <v>146</v>
      </c>
      <c r="B8" s="396"/>
      <c r="C8" s="177"/>
      <c r="D8" s="179" t="s">
        <v>46</v>
      </c>
      <c r="E8" s="167"/>
      <c r="F8" s="167"/>
      <c r="G8" s="167"/>
      <c r="H8" s="167"/>
      <c r="I8" s="167"/>
      <c r="J8" s="167"/>
      <c r="K8" s="167"/>
      <c r="L8" s="167"/>
      <c r="M8" s="167"/>
      <c r="N8" s="167"/>
      <c r="O8" s="167"/>
      <c r="P8" s="14">
        <f t="shared" si="0"/>
        <v>0</v>
      </c>
      <c r="Q8" s="149">
        <f>P7+P8</f>
        <v>0</v>
      </c>
    </row>
    <row r="9" spans="1:17" ht="15" customHeight="1" x14ac:dyDescent="0.25">
      <c r="A9" s="393" t="s">
        <v>158</v>
      </c>
      <c r="B9" s="394"/>
      <c r="C9" s="120"/>
      <c r="D9" s="178" t="s">
        <v>145</v>
      </c>
      <c r="E9" s="183"/>
      <c r="F9" s="184"/>
      <c r="G9" s="184"/>
      <c r="H9" s="184"/>
      <c r="I9" s="184"/>
      <c r="J9" s="184"/>
      <c r="K9" s="184"/>
      <c r="L9" s="184"/>
      <c r="M9" s="184"/>
      <c r="N9" s="184"/>
      <c r="O9" s="184"/>
      <c r="P9" s="16">
        <f t="shared" si="0"/>
        <v>0</v>
      </c>
      <c r="Q9" s="152" t="str">
        <f t="shared" ref="Q9" si="4">A9</f>
        <v>Sub #2: [NAME]</v>
      </c>
    </row>
    <row r="10" spans="1:17" ht="15" customHeight="1" x14ac:dyDescent="0.25">
      <c r="A10" s="395" t="s">
        <v>146</v>
      </c>
      <c r="B10" s="396"/>
      <c r="C10" s="177"/>
      <c r="D10" s="179" t="s">
        <v>46</v>
      </c>
      <c r="E10" s="167"/>
      <c r="F10" s="168"/>
      <c r="G10" s="168"/>
      <c r="H10" s="168"/>
      <c r="I10" s="168"/>
      <c r="J10" s="168"/>
      <c r="K10" s="168"/>
      <c r="L10" s="168"/>
      <c r="M10" s="168"/>
      <c r="N10" s="168"/>
      <c r="O10" s="168"/>
      <c r="P10" s="14">
        <f t="shared" si="0"/>
        <v>0</v>
      </c>
      <c r="Q10" s="149">
        <f>P9+P10</f>
        <v>0</v>
      </c>
    </row>
    <row r="11" spans="1:17" ht="15" customHeight="1" x14ac:dyDescent="0.25">
      <c r="A11" s="393" t="s">
        <v>157</v>
      </c>
      <c r="B11" s="394"/>
      <c r="C11" s="120"/>
      <c r="D11" s="178" t="s">
        <v>145</v>
      </c>
      <c r="E11" s="183"/>
      <c r="F11" s="184"/>
      <c r="G11" s="184"/>
      <c r="H11" s="184"/>
      <c r="I11" s="184"/>
      <c r="J11" s="184"/>
      <c r="K11" s="184"/>
      <c r="L11" s="184"/>
      <c r="M11" s="184"/>
      <c r="N11" s="184"/>
      <c r="O11" s="184"/>
      <c r="P11" s="16">
        <f t="shared" si="0"/>
        <v>0</v>
      </c>
      <c r="Q11" s="152" t="str">
        <f t="shared" ref="Q11" si="5">A11</f>
        <v>Sub #1: [NAME]</v>
      </c>
    </row>
    <row r="12" spans="1:17" ht="15" customHeight="1" x14ac:dyDescent="0.25">
      <c r="A12" s="395" t="s">
        <v>146</v>
      </c>
      <c r="B12" s="396"/>
      <c r="C12" s="177"/>
      <c r="D12" s="179" t="s">
        <v>46</v>
      </c>
      <c r="E12" s="167"/>
      <c r="F12" s="167"/>
      <c r="G12" s="167"/>
      <c r="H12" s="167"/>
      <c r="I12" s="167"/>
      <c r="J12" s="167"/>
      <c r="K12" s="167"/>
      <c r="L12" s="167"/>
      <c r="M12" s="167"/>
      <c r="N12" s="167"/>
      <c r="O12" s="167"/>
      <c r="P12" s="14">
        <f t="shared" si="0"/>
        <v>0</v>
      </c>
      <c r="Q12" s="149">
        <f>P11+P12</f>
        <v>0</v>
      </c>
    </row>
    <row r="13" spans="1:17" ht="15" customHeight="1" x14ac:dyDescent="0.25">
      <c r="A13" s="393" t="s">
        <v>158</v>
      </c>
      <c r="B13" s="394"/>
      <c r="C13" s="120"/>
      <c r="D13" s="178" t="s">
        <v>145</v>
      </c>
      <c r="E13" s="183"/>
      <c r="F13" s="184"/>
      <c r="G13" s="184"/>
      <c r="H13" s="184"/>
      <c r="I13" s="184"/>
      <c r="J13" s="184"/>
      <c r="K13" s="184"/>
      <c r="L13" s="184"/>
      <c r="M13" s="184"/>
      <c r="N13" s="184"/>
      <c r="O13" s="184"/>
      <c r="P13" s="16">
        <f t="shared" si="0"/>
        <v>0</v>
      </c>
      <c r="Q13" s="152" t="str">
        <f t="shared" ref="Q13" si="6">A13</f>
        <v>Sub #2: [NAME]</v>
      </c>
    </row>
    <row r="14" spans="1:17" ht="15" customHeight="1" x14ac:dyDescent="0.25">
      <c r="A14" s="395" t="s">
        <v>146</v>
      </c>
      <c r="B14" s="396"/>
      <c r="C14" s="177"/>
      <c r="D14" s="179" t="s">
        <v>46</v>
      </c>
      <c r="E14" s="167"/>
      <c r="F14" s="168"/>
      <c r="G14" s="168"/>
      <c r="H14" s="168"/>
      <c r="I14" s="168"/>
      <c r="J14" s="168"/>
      <c r="K14" s="168"/>
      <c r="L14" s="168"/>
      <c r="M14" s="168"/>
      <c r="N14" s="168"/>
      <c r="O14" s="168"/>
      <c r="P14" s="14">
        <f t="shared" si="0"/>
        <v>0</v>
      </c>
      <c r="Q14" s="149">
        <f>P13+P14</f>
        <v>0</v>
      </c>
    </row>
    <row r="15" spans="1:17" ht="15" customHeight="1" x14ac:dyDescent="0.25">
      <c r="A15" s="393" t="s">
        <v>157</v>
      </c>
      <c r="B15" s="394"/>
      <c r="C15" s="120"/>
      <c r="D15" s="178" t="s">
        <v>145</v>
      </c>
      <c r="E15" s="183"/>
      <c r="F15" s="184"/>
      <c r="G15" s="184"/>
      <c r="H15" s="184"/>
      <c r="I15" s="184"/>
      <c r="J15" s="184"/>
      <c r="K15" s="184"/>
      <c r="L15" s="184"/>
      <c r="M15" s="184"/>
      <c r="N15" s="184"/>
      <c r="O15" s="184"/>
      <c r="P15" s="16">
        <f t="shared" si="0"/>
        <v>0</v>
      </c>
      <c r="Q15" s="152" t="str">
        <f t="shared" ref="Q15" si="7">A15</f>
        <v>Sub #1: [NAME]</v>
      </c>
    </row>
    <row r="16" spans="1:17" ht="15" customHeight="1" x14ac:dyDescent="0.25">
      <c r="A16" s="395" t="s">
        <v>146</v>
      </c>
      <c r="B16" s="396"/>
      <c r="C16" s="177"/>
      <c r="D16" s="179" t="s">
        <v>46</v>
      </c>
      <c r="E16" s="167"/>
      <c r="F16" s="167"/>
      <c r="G16" s="167"/>
      <c r="H16" s="167"/>
      <c r="I16" s="167"/>
      <c r="J16" s="167"/>
      <c r="K16" s="167"/>
      <c r="L16" s="167"/>
      <c r="M16" s="167"/>
      <c r="N16" s="167"/>
      <c r="O16" s="167"/>
      <c r="P16" s="14">
        <f t="shared" si="0"/>
        <v>0</v>
      </c>
      <c r="Q16" s="149">
        <f>P15+P16</f>
        <v>0</v>
      </c>
    </row>
    <row r="17" spans="1:17" ht="15" customHeight="1" x14ac:dyDescent="0.25">
      <c r="A17" s="393" t="s">
        <v>158</v>
      </c>
      <c r="B17" s="394"/>
      <c r="C17" s="120"/>
      <c r="D17" s="178" t="s">
        <v>145</v>
      </c>
      <c r="E17" s="183"/>
      <c r="F17" s="184"/>
      <c r="G17" s="184"/>
      <c r="H17" s="184"/>
      <c r="I17" s="184"/>
      <c r="J17" s="184"/>
      <c r="K17" s="184"/>
      <c r="L17" s="184"/>
      <c r="M17" s="184"/>
      <c r="N17" s="184"/>
      <c r="O17" s="184"/>
      <c r="P17" s="16">
        <f t="shared" si="0"/>
        <v>0</v>
      </c>
      <c r="Q17" s="152" t="str">
        <f t="shared" ref="Q17" si="8">A17</f>
        <v>Sub #2: [NAME]</v>
      </c>
    </row>
    <row r="18" spans="1:17" ht="15" customHeight="1" x14ac:dyDescent="0.25">
      <c r="A18" s="395" t="s">
        <v>146</v>
      </c>
      <c r="B18" s="396"/>
      <c r="C18" s="177"/>
      <c r="D18" s="179" t="s">
        <v>46</v>
      </c>
      <c r="E18" s="167"/>
      <c r="F18" s="168"/>
      <c r="G18" s="168"/>
      <c r="H18" s="168"/>
      <c r="I18" s="168"/>
      <c r="J18" s="168"/>
      <c r="K18" s="168"/>
      <c r="L18" s="168"/>
      <c r="M18" s="168"/>
      <c r="N18" s="168"/>
      <c r="O18" s="168"/>
      <c r="P18" s="14">
        <f t="shared" si="0"/>
        <v>0</v>
      </c>
      <c r="Q18" s="149">
        <f>P17+P18</f>
        <v>0</v>
      </c>
    </row>
    <row r="19" spans="1:17" ht="15" customHeight="1" x14ac:dyDescent="0.25">
      <c r="A19" s="393" t="s">
        <v>157</v>
      </c>
      <c r="B19" s="394"/>
      <c r="C19" s="120"/>
      <c r="D19" s="178" t="s">
        <v>145</v>
      </c>
      <c r="E19" s="183"/>
      <c r="F19" s="184"/>
      <c r="G19" s="184"/>
      <c r="H19" s="184"/>
      <c r="I19" s="184"/>
      <c r="J19" s="184"/>
      <c r="K19" s="184"/>
      <c r="L19" s="184"/>
      <c r="M19" s="184"/>
      <c r="N19" s="184"/>
      <c r="O19" s="184"/>
      <c r="P19" s="16">
        <f t="shared" si="0"/>
        <v>0</v>
      </c>
      <c r="Q19" s="152" t="str">
        <f t="shared" ref="Q19" si="9">A19</f>
        <v>Sub #1: [NAME]</v>
      </c>
    </row>
    <row r="20" spans="1:17" ht="15" customHeight="1" x14ac:dyDescent="0.25">
      <c r="A20" s="395" t="s">
        <v>146</v>
      </c>
      <c r="B20" s="396"/>
      <c r="C20" s="177"/>
      <c r="D20" s="179" t="s">
        <v>46</v>
      </c>
      <c r="E20" s="167"/>
      <c r="F20" s="167"/>
      <c r="G20" s="167"/>
      <c r="H20" s="167"/>
      <c r="I20" s="167"/>
      <c r="J20" s="167"/>
      <c r="K20" s="167"/>
      <c r="L20" s="167"/>
      <c r="M20" s="167"/>
      <c r="N20" s="167"/>
      <c r="O20" s="167"/>
      <c r="P20" s="14">
        <f t="shared" si="0"/>
        <v>0</v>
      </c>
      <c r="Q20" s="149">
        <f>P19+P20</f>
        <v>0</v>
      </c>
    </row>
    <row r="21" spans="1:17" ht="15" customHeight="1" x14ac:dyDescent="0.25">
      <c r="A21" s="393" t="s">
        <v>158</v>
      </c>
      <c r="B21" s="394"/>
      <c r="C21" s="120"/>
      <c r="D21" s="178" t="s">
        <v>145</v>
      </c>
      <c r="E21" s="183"/>
      <c r="F21" s="184"/>
      <c r="G21" s="184"/>
      <c r="H21" s="184"/>
      <c r="I21" s="184"/>
      <c r="J21" s="184"/>
      <c r="K21" s="184"/>
      <c r="L21" s="184"/>
      <c r="M21" s="184"/>
      <c r="N21" s="184"/>
      <c r="O21" s="184"/>
      <c r="P21" s="16">
        <f t="shared" si="0"/>
        <v>0</v>
      </c>
      <c r="Q21" s="152" t="str">
        <f t="shared" ref="Q21" si="10">A21</f>
        <v>Sub #2: [NAME]</v>
      </c>
    </row>
    <row r="22" spans="1:17" ht="15" customHeight="1" x14ac:dyDescent="0.25">
      <c r="A22" s="395" t="s">
        <v>146</v>
      </c>
      <c r="B22" s="396"/>
      <c r="C22" s="177"/>
      <c r="D22" s="179" t="s">
        <v>46</v>
      </c>
      <c r="E22" s="167"/>
      <c r="F22" s="168"/>
      <c r="G22" s="168"/>
      <c r="H22" s="168"/>
      <c r="I22" s="168"/>
      <c r="J22" s="168"/>
      <c r="K22" s="168"/>
      <c r="L22" s="168"/>
      <c r="M22" s="168"/>
      <c r="N22" s="168"/>
      <c r="O22" s="168"/>
      <c r="P22" s="14">
        <f t="shared" si="0"/>
        <v>0</v>
      </c>
      <c r="Q22" s="149">
        <f>P21+P22</f>
        <v>0</v>
      </c>
    </row>
    <row r="23" spans="1:17" ht="15" customHeight="1" x14ac:dyDescent="0.25">
      <c r="A23" s="393" t="s">
        <v>157</v>
      </c>
      <c r="B23" s="394"/>
      <c r="C23" s="120"/>
      <c r="D23" s="178" t="s">
        <v>145</v>
      </c>
      <c r="E23" s="183"/>
      <c r="F23" s="184"/>
      <c r="G23" s="184"/>
      <c r="H23" s="184"/>
      <c r="I23" s="184"/>
      <c r="J23" s="184"/>
      <c r="K23" s="184"/>
      <c r="L23" s="184"/>
      <c r="M23" s="184"/>
      <c r="N23" s="184"/>
      <c r="O23" s="184"/>
      <c r="P23" s="16">
        <f t="shared" si="0"/>
        <v>0</v>
      </c>
      <c r="Q23" s="152" t="str">
        <f t="shared" ref="Q23" si="11">A23</f>
        <v>Sub #1: [NAME]</v>
      </c>
    </row>
    <row r="24" spans="1:17" ht="15" customHeight="1" x14ac:dyDescent="0.25">
      <c r="A24" s="395" t="s">
        <v>146</v>
      </c>
      <c r="B24" s="396"/>
      <c r="C24" s="177"/>
      <c r="D24" s="179" t="s">
        <v>46</v>
      </c>
      <c r="E24" s="167"/>
      <c r="F24" s="167"/>
      <c r="G24" s="167"/>
      <c r="H24" s="167"/>
      <c r="I24" s="167"/>
      <c r="J24" s="167"/>
      <c r="K24" s="167"/>
      <c r="L24" s="167"/>
      <c r="M24" s="167"/>
      <c r="N24" s="167"/>
      <c r="O24" s="167"/>
      <c r="P24" s="14">
        <f t="shared" si="0"/>
        <v>0</v>
      </c>
      <c r="Q24" s="149">
        <f>P23+P24</f>
        <v>0</v>
      </c>
    </row>
    <row r="25" spans="1:17" ht="15" customHeight="1" x14ac:dyDescent="0.25">
      <c r="A25" s="393" t="s">
        <v>158</v>
      </c>
      <c r="B25" s="394"/>
      <c r="C25" s="120"/>
      <c r="D25" s="178" t="s">
        <v>145</v>
      </c>
      <c r="E25" s="183"/>
      <c r="F25" s="184"/>
      <c r="G25" s="184"/>
      <c r="H25" s="184"/>
      <c r="I25" s="184"/>
      <c r="J25" s="184"/>
      <c r="K25" s="184"/>
      <c r="L25" s="184"/>
      <c r="M25" s="184"/>
      <c r="N25" s="184"/>
      <c r="O25" s="184"/>
      <c r="P25" s="16">
        <f t="shared" si="0"/>
        <v>0</v>
      </c>
      <c r="Q25" s="152" t="str">
        <f t="shared" ref="Q25" si="12">A25</f>
        <v>Sub #2: [NAME]</v>
      </c>
    </row>
    <row r="26" spans="1:17" ht="15" customHeight="1" x14ac:dyDescent="0.25">
      <c r="A26" s="395" t="s">
        <v>146</v>
      </c>
      <c r="B26" s="396"/>
      <c r="C26" s="177"/>
      <c r="D26" s="179" t="s">
        <v>46</v>
      </c>
      <c r="E26" s="167"/>
      <c r="F26" s="168"/>
      <c r="G26" s="168"/>
      <c r="H26" s="168"/>
      <c r="I26" s="168"/>
      <c r="J26" s="168"/>
      <c r="K26" s="168"/>
      <c r="L26" s="168"/>
      <c r="M26" s="168"/>
      <c r="N26" s="168"/>
      <c r="O26" s="168"/>
      <c r="P26" s="14">
        <f t="shared" si="0"/>
        <v>0</v>
      </c>
      <c r="Q26" s="149">
        <f>P25+P26</f>
        <v>0</v>
      </c>
    </row>
    <row r="27" spans="1:17" ht="15" customHeight="1" x14ac:dyDescent="0.25">
      <c r="A27" s="393" t="s">
        <v>157</v>
      </c>
      <c r="B27" s="394"/>
      <c r="C27" s="120"/>
      <c r="D27" s="178" t="s">
        <v>145</v>
      </c>
      <c r="E27" s="183"/>
      <c r="F27" s="184"/>
      <c r="G27" s="184"/>
      <c r="H27" s="184"/>
      <c r="I27" s="184"/>
      <c r="J27" s="184"/>
      <c r="K27" s="184"/>
      <c r="L27" s="184"/>
      <c r="M27" s="184"/>
      <c r="N27" s="184"/>
      <c r="O27" s="184"/>
      <c r="P27" s="16">
        <f t="shared" si="0"/>
        <v>0</v>
      </c>
      <c r="Q27" s="152" t="str">
        <f t="shared" ref="Q27" si="13">A27</f>
        <v>Sub #1: [NAME]</v>
      </c>
    </row>
    <row r="28" spans="1:17" ht="15" customHeight="1" x14ac:dyDescent="0.25">
      <c r="A28" s="395" t="s">
        <v>146</v>
      </c>
      <c r="B28" s="396"/>
      <c r="C28" s="177"/>
      <c r="D28" s="179" t="s">
        <v>46</v>
      </c>
      <c r="E28" s="167"/>
      <c r="F28" s="167"/>
      <c r="G28" s="167"/>
      <c r="H28" s="167"/>
      <c r="I28" s="167"/>
      <c r="J28" s="167"/>
      <c r="K28" s="167"/>
      <c r="L28" s="167"/>
      <c r="M28" s="167"/>
      <c r="N28" s="167"/>
      <c r="O28" s="167"/>
      <c r="P28" s="14">
        <f t="shared" si="0"/>
        <v>0</v>
      </c>
      <c r="Q28" s="149">
        <f>P27+P28</f>
        <v>0</v>
      </c>
    </row>
    <row r="29" spans="1:17" ht="15" customHeight="1" x14ac:dyDescent="0.25">
      <c r="A29" s="393" t="s">
        <v>158</v>
      </c>
      <c r="B29" s="394"/>
      <c r="C29" s="120"/>
      <c r="D29" s="178" t="s">
        <v>145</v>
      </c>
      <c r="E29" s="183"/>
      <c r="F29" s="184"/>
      <c r="G29" s="184"/>
      <c r="H29" s="184"/>
      <c r="I29" s="184"/>
      <c r="J29" s="184"/>
      <c r="K29" s="184"/>
      <c r="L29" s="184"/>
      <c r="M29" s="184"/>
      <c r="N29" s="184"/>
      <c r="O29" s="184"/>
      <c r="P29" s="16">
        <f t="shared" si="0"/>
        <v>0</v>
      </c>
      <c r="Q29" s="152" t="str">
        <f t="shared" ref="Q29" si="14">A29</f>
        <v>Sub #2: [NAME]</v>
      </c>
    </row>
    <row r="30" spans="1:17" ht="15" customHeight="1" x14ac:dyDescent="0.25">
      <c r="A30" s="395" t="s">
        <v>146</v>
      </c>
      <c r="B30" s="396"/>
      <c r="C30" s="177"/>
      <c r="D30" s="179" t="s">
        <v>46</v>
      </c>
      <c r="E30" s="167"/>
      <c r="F30" s="168"/>
      <c r="G30" s="168"/>
      <c r="H30" s="168"/>
      <c r="I30" s="168"/>
      <c r="J30" s="168"/>
      <c r="K30" s="168"/>
      <c r="L30" s="168"/>
      <c r="M30" s="168"/>
      <c r="N30" s="168"/>
      <c r="O30" s="168"/>
      <c r="P30" s="14">
        <f t="shared" si="0"/>
        <v>0</v>
      </c>
      <c r="Q30" s="149">
        <f>P29+P30</f>
        <v>0</v>
      </c>
    </row>
    <row r="31" spans="1:17" ht="15" customHeight="1" x14ac:dyDescent="0.25">
      <c r="A31" s="393" t="s">
        <v>157</v>
      </c>
      <c r="B31" s="394"/>
      <c r="C31" s="120"/>
      <c r="D31" s="178" t="s">
        <v>145</v>
      </c>
      <c r="E31" s="183"/>
      <c r="F31" s="184"/>
      <c r="G31" s="184"/>
      <c r="H31" s="184"/>
      <c r="I31" s="184"/>
      <c r="J31" s="184"/>
      <c r="K31" s="184"/>
      <c r="L31" s="184"/>
      <c r="M31" s="184"/>
      <c r="N31" s="184"/>
      <c r="O31" s="184"/>
      <c r="P31" s="16">
        <f t="shared" si="0"/>
        <v>0</v>
      </c>
      <c r="Q31" s="152" t="str">
        <f t="shared" ref="Q31" si="15">A31</f>
        <v>Sub #1: [NAME]</v>
      </c>
    </row>
    <row r="32" spans="1:17" ht="15" customHeight="1" x14ac:dyDescent="0.25">
      <c r="A32" s="395" t="s">
        <v>146</v>
      </c>
      <c r="B32" s="396"/>
      <c r="C32" s="177"/>
      <c r="D32" s="179" t="s">
        <v>46</v>
      </c>
      <c r="E32" s="167"/>
      <c r="F32" s="167"/>
      <c r="G32" s="167"/>
      <c r="H32" s="167"/>
      <c r="I32" s="167"/>
      <c r="J32" s="167"/>
      <c r="K32" s="167"/>
      <c r="L32" s="167"/>
      <c r="M32" s="167"/>
      <c r="N32" s="167"/>
      <c r="O32" s="167"/>
      <c r="P32" s="14">
        <f t="shared" si="0"/>
        <v>0</v>
      </c>
      <c r="Q32" s="149">
        <f>P31+P32</f>
        <v>0</v>
      </c>
    </row>
    <row r="33" spans="1:17" ht="15" customHeight="1" x14ac:dyDescent="0.25">
      <c r="A33" s="393" t="s">
        <v>158</v>
      </c>
      <c r="B33" s="394"/>
      <c r="C33" s="120"/>
      <c r="D33" s="178" t="s">
        <v>145</v>
      </c>
      <c r="E33" s="183"/>
      <c r="F33" s="184"/>
      <c r="G33" s="184"/>
      <c r="H33" s="184"/>
      <c r="I33" s="184"/>
      <c r="J33" s="184"/>
      <c r="K33" s="184"/>
      <c r="L33" s="184"/>
      <c r="M33" s="184"/>
      <c r="N33" s="184"/>
      <c r="O33" s="184"/>
      <c r="P33" s="16">
        <f t="shared" si="0"/>
        <v>0</v>
      </c>
      <c r="Q33" s="152" t="str">
        <f t="shared" ref="Q33" si="16">A33</f>
        <v>Sub #2: [NAME]</v>
      </c>
    </row>
    <row r="34" spans="1:17" ht="15" customHeight="1" x14ac:dyDescent="0.25">
      <c r="A34" s="395" t="s">
        <v>146</v>
      </c>
      <c r="B34" s="396"/>
      <c r="C34" s="177"/>
      <c r="D34" s="179" t="s">
        <v>46</v>
      </c>
      <c r="E34" s="167"/>
      <c r="F34" s="168"/>
      <c r="G34" s="168"/>
      <c r="H34" s="168"/>
      <c r="I34" s="168"/>
      <c r="J34" s="168"/>
      <c r="K34" s="168"/>
      <c r="L34" s="168"/>
      <c r="M34" s="168"/>
      <c r="N34" s="168"/>
      <c r="O34" s="168"/>
      <c r="P34" s="14">
        <f t="shared" si="0"/>
        <v>0</v>
      </c>
      <c r="Q34" s="149">
        <f>P33+P34</f>
        <v>0</v>
      </c>
    </row>
    <row r="35" spans="1:17" ht="15" customHeight="1" x14ac:dyDescent="0.25">
      <c r="A35" s="393" t="s">
        <v>157</v>
      </c>
      <c r="B35" s="394"/>
      <c r="C35" s="120"/>
      <c r="D35" s="178" t="s">
        <v>145</v>
      </c>
      <c r="E35" s="183"/>
      <c r="F35" s="184"/>
      <c r="G35" s="184"/>
      <c r="H35" s="184"/>
      <c r="I35" s="184"/>
      <c r="J35" s="184"/>
      <c r="K35" s="184"/>
      <c r="L35" s="184"/>
      <c r="M35" s="184"/>
      <c r="N35" s="184"/>
      <c r="O35" s="184"/>
      <c r="P35" s="16">
        <f t="shared" si="0"/>
        <v>0</v>
      </c>
      <c r="Q35" s="152" t="str">
        <f t="shared" ref="Q35" si="17">A35</f>
        <v>Sub #1: [NAME]</v>
      </c>
    </row>
    <row r="36" spans="1:17" ht="15" customHeight="1" x14ac:dyDescent="0.25">
      <c r="A36" s="395" t="s">
        <v>146</v>
      </c>
      <c r="B36" s="396"/>
      <c r="C36" s="177"/>
      <c r="D36" s="179" t="s">
        <v>46</v>
      </c>
      <c r="E36" s="167"/>
      <c r="F36" s="167"/>
      <c r="G36" s="167"/>
      <c r="H36" s="167"/>
      <c r="I36" s="167"/>
      <c r="J36" s="167"/>
      <c r="K36" s="167"/>
      <c r="L36" s="167"/>
      <c r="M36" s="167"/>
      <c r="N36" s="167"/>
      <c r="O36" s="167"/>
      <c r="P36" s="14">
        <f t="shared" si="0"/>
        <v>0</v>
      </c>
      <c r="Q36" s="149">
        <f>P35+P36</f>
        <v>0</v>
      </c>
    </row>
    <row r="37" spans="1:17" ht="15" customHeight="1" x14ac:dyDescent="0.25">
      <c r="A37" s="393" t="s">
        <v>158</v>
      </c>
      <c r="B37" s="394"/>
      <c r="C37" s="120"/>
      <c r="D37" s="178" t="s">
        <v>145</v>
      </c>
      <c r="E37" s="183"/>
      <c r="F37" s="184"/>
      <c r="G37" s="184"/>
      <c r="H37" s="184"/>
      <c r="I37" s="184"/>
      <c r="J37" s="184"/>
      <c r="K37" s="184"/>
      <c r="L37" s="184"/>
      <c r="M37" s="184"/>
      <c r="N37" s="184"/>
      <c r="O37" s="184"/>
      <c r="P37" s="16">
        <f t="shared" si="0"/>
        <v>0</v>
      </c>
      <c r="Q37" s="152" t="str">
        <f t="shared" ref="Q37" si="18">A37</f>
        <v>Sub #2: [NAME]</v>
      </c>
    </row>
    <row r="38" spans="1:17" ht="15" customHeight="1" x14ac:dyDescent="0.25">
      <c r="A38" s="395" t="s">
        <v>146</v>
      </c>
      <c r="B38" s="396"/>
      <c r="C38" s="177"/>
      <c r="D38" s="179" t="s">
        <v>46</v>
      </c>
      <c r="E38" s="167"/>
      <c r="F38" s="168"/>
      <c r="G38" s="168"/>
      <c r="H38" s="168"/>
      <c r="I38" s="168"/>
      <c r="J38" s="168"/>
      <c r="K38" s="168"/>
      <c r="L38" s="168"/>
      <c r="M38" s="168"/>
      <c r="N38" s="168"/>
      <c r="O38" s="168"/>
      <c r="P38" s="14">
        <f t="shared" si="0"/>
        <v>0</v>
      </c>
      <c r="Q38" s="149">
        <f>P37+P38</f>
        <v>0</v>
      </c>
    </row>
    <row r="39" spans="1:17" ht="15" customHeight="1" x14ac:dyDescent="0.25">
      <c r="A39" s="393" t="s">
        <v>157</v>
      </c>
      <c r="B39" s="394"/>
      <c r="C39" s="120"/>
      <c r="D39" s="178" t="s">
        <v>145</v>
      </c>
      <c r="E39" s="183"/>
      <c r="F39" s="184"/>
      <c r="G39" s="184"/>
      <c r="H39" s="184"/>
      <c r="I39" s="184"/>
      <c r="J39" s="184"/>
      <c r="K39" s="184"/>
      <c r="L39" s="184"/>
      <c r="M39" s="184"/>
      <c r="N39" s="184"/>
      <c r="O39" s="184"/>
      <c r="P39" s="16">
        <f t="shared" si="0"/>
        <v>0</v>
      </c>
      <c r="Q39" s="152" t="str">
        <f t="shared" ref="Q39" si="19">A39</f>
        <v>Sub #1: [NAME]</v>
      </c>
    </row>
    <row r="40" spans="1:17" ht="15" customHeight="1" x14ac:dyDescent="0.25">
      <c r="A40" s="395" t="s">
        <v>146</v>
      </c>
      <c r="B40" s="396"/>
      <c r="C40" s="177"/>
      <c r="D40" s="179" t="s">
        <v>46</v>
      </c>
      <c r="E40" s="167"/>
      <c r="F40" s="167"/>
      <c r="G40" s="167"/>
      <c r="H40" s="167"/>
      <c r="I40" s="167"/>
      <c r="J40" s="167"/>
      <c r="K40" s="167"/>
      <c r="L40" s="167"/>
      <c r="M40" s="167"/>
      <c r="N40" s="167"/>
      <c r="O40" s="167"/>
      <c r="P40" s="14">
        <f t="shared" si="0"/>
        <v>0</v>
      </c>
      <c r="Q40" s="149">
        <f>P39+P40</f>
        <v>0</v>
      </c>
    </row>
    <row r="41" spans="1:17" ht="15" customHeight="1" x14ac:dyDescent="0.25">
      <c r="A41" s="393" t="s">
        <v>158</v>
      </c>
      <c r="B41" s="394"/>
      <c r="C41" s="120"/>
      <c r="D41" s="178" t="s">
        <v>145</v>
      </c>
      <c r="E41" s="183"/>
      <c r="F41" s="184"/>
      <c r="G41" s="184"/>
      <c r="H41" s="184"/>
      <c r="I41" s="184"/>
      <c r="J41" s="184"/>
      <c r="K41" s="184"/>
      <c r="L41" s="184"/>
      <c r="M41" s="184"/>
      <c r="N41" s="184"/>
      <c r="O41" s="184"/>
      <c r="P41" s="16">
        <f t="shared" si="0"/>
        <v>0</v>
      </c>
      <c r="Q41" s="152" t="str">
        <f t="shared" ref="Q41" si="20">A41</f>
        <v>Sub #2: [NAME]</v>
      </c>
    </row>
    <row r="42" spans="1:17" ht="15" customHeight="1" x14ac:dyDescent="0.25">
      <c r="A42" s="395" t="s">
        <v>146</v>
      </c>
      <c r="B42" s="396"/>
      <c r="C42" s="177"/>
      <c r="D42" s="179" t="s">
        <v>46</v>
      </c>
      <c r="E42" s="167"/>
      <c r="F42" s="168"/>
      <c r="G42" s="168"/>
      <c r="H42" s="168"/>
      <c r="I42" s="168"/>
      <c r="J42" s="168"/>
      <c r="K42" s="168"/>
      <c r="L42" s="168"/>
      <c r="M42" s="168"/>
      <c r="N42" s="168"/>
      <c r="O42" s="168"/>
      <c r="P42" s="14">
        <f t="shared" si="0"/>
        <v>0</v>
      </c>
      <c r="Q42" s="149">
        <f>P41+P42</f>
        <v>0</v>
      </c>
    </row>
    <row r="43" spans="1:17" ht="15" customHeight="1" x14ac:dyDescent="0.25">
      <c r="A43" s="393" t="s">
        <v>157</v>
      </c>
      <c r="B43" s="394"/>
      <c r="C43" s="120"/>
      <c r="D43" s="178" t="s">
        <v>145</v>
      </c>
      <c r="E43" s="183"/>
      <c r="F43" s="184"/>
      <c r="G43" s="184"/>
      <c r="H43" s="184"/>
      <c r="I43" s="184"/>
      <c r="J43" s="184"/>
      <c r="K43" s="184"/>
      <c r="L43" s="184"/>
      <c r="M43" s="184"/>
      <c r="N43" s="184"/>
      <c r="O43" s="184"/>
      <c r="P43" s="16">
        <f t="shared" si="0"/>
        <v>0</v>
      </c>
      <c r="Q43" s="152" t="str">
        <f t="shared" ref="Q43" si="21">A43</f>
        <v>Sub #1: [NAME]</v>
      </c>
    </row>
    <row r="44" spans="1:17" ht="15" customHeight="1" x14ac:dyDescent="0.25">
      <c r="A44" s="395" t="s">
        <v>146</v>
      </c>
      <c r="B44" s="396"/>
      <c r="C44" s="177"/>
      <c r="D44" s="179" t="s">
        <v>46</v>
      </c>
      <c r="E44" s="167"/>
      <c r="F44" s="167"/>
      <c r="G44" s="167"/>
      <c r="H44" s="167"/>
      <c r="I44" s="167"/>
      <c r="J44" s="167"/>
      <c r="K44" s="167"/>
      <c r="L44" s="167"/>
      <c r="M44" s="167"/>
      <c r="N44" s="167"/>
      <c r="O44" s="167"/>
      <c r="P44" s="14">
        <f t="shared" si="0"/>
        <v>0</v>
      </c>
      <c r="Q44" s="149">
        <f>P43+P44</f>
        <v>0</v>
      </c>
    </row>
    <row r="45" spans="1:17" ht="15" customHeight="1" x14ac:dyDescent="0.25">
      <c r="A45" s="393" t="s">
        <v>158</v>
      </c>
      <c r="B45" s="394"/>
      <c r="C45" s="120"/>
      <c r="D45" s="178" t="s">
        <v>145</v>
      </c>
      <c r="E45" s="183"/>
      <c r="F45" s="184"/>
      <c r="G45" s="184"/>
      <c r="H45" s="184"/>
      <c r="I45" s="184"/>
      <c r="J45" s="184"/>
      <c r="K45" s="184"/>
      <c r="L45" s="184"/>
      <c r="M45" s="184"/>
      <c r="N45" s="184"/>
      <c r="O45" s="184"/>
      <c r="P45" s="16">
        <f t="shared" si="0"/>
        <v>0</v>
      </c>
      <c r="Q45" s="152" t="str">
        <f t="shared" ref="Q45" si="22">A45</f>
        <v>Sub #2: [NAME]</v>
      </c>
    </row>
    <row r="46" spans="1:17" ht="15" customHeight="1" x14ac:dyDescent="0.25">
      <c r="A46" s="395" t="s">
        <v>146</v>
      </c>
      <c r="B46" s="396"/>
      <c r="C46" s="177"/>
      <c r="D46" s="179" t="s">
        <v>46</v>
      </c>
      <c r="E46" s="167"/>
      <c r="F46" s="168"/>
      <c r="G46" s="168"/>
      <c r="H46" s="168"/>
      <c r="I46" s="168"/>
      <c r="J46" s="168"/>
      <c r="K46" s="168"/>
      <c r="L46" s="168"/>
      <c r="M46" s="168"/>
      <c r="N46" s="168"/>
      <c r="O46" s="168"/>
      <c r="P46" s="14">
        <f t="shared" si="0"/>
        <v>0</v>
      </c>
      <c r="Q46" s="149">
        <f>P45+P46</f>
        <v>0</v>
      </c>
    </row>
    <row r="47" spans="1:17" ht="15" customHeight="1" x14ac:dyDescent="0.25">
      <c r="A47" s="393" t="s">
        <v>157</v>
      </c>
      <c r="B47" s="394"/>
      <c r="C47" s="120"/>
      <c r="D47" s="178" t="s">
        <v>145</v>
      </c>
      <c r="E47" s="183"/>
      <c r="F47" s="184"/>
      <c r="G47" s="184"/>
      <c r="H47" s="184"/>
      <c r="I47" s="184"/>
      <c r="J47" s="184"/>
      <c r="K47" s="184"/>
      <c r="L47" s="184"/>
      <c r="M47" s="184"/>
      <c r="N47" s="184"/>
      <c r="O47" s="184"/>
      <c r="P47" s="16">
        <f t="shared" si="0"/>
        <v>0</v>
      </c>
      <c r="Q47" s="152" t="str">
        <f t="shared" ref="Q47" si="23">A47</f>
        <v>Sub #1: [NAME]</v>
      </c>
    </row>
    <row r="48" spans="1:17" ht="15" customHeight="1" x14ac:dyDescent="0.25">
      <c r="A48" s="395" t="s">
        <v>146</v>
      </c>
      <c r="B48" s="396"/>
      <c r="C48" s="177"/>
      <c r="D48" s="179" t="s">
        <v>46</v>
      </c>
      <c r="E48" s="167"/>
      <c r="F48" s="167"/>
      <c r="G48" s="167"/>
      <c r="H48" s="167"/>
      <c r="I48" s="167"/>
      <c r="J48" s="167"/>
      <c r="K48" s="167"/>
      <c r="L48" s="167"/>
      <c r="M48" s="167"/>
      <c r="N48" s="167"/>
      <c r="O48" s="167"/>
      <c r="P48" s="14">
        <f t="shared" si="0"/>
        <v>0</v>
      </c>
      <c r="Q48" s="149">
        <f>P47+P48</f>
        <v>0</v>
      </c>
    </row>
    <row r="49" spans="1:54" ht="15" customHeight="1" x14ac:dyDescent="0.25">
      <c r="A49" s="393" t="s">
        <v>158</v>
      </c>
      <c r="B49" s="394"/>
      <c r="C49" s="120"/>
      <c r="D49" s="178" t="s">
        <v>145</v>
      </c>
      <c r="E49" s="183"/>
      <c r="F49" s="184"/>
      <c r="G49" s="184"/>
      <c r="H49" s="184"/>
      <c r="I49" s="184"/>
      <c r="J49" s="184"/>
      <c r="K49" s="184"/>
      <c r="L49" s="184"/>
      <c r="M49" s="184"/>
      <c r="N49" s="184"/>
      <c r="O49" s="184"/>
      <c r="P49" s="16">
        <f t="shared" si="0"/>
        <v>0</v>
      </c>
      <c r="Q49" s="152" t="str">
        <f t="shared" ref="Q49" si="24">A49</f>
        <v>Sub #2: [NAME]</v>
      </c>
    </row>
    <row r="50" spans="1:54" ht="15" customHeight="1" x14ac:dyDescent="0.25">
      <c r="A50" s="395" t="s">
        <v>146</v>
      </c>
      <c r="B50" s="396"/>
      <c r="C50" s="177"/>
      <c r="D50" s="179" t="s">
        <v>46</v>
      </c>
      <c r="E50" s="167"/>
      <c r="F50" s="168"/>
      <c r="G50" s="168"/>
      <c r="H50" s="168"/>
      <c r="I50" s="168"/>
      <c r="J50" s="168"/>
      <c r="K50" s="168"/>
      <c r="L50" s="168"/>
      <c r="M50" s="168"/>
      <c r="N50" s="168"/>
      <c r="O50" s="168"/>
      <c r="P50" s="14">
        <f t="shared" si="0"/>
        <v>0</v>
      </c>
      <c r="Q50" s="149">
        <f>P49+P50</f>
        <v>0</v>
      </c>
    </row>
    <row r="51" spans="1:54" ht="15" customHeight="1" x14ac:dyDescent="0.25">
      <c r="A51" s="393" t="s">
        <v>158</v>
      </c>
      <c r="B51" s="394"/>
      <c r="C51" s="120"/>
      <c r="D51" s="178" t="s">
        <v>145</v>
      </c>
      <c r="E51" s="184"/>
      <c r="F51" s="185"/>
      <c r="G51" s="185"/>
      <c r="H51" s="185"/>
      <c r="I51" s="185"/>
      <c r="J51" s="185"/>
      <c r="K51" s="185"/>
      <c r="L51" s="185"/>
      <c r="M51" s="185"/>
      <c r="N51" s="185"/>
      <c r="O51" s="185"/>
      <c r="P51" s="16">
        <f t="shared" si="0"/>
        <v>0</v>
      </c>
      <c r="Q51" s="152" t="str">
        <f t="shared" ref="Q51" si="25">A51</f>
        <v>Sub #2: [NAME]</v>
      </c>
    </row>
    <row r="52" spans="1:54" ht="15" customHeight="1" thickBot="1" x14ac:dyDescent="0.3">
      <c r="A52" s="391" t="s">
        <v>146</v>
      </c>
      <c r="B52" s="392"/>
      <c r="C52" s="177"/>
      <c r="D52" s="180" t="s">
        <v>46</v>
      </c>
      <c r="E52" s="169"/>
      <c r="F52" s="170"/>
      <c r="G52" s="170"/>
      <c r="H52" s="170"/>
      <c r="I52" s="170"/>
      <c r="J52" s="170"/>
      <c r="K52" s="170"/>
      <c r="L52" s="170"/>
      <c r="M52" s="170"/>
      <c r="N52" s="170"/>
      <c r="O52" s="170"/>
      <c r="P52" s="150">
        <f t="shared" si="0"/>
        <v>0</v>
      </c>
      <c r="Q52" s="151">
        <f>P51+P52</f>
        <v>0</v>
      </c>
    </row>
    <row r="53" spans="1:54" ht="15" customHeight="1" thickBot="1" x14ac:dyDescent="0.3">
      <c r="A53" s="156"/>
      <c r="B53" s="157"/>
      <c r="C53" s="158"/>
      <c r="D53" s="157"/>
      <c r="E53" s="159"/>
      <c r="F53" s="160"/>
      <c r="G53" s="160"/>
      <c r="H53" s="160"/>
      <c r="I53" s="160"/>
      <c r="J53" s="160"/>
      <c r="K53" s="160"/>
      <c r="L53" s="160"/>
      <c r="M53" s="160"/>
      <c r="N53" s="160"/>
      <c r="O53" s="160"/>
      <c r="P53" s="161"/>
      <c r="Q53" s="162"/>
    </row>
    <row r="54" spans="1:54" ht="15" customHeight="1" x14ac:dyDescent="0.25">
      <c r="A54" s="382" t="s">
        <v>47</v>
      </c>
      <c r="B54" s="383"/>
      <c r="C54" s="121"/>
      <c r="D54" s="123"/>
      <c r="E54" s="61">
        <f t="shared" ref="E54:O54" si="26">SUM(E3,E5,E7,E9,E11,E13,E15,E17,E19,E21,E23,E25,E27,E29,E31,E33,E35,E37,E39,E41,E43,E45,E47,E49,E51)</f>
        <v>0</v>
      </c>
      <c r="F54" s="61">
        <f t="shared" si="26"/>
        <v>0</v>
      </c>
      <c r="G54" s="61">
        <f t="shared" si="26"/>
        <v>0</v>
      </c>
      <c r="H54" s="61">
        <f t="shared" si="26"/>
        <v>0</v>
      </c>
      <c r="I54" s="61">
        <f t="shared" si="26"/>
        <v>0</v>
      </c>
      <c r="J54" s="61">
        <f t="shared" si="26"/>
        <v>0</v>
      </c>
      <c r="K54" s="61">
        <f t="shared" si="26"/>
        <v>0</v>
      </c>
      <c r="L54" s="61">
        <f t="shared" si="26"/>
        <v>0</v>
      </c>
      <c r="M54" s="61">
        <f t="shared" si="26"/>
        <v>0</v>
      </c>
      <c r="N54" s="61">
        <f t="shared" si="26"/>
        <v>0</v>
      </c>
      <c r="O54" s="61">
        <f t="shared" si="26"/>
        <v>0</v>
      </c>
      <c r="P54" s="16">
        <f t="shared" si="0"/>
        <v>0</v>
      </c>
      <c r="Q54" s="155" t="s">
        <v>155</v>
      </c>
      <c r="R54" s="62"/>
      <c r="S54" s="62"/>
      <c r="T54" s="62"/>
    </row>
    <row r="55" spans="1:54" ht="15" customHeight="1" thickBot="1" x14ac:dyDescent="0.3">
      <c r="A55" s="380" t="s">
        <v>49</v>
      </c>
      <c r="B55" s="381"/>
      <c r="C55" s="122"/>
      <c r="D55" s="124"/>
      <c r="E55" s="33">
        <f t="shared" ref="E55:O55" si="27">SUM(E4,E6,E8,E10,E12,E14,E16,E18,E20,E22,E24,E26,E28,E30,E32,E34,E36,E38,E40,E42,E44,E46,E48,E50,E52)</f>
        <v>0</v>
      </c>
      <c r="F55" s="33">
        <f t="shared" si="27"/>
        <v>0</v>
      </c>
      <c r="G55" s="33">
        <f t="shared" si="27"/>
        <v>0</v>
      </c>
      <c r="H55" s="33">
        <f t="shared" si="27"/>
        <v>0</v>
      </c>
      <c r="I55" s="33">
        <f t="shared" si="27"/>
        <v>0</v>
      </c>
      <c r="J55" s="33">
        <f t="shared" si="27"/>
        <v>0</v>
      </c>
      <c r="K55" s="33">
        <f t="shared" si="27"/>
        <v>0</v>
      </c>
      <c r="L55" s="33">
        <f t="shared" si="27"/>
        <v>0</v>
      </c>
      <c r="M55" s="33">
        <f t="shared" si="27"/>
        <v>0</v>
      </c>
      <c r="N55" s="33">
        <f t="shared" si="27"/>
        <v>0</v>
      </c>
      <c r="O55" s="33">
        <f t="shared" si="27"/>
        <v>0</v>
      </c>
      <c r="P55" s="15">
        <f t="shared" si="0"/>
        <v>0</v>
      </c>
      <c r="Q55" s="148">
        <f>P54+P55</f>
        <v>0</v>
      </c>
      <c r="R55" s="62"/>
      <c r="S55" s="62"/>
      <c r="T55" s="62"/>
    </row>
    <row r="56" spans="1:54" ht="15" customHeight="1" thickTop="1" thickBot="1" x14ac:dyDescent="0.3">
      <c r="A56" s="378" t="s">
        <v>177</v>
      </c>
      <c r="B56" s="379"/>
      <c r="C56" s="117">
        <f>SUM(C3:C55)</f>
        <v>0</v>
      </c>
      <c r="D56" s="135"/>
      <c r="E56" s="34">
        <f>SUM(E54:E55)</f>
        <v>0</v>
      </c>
      <c r="F56" s="34">
        <f>SUM(F54:F55)</f>
        <v>0</v>
      </c>
      <c r="G56" s="34">
        <f t="shared" ref="G56:N56" si="28">SUM(G54:G55)</f>
        <v>0</v>
      </c>
      <c r="H56" s="34">
        <f t="shared" si="28"/>
        <v>0</v>
      </c>
      <c r="I56" s="34">
        <f t="shared" si="28"/>
        <v>0</v>
      </c>
      <c r="J56" s="34">
        <f t="shared" si="28"/>
        <v>0</v>
      </c>
      <c r="K56" s="34">
        <f t="shared" si="28"/>
        <v>0</v>
      </c>
      <c r="L56" s="34">
        <f t="shared" si="28"/>
        <v>0</v>
      </c>
      <c r="M56" s="34">
        <f t="shared" si="28"/>
        <v>0</v>
      </c>
      <c r="N56" s="34">
        <f t="shared" si="28"/>
        <v>0</v>
      </c>
      <c r="O56" s="8">
        <f>SUM(O54:O55)</f>
        <v>0</v>
      </c>
      <c r="P56" s="18">
        <f>SUM(E56:O56)</f>
        <v>0</v>
      </c>
      <c r="Q56" s="163"/>
      <c r="R56" s="62"/>
      <c r="S56" s="62"/>
      <c r="T56" s="62"/>
    </row>
    <row r="57" spans="1:54" ht="15" customHeight="1" thickBot="1" x14ac:dyDescent="0.3">
      <c r="A57" s="129"/>
      <c r="B57" s="130"/>
      <c r="C57" s="131"/>
      <c r="D57" s="130"/>
      <c r="E57" s="132"/>
      <c r="F57" s="132"/>
      <c r="G57" s="132"/>
      <c r="H57" s="132"/>
      <c r="I57" s="132"/>
      <c r="J57" s="132"/>
      <c r="K57" s="132"/>
      <c r="L57" s="132"/>
      <c r="M57" s="132"/>
      <c r="N57" s="132"/>
      <c r="O57" s="132"/>
      <c r="P57" s="133"/>
      <c r="Q57" s="153"/>
      <c r="R57" s="62"/>
      <c r="S57" s="62"/>
      <c r="T57" s="62"/>
    </row>
    <row r="58" spans="1:54" ht="15" customHeight="1" thickBot="1" x14ac:dyDescent="0.3">
      <c r="A58" s="125" t="s">
        <v>51</v>
      </c>
      <c r="B58" s="126"/>
      <c r="C58" s="134"/>
      <c r="D58" s="126"/>
      <c r="E58" s="127">
        <f>C56-(E56)</f>
        <v>0</v>
      </c>
      <c r="F58" s="127">
        <f>C56-(E56+F56)</f>
        <v>0</v>
      </c>
      <c r="G58" s="127">
        <f>C56-(E56+F56+G56)</f>
        <v>0</v>
      </c>
      <c r="H58" s="127">
        <f>C56-(E56+F56+G56+H56)</f>
        <v>0</v>
      </c>
      <c r="I58" s="127">
        <f>C56-(E56+F56+G56+H56+I56)</f>
        <v>0</v>
      </c>
      <c r="J58" s="127">
        <f>C56-(E56+F56+G56+H56+I56+J56)</f>
        <v>0</v>
      </c>
      <c r="K58" s="127">
        <f>C56-(E56+F56+G56+H56+I56+J56+K56)</f>
        <v>0</v>
      </c>
      <c r="L58" s="127">
        <f>C56-(E56+F56+G56+H56+I56+J56+K56+L56)</f>
        <v>0</v>
      </c>
      <c r="M58" s="127">
        <f>C56-(E56+F56+G56+H56+I56+J56+K56+L56+M56)</f>
        <v>0</v>
      </c>
      <c r="N58" s="127">
        <f>C56-(E56+F56+G56+H56+I56+J56+K56+L56+M56+N56)</f>
        <v>0</v>
      </c>
      <c r="O58" s="127">
        <f>C56-(E56+F56+G56+H56+I56+J56+K56+L56+M56+N56+O56)</f>
        <v>0</v>
      </c>
      <c r="P58" s="128"/>
      <c r="Q58" s="154"/>
      <c r="R58" s="62"/>
      <c r="S58" s="62"/>
      <c r="T58" s="62"/>
    </row>
    <row r="59" spans="1:54" s="3" customFormat="1" x14ac:dyDescent="0.25">
      <c r="A59" s="388"/>
      <c r="B59" s="388"/>
      <c r="C59" s="118"/>
      <c r="D59" s="115"/>
      <c r="E59"/>
      <c r="F59"/>
      <c r="G59"/>
      <c r="H59"/>
      <c r="I59"/>
      <c r="J59"/>
      <c r="K59"/>
      <c r="L59"/>
      <c r="M59"/>
      <c r="N59"/>
      <c r="O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row>
    <row r="60" spans="1:54" ht="15.75" thickBot="1" x14ac:dyDescent="0.3">
      <c r="A60" s="295" t="s">
        <v>110</v>
      </c>
      <c r="B60" s="295"/>
      <c r="C60" s="295"/>
      <c r="D60" s="295"/>
      <c r="E60" s="295"/>
      <c r="O60" s="3" t="s">
        <v>72</v>
      </c>
    </row>
    <row r="61" spans="1:54" x14ac:dyDescent="0.25">
      <c r="A61" s="389"/>
      <c r="B61" s="390"/>
      <c r="C61" s="390"/>
      <c r="D61" s="390"/>
      <c r="E61" s="390"/>
      <c r="F61" s="390"/>
      <c r="G61" s="390"/>
      <c r="H61" s="390"/>
      <c r="I61" s="390"/>
      <c r="J61" s="390"/>
      <c r="K61" s="390"/>
      <c r="L61" s="390"/>
      <c r="M61" s="390"/>
      <c r="N61" s="390"/>
      <c r="O61" s="54" t="s">
        <v>28</v>
      </c>
    </row>
    <row r="62" spans="1:54" x14ac:dyDescent="0.25">
      <c r="A62" s="384"/>
      <c r="B62" s="385"/>
      <c r="C62" s="385"/>
      <c r="D62" s="385"/>
      <c r="E62" s="385"/>
      <c r="F62" s="385"/>
      <c r="G62" s="385"/>
      <c r="H62" s="385"/>
      <c r="I62" s="385"/>
      <c r="J62" s="385"/>
      <c r="K62" s="385"/>
      <c r="L62" s="385"/>
      <c r="M62" s="385"/>
      <c r="N62" s="385"/>
      <c r="O62" s="55" t="s">
        <v>29</v>
      </c>
    </row>
    <row r="63" spans="1:54" x14ac:dyDescent="0.25">
      <c r="A63" s="384"/>
      <c r="B63" s="385"/>
      <c r="C63" s="385"/>
      <c r="D63" s="385"/>
      <c r="E63" s="385"/>
      <c r="F63" s="385"/>
      <c r="G63" s="385"/>
      <c r="H63" s="385"/>
      <c r="I63" s="385"/>
      <c r="J63" s="385"/>
      <c r="K63" s="385"/>
      <c r="L63" s="385"/>
      <c r="M63" s="385"/>
      <c r="N63" s="385"/>
      <c r="O63" s="55" t="s">
        <v>30</v>
      </c>
    </row>
    <row r="64" spans="1:54" x14ac:dyDescent="0.25">
      <c r="A64" s="384"/>
      <c r="B64" s="385"/>
      <c r="C64" s="385"/>
      <c r="D64" s="385"/>
      <c r="E64" s="385"/>
      <c r="F64" s="385"/>
      <c r="G64" s="385"/>
      <c r="H64" s="385"/>
      <c r="I64" s="385"/>
      <c r="J64" s="385"/>
      <c r="K64" s="385"/>
      <c r="L64" s="385"/>
      <c r="M64" s="385"/>
      <c r="N64" s="385"/>
      <c r="O64" s="55" t="s">
        <v>31</v>
      </c>
    </row>
    <row r="65" spans="1:15" x14ac:dyDescent="0.25">
      <c r="A65" s="384"/>
      <c r="B65" s="385"/>
      <c r="C65" s="385"/>
      <c r="D65" s="385"/>
      <c r="E65" s="385"/>
      <c r="F65" s="385"/>
      <c r="G65" s="385"/>
      <c r="H65" s="385"/>
      <c r="I65" s="385"/>
      <c r="J65" s="385"/>
      <c r="K65" s="385"/>
      <c r="L65" s="385"/>
      <c r="M65" s="385"/>
      <c r="N65" s="385"/>
      <c r="O65" s="55" t="s">
        <v>32</v>
      </c>
    </row>
    <row r="66" spans="1:15" x14ac:dyDescent="0.25">
      <c r="A66" s="384"/>
      <c r="B66" s="385"/>
      <c r="C66" s="385"/>
      <c r="D66" s="385"/>
      <c r="E66" s="385"/>
      <c r="F66" s="385"/>
      <c r="G66" s="385"/>
      <c r="H66" s="385"/>
      <c r="I66" s="385"/>
      <c r="J66" s="385"/>
      <c r="K66" s="385"/>
      <c r="L66" s="385"/>
      <c r="M66" s="385"/>
      <c r="N66" s="385"/>
      <c r="O66" s="55" t="s">
        <v>33</v>
      </c>
    </row>
    <row r="67" spans="1:15" x14ac:dyDescent="0.25">
      <c r="A67" s="384"/>
      <c r="B67" s="385"/>
      <c r="C67" s="385"/>
      <c r="D67" s="385"/>
      <c r="E67" s="385"/>
      <c r="F67" s="385"/>
      <c r="G67" s="385"/>
      <c r="H67" s="385"/>
      <c r="I67" s="385"/>
      <c r="J67" s="385"/>
      <c r="K67" s="385"/>
      <c r="L67" s="385"/>
      <c r="M67" s="385"/>
      <c r="N67" s="385"/>
      <c r="O67" s="55" t="s">
        <v>34</v>
      </c>
    </row>
    <row r="68" spans="1:15" x14ac:dyDescent="0.25">
      <c r="A68" s="384"/>
      <c r="B68" s="385"/>
      <c r="C68" s="385"/>
      <c r="D68" s="385"/>
      <c r="E68" s="385"/>
      <c r="F68" s="385"/>
      <c r="G68" s="385"/>
      <c r="H68" s="385"/>
      <c r="I68" s="385"/>
      <c r="J68" s="385"/>
      <c r="K68" s="385"/>
      <c r="L68" s="385"/>
      <c r="M68" s="385"/>
      <c r="N68" s="385"/>
      <c r="O68" s="55" t="s">
        <v>35</v>
      </c>
    </row>
    <row r="69" spans="1:15" x14ac:dyDescent="0.25">
      <c r="A69" s="384"/>
      <c r="B69" s="385"/>
      <c r="C69" s="385"/>
      <c r="D69" s="385"/>
      <c r="E69" s="385"/>
      <c r="F69" s="385"/>
      <c r="G69" s="385"/>
      <c r="H69" s="385"/>
      <c r="I69" s="385"/>
      <c r="J69" s="385"/>
      <c r="K69" s="385"/>
      <c r="L69" s="385"/>
      <c r="M69" s="385"/>
      <c r="N69" s="385"/>
      <c r="O69" s="55" t="s">
        <v>40</v>
      </c>
    </row>
    <row r="70" spans="1:15" x14ac:dyDescent="0.25">
      <c r="A70" s="384"/>
      <c r="B70" s="385"/>
      <c r="C70" s="385"/>
      <c r="D70" s="385"/>
      <c r="E70" s="385"/>
      <c r="F70" s="385"/>
      <c r="G70" s="385"/>
      <c r="H70" s="385"/>
      <c r="I70" s="385"/>
      <c r="J70" s="385"/>
      <c r="K70" s="385"/>
      <c r="L70" s="385"/>
      <c r="M70" s="385"/>
      <c r="N70" s="385"/>
      <c r="O70" s="55" t="s">
        <v>41</v>
      </c>
    </row>
    <row r="71" spans="1:15" ht="15.75" thickBot="1" x14ac:dyDescent="0.3">
      <c r="A71" s="386"/>
      <c r="B71" s="387"/>
      <c r="C71" s="387"/>
      <c r="D71" s="387"/>
      <c r="E71" s="387"/>
      <c r="F71" s="387"/>
      <c r="G71" s="387"/>
      <c r="H71" s="387"/>
      <c r="I71" s="387"/>
      <c r="J71" s="387"/>
      <c r="K71" s="387"/>
      <c r="L71" s="387"/>
      <c r="M71" s="387"/>
      <c r="N71" s="387"/>
      <c r="O71" s="56" t="s">
        <v>42</v>
      </c>
    </row>
  </sheetData>
  <mergeCells count="69">
    <mergeCell ref="A4:B4"/>
    <mergeCell ref="A1:B1"/>
    <mergeCell ref="E2:P2"/>
    <mergeCell ref="A3:B3"/>
    <mergeCell ref="A2:C2"/>
    <mergeCell ref="A16:B16"/>
    <mergeCell ref="A5:B5"/>
    <mergeCell ref="A6:B6"/>
    <mergeCell ref="A7:B7"/>
    <mergeCell ref="A8:B8"/>
    <mergeCell ref="A9:B9"/>
    <mergeCell ref="A10:B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40:B40"/>
    <mergeCell ref="A29:B29"/>
    <mergeCell ref="A30:B30"/>
    <mergeCell ref="A31:B31"/>
    <mergeCell ref="A32:B32"/>
    <mergeCell ref="A33:B33"/>
    <mergeCell ref="A34:B34"/>
    <mergeCell ref="A35:B35"/>
    <mergeCell ref="A36:B36"/>
    <mergeCell ref="A37:B37"/>
    <mergeCell ref="A38:B38"/>
    <mergeCell ref="A39:B39"/>
    <mergeCell ref="A52:B52"/>
    <mergeCell ref="A41:B41"/>
    <mergeCell ref="A42:B42"/>
    <mergeCell ref="A43:B43"/>
    <mergeCell ref="A44:B44"/>
    <mergeCell ref="A45:B45"/>
    <mergeCell ref="A46:B46"/>
    <mergeCell ref="A47:B47"/>
    <mergeCell ref="A48:B48"/>
    <mergeCell ref="A49:B49"/>
    <mergeCell ref="A50:B50"/>
    <mergeCell ref="A51:B51"/>
    <mergeCell ref="A69:N69"/>
    <mergeCell ref="A70:N70"/>
    <mergeCell ref="A71:N71"/>
    <mergeCell ref="A66:N66"/>
    <mergeCell ref="A59:B59"/>
    <mergeCell ref="A60:E60"/>
    <mergeCell ref="A61:N61"/>
    <mergeCell ref="A62:N62"/>
    <mergeCell ref="A63:N63"/>
    <mergeCell ref="A64:N64"/>
    <mergeCell ref="A65:N65"/>
    <mergeCell ref="A56:B56"/>
    <mergeCell ref="A55:B55"/>
    <mergeCell ref="A54:B54"/>
    <mergeCell ref="A67:N67"/>
    <mergeCell ref="A68:N68"/>
  </mergeCells>
  <dataValidations xWindow="769" yWindow="485" count="2">
    <dataValidation allowBlank="1" showInputMessage="1" showErrorMessage="1" promptTitle="§ 200.414 Indirect (F&amp;A) costs" prompt="Only the first $25,000 of subcontractor expenses are eligible to indirect expenses for YOUR claim._x000a_" sqref="E3:E54" xr:uid="{3C467228-0BFC-484D-892A-B91BB83CA4F0}"/>
    <dataValidation allowBlank="1" showInputMessage="1" showErrorMessage="1" promptTitle="Total Obligation" prompt="Enter the total of the Subaward to the Subrecipient or Subcontractor here." sqref="C3:C1048576 C1" xr:uid="{7D122182-5C45-4F87-AE58-42220CE306E7}"/>
  </dataValidations>
  <pageMargins left="0.25" right="0.25" top="0.75" bottom="0.75" header="0.3" footer="0.3"/>
  <pageSetup paperSize="1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1023D-B502-4768-B5DD-296E084A3206}">
  <sheetPr>
    <tabColor theme="9" tint="0.79998168889431442"/>
  </sheetPr>
  <dimension ref="A1:M104"/>
  <sheetViews>
    <sheetView zoomScaleNormal="100" workbookViewId="0">
      <selection activeCell="A2" sqref="A2"/>
    </sheetView>
  </sheetViews>
  <sheetFormatPr defaultRowHeight="15" x14ac:dyDescent="0.25"/>
  <cols>
    <col min="1" max="1" width="13.28515625" customWidth="1"/>
    <col min="2" max="2" width="29.42578125" customWidth="1"/>
    <col min="3" max="3" width="26.28515625" customWidth="1"/>
    <col min="4" max="4" width="27.28515625" customWidth="1"/>
    <col min="5" max="5" width="28.42578125" style="1" customWidth="1"/>
    <col min="6" max="6" width="30.7109375" style="1" customWidth="1"/>
    <col min="7" max="7" width="28.7109375" style="1" customWidth="1"/>
    <col min="8" max="8" width="30.7109375" style="1" customWidth="1"/>
    <col min="9" max="9" width="100.7109375" customWidth="1"/>
    <col min="10" max="10" width="8.85546875" customWidth="1"/>
  </cols>
  <sheetData>
    <row r="1" spans="1:13" s="190" customFormat="1" ht="18" customHeight="1" x14ac:dyDescent="0.25">
      <c r="A1" s="190" t="s">
        <v>0</v>
      </c>
      <c r="B1" s="191" t="s">
        <v>9</v>
      </c>
      <c r="C1" s="191" t="s">
        <v>57</v>
      </c>
      <c r="D1" s="191" t="s">
        <v>5</v>
      </c>
      <c r="E1" s="192" t="s">
        <v>7</v>
      </c>
      <c r="F1" s="192" t="s">
        <v>6</v>
      </c>
      <c r="G1" s="192" t="s">
        <v>8</v>
      </c>
      <c r="H1" s="192" t="s">
        <v>66</v>
      </c>
    </row>
    <row r="2" spans="1:13" ht="19.899999999999999" customHeight="1" x14ac:dyDescent="0.25">
      <c r="A2" s="96" t="s">
        <v>1</v>
      </c>
      <c r="B2" s="193"/>
      <c r="C2" s="194"/>
      <c r="D2" s="194"/>
      <c r="E2" s="195"/>
      <c r="F2" s="195"/>
      <c r="G2" s="195"/>
      <c r="H2" s="196"/>
    </row>
    <row r="3" spans="1:13" ht="19.899999999999999" customHeight="1" x14ac:dyDescent="0.25">
      <c r="A3" s="96" t="s">
        <v>2</v>
      </c>
      <c r="B3" s="197"/>
      <c r="C3" s="198"/>
      <c r="D3" s="198"/>
      <c r="E3" s="199"/>
      <c r="F3" s="199"/>
      <c r="G3" s="199"/>
      <c r="H3" s="200"/>
    </row>
    <row r="4" spans="1:13" ht="19.899999999999999" customHeight="1" x14ac:dyDescent="0.25">
      <c r="A4" s="96" t="s">
        <v>3</v>
      </c>
      <c r="B4" s="197"/>
      <c r="C4" s="198"/>
      <c r="D4" s="198"/>
      <c r="E4" s="199"/>
      <c r="F4" s="199"/>
      <c r="G4" s="199"/>
      <c r="H4" s="200"/>
    </row>
    <row r="5" spans="1:13" ht="19.899999999999999" customHeight="1" x14ac:dyDescent="0.25">
      <c r="A5" s="96" t="s">
        <v>4</v>
      </c>
      <c r="B5" s="197"/>
      <c r="C5" s="198"/>
      <c r="D5" s="198"/>
      <c r="E5" s="199"/>
      <c r="F5" s="199"/>
      <c r="G5" s="199"/>
      <c r="H5" s="200"/>
    </row>
    <row r="6" spans="1:13" ht="19.899999999999999" customHeight="1" x14ac:dyDescent="0.25">
      <c r="A6" s="96" t="s">
        <v>173</v>
      </c>
      <c r="B6" s="197"/>
      <c r="C6" s="198"/>
      <c r="D6" s="198"/>
      <c r="E6" s="199"/>
      <c r="F6" s="199"/>
      <c r="G6" s="199"/>
      <c r="H6" s="200"/>
    </row>
    <row r="7" spans="1:13" ht="19.899999999999999" customHeight="1" x14ac:dyDescent="0.25">
      <c r="A7" s="96" t="s">
        <v>174</v>
      </c>
      <c r="B7" s="197"/>
      <c r="C7" s="198"/>
      <c r="D7" s="198"/>
      <c r="E7" s="199"/>
      <c r="F7" s="199"/>
      <c r="G7" s="199"/>
      <c r="H7" s="200"/>
    </row>
    <row r="8" spans="1:13" ht="19.899999999999999" customHeight="1" x14ac:dyDescent="0.25">
      <c r="A8" s="96" t="s">
        <v>175</v>
      </c>
      <c r="B8" s="197"/>
      <c r="C8" s="198"/>
      <c r="D8" s="198"/>
      <c r="E8" s="199"/>
      <c r="F8" s="199"/>
      <c r="G8" s="199"/>
      <c r="H8" s="200"/>
    </row>
    <row r="9" spans="1:13" ht="19.899999999999999" customHeight="1" x14ac:dyDescent="0.25">
      <c r="A9" s="96" t="s">
        <v>176</v>
      </c>
      <c r="B9" s="197"/>
      <c r="C9" s="198"/>
      <c r="D9" s="198"/>
      <c r="E9" s="199"/>
      <c r="F9" s="199"/>
      <c r="G9" s="199"/>
      <c r="H9" s="200"/>
      <c r="K9" t="s">
        <v>9</v>
      </c>
      <c r="M9" t="s">
        <v>159</v>
      </c>
    </row>
    <row r="10" spans="1:13" x14ac:dyDescent="0.25">
      <c r="A10" s="99" t="s">
        <v>58</v>
      </c>
      <c r="B10" s="97"/>
      <c r="C10" s="97"/>
      <c r="D10" s="97"/>
      <c r="E10" s="98"/>
      <c r="F10" s="98"/>
      <c r="G10" s="98"/>
      <c r="H10" s="98"/>
      <c r="K10" t="s">
        <v>57</v>
      </c>
      <c r="M10" t="s">
        <v>160</v>
      </c>
    </row>
    <row r="11" spans="1:13" x14ac:dyDescent="0.25">
      <c r="A11" s="97"/>
      <c r="B11" s="97"/>
      <c r="C11" s="97"/>
      <c r="D11" s="97"/>
      <c r="E11" s="98"/>
      <c r="F11" s="98"/>
      <c r="G11" s="98"/>
      <c r="H11" s="98"/>
      <c r="K11" t="s">
        <v>5</v>
      </c>
      <c r="M11" t="s">
        <v>161</v>
      </c>
    </row>
    <row r="12" spans="1:13" x14ac:dyDescent="0.25">
      <c r="A12" s="97"/>
      <c r="B12" s="97"/>
      <c r="C12" s="97"/>
      <c r="D12" s="97"/>
      <c r="E12" s="98"/>
      <c r="F12" s="98"/>
      <c r="G12" s="98"/>
      <c r="H12" s="98"/>
      <c r="K12" t="s">
        <v>7</v>
      </c>
      <c r="M12" t="s">
        <v>162</v>
      </c>
    </row>
    <row r="13" spans="1:13" x14ac:dyDescent="0.25">
      <c r="A13" s="97"/>
      <c r="B13" s="97"/>
      <c r="C13" s="97"/>
      <c r="D13" s="97"/>
      <c r="E13" s="98"/>
      <c r="F13" s="98"/>
      <c r="G13" s="98"/>
      <c r="H13" s="98"/>
      <c r="K13" t="s">
        <v>6</v>
      </c>
      <c r="M13" t="s">
        <v>163</v>
      </c>
    </row>
    <row r="14" spans="1:13" x14ac:dyDescent="0.25">
      <c r="A14" s="97"/>
      <c r="B14" s="97"/>
      <c r="C14" s="97"/>
      <c r="D14" s="97"/>
      <c r="E14" s="98"/>
      <c r="F14" s="98"/>
      <c r="G14" s="98"/>
      <c r="H14" s="98"/>
      <c r="K14" t="s">
        <v>8</v>
      </c>
      <c r="M14" t="s">
        <v>164</v>
      </c>
    </row>
    <row r="15" spans="1:13" x14ac:dyDescent="0.25">
      <c r="A15" s="97"/>
      <c r="B15" s="97"/>
      <c r="C15" s="97"/>
      <c r="D15" s="97"/>
      <c r="E15" s="98"/>
      <c r="F15" s="98"/>
      <c r="G15" s="98"/>
      <c r="H15" s="98"/>
      <c r="K15" t="s">
        <v>66</v>
      </c>
      <c r="M15" t="s">
        <v>165</v>
      </c>
    </row>
    <row r="16" spans="1:13" x14ac:dyDescent="0.25">
      <c r="A16" s="97"/>
      <c r="B16" s="97"/>
      <c r="C16" s="97"/>
      <c r="D16" s="97"/>
      <c r="E16" s="98"/>
      <c r="F16" s="98"/>
      <c r="G16" s="98"/>
      <c r="H16" s="98"/>
    </row>
    <row r="17" spans="1:8" x14ac:dyDescent="0.25">
      <c r="A17" s="97"/>
      <c r="B17" s="97" t="s">
        <v>150</v>
      </c>
      <c r="C17" s="97"/>
      <c r="D17" s="97"/>
      <c r="E17" s="98"/>
      <c r="F17" s="98"/>
      <c r="G17" s="98"/>
      <c r="H17" s="98"/>
    </row>
    <row r="18" spans="1:8" x14ac:dyDescent="0.25">
      <c r="A18" s="97"/>
      <c r="B18" s="97" t="s">
        <v>151</v>
      </c>
      <c r="C18" s="97"/>
      <c r="D18" s="97"/>
      <c r="E18" s="98"/>
      <c r="F18" s="98"/>
      <c r="G18" s="98"/>
      <c r="H18" s="98"/>
    </row>
    <row r="19" spans="1:8" x14ac:dyDescent="0.25">
      <c r="A19" s="97"/>
      <c r="B19" s="97"/>
      <c r="C19" s="97"/>
      <c r="D19" s="97"/>
      <c r="E19" s="98"/>
      <c r="F19" s="98"/>
      <c r="G19" s="98"/>
      <c r="H19" s="98"/>
    </row>
    <row r="20" spans="1:8" x14ac:dyDescent="0.25">
      <c r="A20" s="97"/>
      <c r="B20" s="97"/>
      <c r="C20" s="97"/>
      <c r="D20" s="97"/>
      <c r="E20" s="98"/>
      <c r="F20" s="98"/>
      <c r="G20" s="98"/>
      <c r="H20" s="98"/>
    </row>
    <row r="21" spans="1:8" x14ac:dyDescent="0.25">
      <c r="A21" s="97"/>
      <c r="B21" s="97"/>
      <c r="C21" s="97"/>
      <c r="D21" s="97"/>
      <c r="E21" s="98"/>
      <c r="F21" s="98"/>
      <c r="G21" s="98"/>
      <c r="H21" s="98"/>
    </row>
    <row r="22" spans="1:8" x14ac:dyDescent="0.25">
      <c r="A22" s="97"/>
      <c r="B22" s="97"/>
      <c r="C22" s="97"/>
      <c r="D22" s="97"/>
      <c r="E22" s="98"/>
      <c r="F22" s="98"/>
      <c r="G22" s="98"/>
      <c r="H22" s="98"/>
    </row>
    <row r="23" spans="1:8" x14ac:dyDescent="0.25">
      <c r="A23" s="97"/>
      <c r="B23" s="97"/>
      <c r="C23" s="97"/>
      <c r="D23" s="97"/>
      <c r="E23" s="98"/>
      <c r="F23" s="98"/>
      <c r="G23" s="98"/>
      <c r="H23" s="98"/>
    </row>
    <row r="24" spans="1:8" x14ac:dyDescent="0.25">
      <c r="A24" s="97"/>
      <c r="B24" s="97"/>
      <c r="C24" s="97"/>
      <c r="D24" s="97"/>
      <c r="E24" s="98"/>
      <c r="F24" s="98"/>
      <c r="G24" s="98"/>
      <c r="H24" s="98"/>
    </row>
    <row r="25" spans="1:8" x14ac:dyDescent="0.25">
      <c r="A25" s="97"/>
      <c r="B25" s="97"/>
      <c r="C25" s="97"/>
      <c r="D25" s="97"/>
      <c r="E25" s="98"/>
      <c r="F25" s="98"/>
      <c r="G25" s="98"/>
      <c r="H25" s="98"/>
    </row>
    <row r="26" spans="1:8" x14ac:dyDescent="0.25">
      <c r="A26" s="97"/>
      <c r="B26" s="97"/>
      <c r="C26" s="97"/>
      <c r="D26" s="97"/>
      <c r="E26" s="98"/>
      <c r="F26" s="98"/>
      <c r="G26" s="98"/>
      <c r="H26" s="98"/>
    </row>
    <row r="27" spans="1:8" x14ac:dyDescent="0.25">
      <c r="A27" s="97"/>
      <c r="B27" s="97"/>
      <c r="C27" s="97"/>
      <c r="D27" s="97"/>
      <c r="E27" s="98"/>
      <c r="F27" s="98"/>
      <c r="G27" s="98"/>
      <c r="H27" s="98"/>
    </row>
    <row r="28" spans="1:8" x14ac:dyDescent="0.25">
      <c r="A28" s="97"/>
      <c r="B28" s="97"/>
      <c r="C28" s="97"/>
      <c r="D28" s="97"/>
      <c r="E28" s="98"/>
      <c r="F28" s="98"/>
      <c r="G28" s="98"/>
      <c r="H28" s="98"/>
    </row>
    <row r="29" spans="1:8" x14ac:dyDescent="0.25">
      <c r="A29" s="97"/>
      <c r="B29" s="97"/>
      <c r="C29" s="97"/>
      <c r="D29" s="97"/>
      <c r="E29" s="98"/>
      <c r="F29" s="98"/>
      <c r="G29" s="98"/>
      <c r="H29" s="98"/>
    </row>
    <row r="30" spans="1:8" x14ac:dyDescent="0.25">
      <c r="A30" s="97"/>
      <c r="B30" s="97"/>
      <c r="C30" s="97"/>
      <c r="D30" s="97"/>
      <c r="E30" s="98"/>
      <c r="F30" s="98"/>
      <c r="G30" s="98"/>
      <c r="H30" s="98"/>
    </row>
    <row r="31" spans="1:8" x14ac:dyDescent="0.25">
      <c r="A31" s="97"/>
      <c r="B31" s="97"/>
      <c r="C31" s="97"/>
      <c r="D31" s="97"/>
      <c r="E31" s="98"/>
      <c r="F31" s="98"/>
      <c r="G31" s="98"/>
      <c r="H31" s="98"/>
    </row>
    <row r="32" spans="1:8" x14ac:dyDescent="0.25">
      <c r="A32" s="97"/>
      <c r="B32" s="97"/>
      <c r="C32" s="97"/>
      <c r="D32" s="97"/>
      <c r="E32" s="98"/>
      <c r="F32" s="98"/>
      <c r="G32" s="98"/>
      <c r="H32" s="98"/>
    </row>
    <row r="33" spans="1:8" x14ac:dyDescent="0.25">
      <c r="A33" s="97"/>
      <c r="B33" s="97"/>
      <c r="C33" s="97"/>
      <c r="D33" s="97"/>
      <c r="E33" s="98"/>
      <c r="F33" s="98"/>
      <c r="G33" s="98"/>
      <c r="H33" s="98"/>
    </row>
    <row r="34" spans="1:8" x14ac:dyDescent="0.25">
      <c r="A34" s="97"/>
      <c r="B34" s="97"/>
      <c r="C34" s="97"/>
      <c r="D34" s="97"/>
      <c r="E34" s="98"/>
      <c r="F34" s="98"/>
      <c r="G34" s="98"/>
      <c r="H34" s="98"/>
    </row>
    <row r="35" spans="1:8" x14ac:dyDescent="0.25">
      <c r="A35" s="97"/>
      <c r="B35" s="97"/>
      <c r="C35" s="97"/>
      <c r="D35" s="97"/>
      <c r="E35" s="98"/>
      <c r="F35" s="98"/>
      <c r="G35" s="98"/>
      <c r="H35" s="98"/>
    </row>
    <row r="36" spans="1:8" x14ac:dyDescent="0.25">
      <c r="A36" s="97"/>
      <c r="B36" s="97"/>
      <c r="C36" s="97"/>
      <c r="D36" s="97"/>
      <c r="E36" s="98"/>
      <c r="F36" s="98"/>
      <c r="G36" s="98"/>
      <c r="H36" s="98"/>
    </row>
    <row r="37" spans="1:8" x14ac:dyDescent="0.25">
      <c r="A37" s="97"/>
      <c r="B37" s="97"/>
      <c r="C37" s="97"/>
      <c r="D37" s="97"/>
      <c r="E37" s="98"/>
      <c r="F37" s="98"/>
      <c r="G37" s="98"/>
      <c r="H37" s="98"/>
    </row>
    <row r="38" spans="1:8" x14ac:dyDescent="0.25">
      <c r="A38" s="97"/>
      <c r="B38" s="97"/>
      <c r="C38" s="97"/>
      <c r="D38" s="97"/>
      <c r="E38" s="98"/>
      <c r="F38" s="98"/>
      <c r="G38" s="98"/>
      <c r="H38" s="98"/>
    </row>
    <row r="39" spans="1:8" x14ac:dyDescent="0.25">
      <c r="A39" s="97"/>
      <c r="B39" s="97"/>
      <c r="C39" s="97"/>
      <c r="D39" s="97"/>
      <c r="E39" s="98"/>
      <c r="F39" s="98"/>
      <c r="G39" s="98"/>
      <c r="H39" s="98"/>
    </row>
    <row r="40" spans="1:8" x14ac:dyDescent="0.25">
      <c r="A40" s="97"/>
      <c r="B40" s="97"/>
      <c r="C40" s="97"/>
      <c r="D40" s="97"/>
      <c r="E40" s="98"/>
      <c r="F40" s="98"/>
      <c r="G40" s="98"/>
      <c r="H40" s="98"/>
    </row>
    <row r="41" spans="1:8" x14ac:dyDescent="0.25">
      <c r="A41" s="97"/>
      <c r="B41" s="97"/>
      <c r="C41" s="97"/>
      <c r="D41" s="97"/>
      <c r="E41" s="98"/>
      <c r="F41" s="98"/>
      <c r="G41" s="98"/>
      <c r="H41" s="98"/>
    </row>
    <row r="42" spans="1:8" x14ac:dyDescent="0.25">
      <c r="A42" s="97"/>
      <c r="B42" s="97"/>
      <c r="C42" s="97"/>
      <c r="D42" s="97"/>
      <c r="E42" s="98"/>
      <c r="F42" s="98"/>
      <c r="G42" s="98"/>
      <c r="H42" s="98"/>
    </row>
    <row r="43" spans="1:8" x14ac:dyDescent="0.25">
      <c r="A43" s="97"/>
      <c r="B43" s="97"/>
      <c r="C43" s="97"/>
      <c r="D43" s="97"/>
      <c r="E43" s="98"/>
      <c r="F43" s="98"/>
      <c r="G43" s="98"/>
      <c r="H43" s="98"/>
    </row>
    <row r="44" spans="1:8" x14ac:dyDescent="0.25">
      <c r="A44" s="97"/>
      <c r="B44" s="97"/>
      <c r="C44" s="97"/>
      <c r="D44" s="97"/>
      <c r="E44" s="98"/>
      <c r="F44" s="98"/>
      <c r="G44" s="98"/>
      <c r="H44" s="98"/>
    </row>
    <row r="45" spans="1:8" x14ac:dyDescent="0.25">
      <c r="A45" s="97"/>
      <c r="B45" s="97"/>
      <c r="C45" s="97"/>
      <c r="D45" s="97"/>
      <c r="E45" s="98"/>
      <c r="F45" s="98"/>
      <c r="G45" s="98"/>
      <c r="H45" s="98"/>
    </row>
    <row r="46" spans="1:8" x14ac:dyDescent="0.25">
      <c r="A46" s="97"/>
      <c r="B46" s="97"/>
      <c r="C46" s="97"/>
      <c r="D46" s="97"/>
      <c r="E46" s="98"/>
      <c r="F46" s="98"/>
      <c r="G46" s="98"/>
      <c r="H46" s="98"/>
    </row>
    <row r="47" spans="1:8" x14ac:dyDescent="0.25">
      <c r="A47" s="97"/>
      <c r="B47" s="97"/>
      <c r="C47" s="97"/>
      <c r="D47" s="97"/>
      <c r="E47" s="98"/>
      <c r="F47" s="98"/>
      <c r="G47" s="98"/>
      <c r="H47" s="98"/>
    </row>
    <row r="48" spans="1:8" x14ac:dyDescent="0.25">
      <c r="A48" s="97"/>
      <c r="B48" s="97"/>
      <c r="C48" s="97"/>
      <c r="D48" s="97"/>
      <c r="E48" s="98"/>
      <c r="F48" s="98"/>
      <c r="G48" s="98"/>
      <c r="H48" s="98"/>
    </row>
    <row r="49" spans="1:8" x14ac:dyDescent="0.25">
      <c r="A49" s="97"/>
      <c r="B49" s="97"/>
      <c r="C49" s="97"/>
      <c r="D49" s="97"/>
      <c r="E49" s="98"/>
      <c r="F49" s="98"/>
      <c r="G49" s="98"/>
      <c r="H49" s="98"/>
    </row>
    <row r="50" spans="1:8" x14ac:dyDescent="0.25">
      <c r="A50" s="97"/>
      <c r="B50" s="97"/>
      <c r="C50" s="97"/>
      <c r="D50" s="97"/>
      <c r="E50" s="98"/>
      <c r="F50" s="98"/>
      <c r="G50" s="98"/>
      <c r="H50" s="98"/>
    </row>
    <row r="51" spans="1:8" x14ac:dyDescent="0.25">
      <c r="A51" s="97"/>
      <c r="B51" s="97"/>
      <c r="C51" s="97"/>
      <c r="D51" s="97"/>
      <c r="E51" s="98"/>
      <c r="F51" s="98"/>
      <c r="G51" s="98"/>
      <c r="H51" s="98"/>
    </row>
    <row r="52" spans="1:8" x14ac:dyDescent="0.25">
      <c r="A52" s="97"/>
      <c r="B52" s="97"/>
      <c r="C52" s="97"/>
      <c r="D52" s="97"/>
      <c r="E52" s="98"/>
      <c r="F52" s="98"/>
      <c r="G52" s="98"/>
      <c r="H52" s="98"/>
    </row>
    <row r="53" spans="1:8" x14ac:dyDescent="0.25">
      <c r="A53" s="97"/>
      <c r="B53" s="97"/>
      <c r="C53" s="97"/>
      <c r="D53" s="97"/>
      <c r="E53" s="98"/>
      <c r="F53" s="98"/>
      <c r="G53" s="98"/>
      <c r="H53" s="98"/>
    </row>
    <row r="54" spans="1:8" x14ac:dyDescent="0.25">
      <c r="A54" s="97"/>
      <c r="B54" s="97"/>
      <c r="C54" s="97"/>
      <c r="D54" s="97"/>
      <c r="E54" s="98"/>
      <c r="F54" s="98"/>
      <c r="G54" s="98"/>
      <c r="H54" s="98"/>
    </row>
    <row r="55" spans="1:8" x14ac:dyDescent="0.25">
      <c r="A55" s="97"/>
      <c r="B55" s="97"/>
      <c r="C55" s="97"/>
      <c r="D55" s="97"/>
      <c r="E55" s="98"/>
      <c r="F55" s="98"/>
      <c r="G55" s="98"/>
      <c r="H55" s="98"/>
    </row>
    <row r="56" spans="1:8" x14ac:dyDescent="0.25">
      <c r="A56" s="97"/>
      <c r="B56" s="97"/>
      <c r="C56" s="97"/>
      <c r="D56" s="97"/>
      <c r="E56" s="98"/>
      <c r="F56" s="98"/>
      <c r="G56" s="98"/>
      <c r="H56" s="98"/>
    </row>
    <row r="57" spans="1:8" x14ac:dyDescent="0.25">
      <c r="A57" s="97"/>
      <c r="B57" s="97"/>
      <c r="C57" s="97"/>
      <c r="D57" s="97"/>
      <c r="E57" s="98"/>
      <c r="F57" s="98"/>
      <c r="G57" s="98"/>
      <c r="H57" s="98"/>
    </row>
    <row r="58" spans="1:8" x14ac:dyDescent="0.25">
      <c r="A58" s="97"/>
      <c r="B58" s="97"/>
      <c r="C58" s="97"/>
      <c r="D58" s="97"/>
      <c r="E58" s="98"/>
      <c r="F58" s="98"/>
      <c r="G58" s="98"/>
      <c r="H58" s="98"/>
    </row>
    <row r="59" spans="1:8" x14ac:dyDescent="0.25">
      <c r="A59" s="97"/>
      <c r="B59" s="97"/>
      <c r="C59" s="97"/>
      <c r="D59" s="97"/>
      <c r="E59" s="98"/>
      <c r="F59" s="98"/>
      <c r="G59" s="98"/>
      <c r="H59" s="98"/>
    </row>
    <row r="60" spans="1:8" x14ac:dyDescent="0.25">
      <c r="A60" s="97"/>
      <c r="B60" s="97"/>
      <c r="C60" s="97"/>
      <c r="D60" s="97"/>
      <c r="E60" s="98"/>
      <c r="F60" s="98"/>
      <c r="G60" s="98"/>
      <c r="H60" s="98"/>
    </row>
    <row r="61" spans="1:8" x14ac:dyDescent="0.25">
      <c r="A61" s="97"/>
      <c r="B61" s="97"/>
      <c r="C61" s="97"/>
      <c r="D61" s="97"/>
      <c r="E61" s="98"/>
      <c r="F61" s="98"/>
      <c r="G61" s="98"/>
      <c r="H61" s="98"/>
    </row>
    <row r="62" spans="1:8" x14ac:dyDescent="0.25">
      <c r="A62" s="97"/>
      <c r="B62" s="97"/>
      <c r="C62" s="97"/>
      <c r="D62" s="97"/>
      <c r="E62" s="98"/>
      <c r="F62" s="98"/>
      <c r="G62" s="98"/>
      <c r="H62" s="98"/>
    </row>
    <row r="63" spans="1:8" x14ac:dyDescent="0.25">
      <c r="A63" s="97"/>
      <c r="B63" s="97"/>
      <c r="C63" s="97"/>
      <c r="D63" s="97"/>
      <c r="E63" s="98"/>
      <c r="F63" s="98"/>
      <c r="G63" s="98"/>
      <c r="H63" s="98"/>
    </row>
    <row r="64" spans="1:8" x14ac:dyDescent="0.25">
      <c r="A64" s="97"/>
      <c r="B64" s="97"/>
      <c r="C64" s="97"/>
      <c r="D64" s="97"/>
      <c r="E64" s="98"/>
      <c r="F64" s="98"/>
      <c r="G64" s="98"/>
      <c r="H64" s="98"/>
    </row>
    <row r="65" spans="1:8" x14ac:dyDescent="0.25">
      <c r="A65" s="97"/>
      <c r="B65" s="97"/>
      <c r="C65" s="97"/>
      <c r="D65" s="97"/>
      <c r="E65" s="98"/>
      <c r="F65" s="98"/>
      <c r="G65" s="98"/>
      <c r="H65" s="98"/>
    </row>
    <row r="66" spans="1:8" x14ac:dyDescent="0.25">
      <c r="A66" s="97"/>
      <c r="B66" s="97"/>
      <c r="C66" s="97"/>
      <c r="D66" s="97"/>
      <c r="E66" s="98"/>
      <c r="F66" s="98"/>
      <c r="G66" s="98"/>
      <c r="H66" s="98"/>
    </row>
    <row r="67" spans="1:8" x14ac:dyDescent="0.25">
      <c r="A67" s="97"/>
      <c r="B67" s="97"/>
      <c r="C67" s="97"/>
      <c r="D67" s="97"/>
      <c r="E67" s="98"/>
      <c r="F67" s="98"/>
      <c r="G67" s="98"/>
      <c r="H67" s="98"/>
    </row>
    <row r="68" spans="1:8" x14ac:dyDescent="0.25">
      <c r="A68" s="97"/>
      <c r="B68" s="97"/>
      <c r="C68" s="97"/>
      <c r="D68" s="97"/>
      <c r="E68" s="98"/>
      <c r="F68" s="98"/>
      <c r="G68" s="98"/>
      <c r="H68" s="98"/>
    </row>
    <row r="69" spans="1:8" x14ac:dyDescent="0.25">
      <c r="A69" s="97"/>
      <c r="B69" s="97"/>
      <c r="C69" s="97"/>
      <c r="D69" s="97"/>
      <c r="E69" s="98"/>
      <c r="F69" s="98"/>
      <c r="G69" s="98"/>
      <c r="H69" s="98"/>
    </row>
    <row r="70" spans="1:8" x14ac:dyDescent="0.25">
      <c r="A70" s="97"/>
      <c r="B70" s="97"/>
      <c r="C70" s="97"/>
      <c r="D70" s="97"/>
      <c r="E70" s="98"/>
      <c r="F70" s="98"/>
      <c r="G70" s="98"/>
      <c r="H70" s="98"/>
    </row>
    <row r="71" spans="1:8" x14ac:dyDescent="0.25">
      <c r="A71" s="97"/>
      <c r="B71" s="97"/>
      <c r="C71" s="97"/>
      <c r="D71" s="97"/>
      <c r="E71" s="98"/>
      <c r="F71" s="98"/>
      <c r="G71" s="98"/>
      <c r="H71" s="98"/>
    </row>
    <row r="72" spans="1:8" x14ac:dyDescent="0.25">
      <c r="A72" s="97"/>
      <c r="B72" s="97"/>
      <c r="C72" s="97"/>
      <c r="D72" s="97"/>
      <c r="E72" s="98"/>
      <c r="F72" s="98"/>
      <c r="G72" s="98"/>
      <c r="H72" s="98"/>
    </row>
    <row r="73" spans="1:8" x14ac:dyDescent="0.25">
      <c r="A73" s="97"/>
      <c r="B73" s="97"/>
      <c r="C73" s="97"/>
      <c r="D73" s="97"/>
      <c r="E73" s="98"/>
      <c r="F73" s="98"/>
      <c r="G73" s="98"/>
      <c r="H73" s="98"/>
    </row>
    <row r="74" spans="1:8" x14ac:dyDescent="0.25">
      <c r="A74" s="97"/>
      <c r="B74" s="97"/>
      <c r="C74" s="97"/>
      <c r="D74" s="97"/>
      <c r="E74" s="98"/>
      <c r="F74" s="98"/>
      <c r="G74" s="98"/>
      <c r="H74" s="98"/>
    </row>
    <row r="75" spans="1:8" x14ac:dyDescent="0.25">
      <c r="A75" s="97"/>
      <c r="B75" s="97"/>
      <c r="C75" s="97"/>
      <c r="D75" s="97"/>
      <c r="E75" s="98"/>
      <c r="F75" s="98"/>
      <c r="G75" s="98"/>
      <c r="H75" s="98"/>
    </row>
    <row r="76" spans="1:8" x14ac:dyDescent="0.25">
      <c r="A76" s="97"/>
      <c r="B76" s="97"/>
      <c r="C76" s="97"/>
      <c r="D76" s="97"/>
      <c r="E76" s="98"/>
      <c r="F76" s="98"/>
      <c r="G76" s="98"/>
      <c r="H76" s="98"/>
    </row>
    <row r="77" spans="1:8" x14ac:dyDescent="0.25">
      <c r="A77" s="97"/>
      <c r="B77" s="97"/>
      <c r="C77" s="97"/>
      <c r="D77" s="97"/>
      <c r="E77" s="98"/>
      <c r="F77" s="98"/>
      <c r="G77" s="98"/>
      <c r="H77" s="98"/>
    </row>
    <row r="78" spans="1:8" x14ac:dyDescent="0.25">
      <c r="A78" s="97"/>
      <c r="B78" s="97"/>
      <c r="C78" s="97"/>
      <c r="D78" s="97"/>
      <c r="E78" s="98"/>
      <c r="F78" s="98"/>
      <c r="G78" s="98"/>
      <c r="H78" s="98"/>
    </row>
    <row r="79" spans="1:8" x14ac:dyDescent="0.25">
      <c r="A79" s="97"/>
      <c r="B79" s="97"/>
      <c r="C79" s="97"/>
      <c r="D79" s="97"/>
      <c r="E79" s="98"/>
      <c r="F79" s="98"/>
      <c r="G79" s="98"/>
      <c r="H79" s="98"/>
    </row>
    <row r="80" spans="1:8" x14ac:dyDescent="0.25">
      <c r="A80" s="97"/>
      <c r="B80" s="97"/>
      <c r="C80" s="97"/>
      <c r="D80" s="97"/>
      <c r="E80" s="98"/>
      <c r="F80" s="98"/>
      <c r="G80" s="98"/>
      <c r="H80" s="98"/>
    </row>
    <row r="81" spans="1:8" x14ac:dyDescent="0.25">
      <c r="A81" s="97"/>
      <c r="B81" s="97"/>
      <c r="C81" s="97"/>
      <c r="D81" s="97"/>
      <c r="E81" s="98"/>
      <c r="F81" s="98"/>
      <c r="G81" s="98"/>
      <c r="H81" s="98"/>
    </row>
    <row r="82" spans="1:8" x14ac:dyDescent="0.25">
      <c r="A82" s="97"/>
      <c r="B82" s="97"/>
      <c r="C82" s="97"/>
      <c r="D82" s="97"/>
      <c r="E82" s="98"/>
      <c r="F82" s="98"/>
      <c r="G82" s="98"/>
      <c r="H82" s="98"/>
    </row>
    <row r="83" spans="1:8" x14ac:dyDescent="0.25">
      <c r="A83" s="97"/>
      <c r="B83" s="97"/>
      <c r="C83" s="97"/>
      <c r="D83" s="97"/>
      <c r="E83" s="98"/>
      <c r="F83" s="98"/>
      <c r="G83" s="98"/>
      <c r="H83" s="98"/>
    </row>
    <row r="84" spans="1:8" x14ac:dyDescent="0.25">
      <c r="A84" s="97"/>
      <c r="B84" s="97"/>
      <c r="C84" s="97"/>
      <c r="D84" s="97"/>
      <c r="E84" s="98"/>
      <c r="F84" s="98"/>
      <c r="G84" s="98"/>
      <c r="H84" s="98"/>
    </row>
    <row r="85" spans="1:8" x14ac:dyDescent="0.25">
      <c r="A85" s="97"/>
      <c r="B85" s="97"/>
      <c r="C85" s="97"/>
      <c r="D85" s="97"/>
      <c r="E85" s="98"/>
      <c r="F85" s="98"/>
      <c r="G85" s="98"/>
      <c r="H85" s="98"/>
    </row>
    <row r="86" spans="1:8" x14ac:dyDescent="0.25">
      <c r="A86" s="97"/>
      <c r="B86" s="97"/>
      <c r="C86" s="97"/>
      <c r="D86" s="97"/>
      <c r="E86" s="98"/>
      <c r="F86" s="98"/>
      <c r="G86" s="98"/>
      <c r="H86" s="98"/>
    </row>
    <row r="87" spans="1:8" x14ac:dyDescent="0.25">
      <c r="A87" s="97"/>
      <c r="B87" s="97"/>
      <c r="C87" s="97"/>
      <c r="D87" s="97"/>
      <c r="E87" s="98"/>
      <c r="F87" s="98"/>
      <c r="G87" s="98"/>
      <c r="H87" s="98"/>
    </row>
    <row r="88" spans="1:8" x14ac:dyDescent="0.25">
      <c r="A88" s="97"/>
      <c r="B88" s="97"/>
      <c r="C88" s="97"/>
      <c r="D88" s="97"/>
      <c r="E88" s="98"/>
      <c r="F88" s="98"/>
      <c r="G88" s="98"/>
      <c r="H88" s="98"/>
    </row>
    <row r="89" spans="1:8" x14ac:dyDescent="0.25">
      <c r="A89" s="97"/>
      <c r="B89" s="97"/>
      <c r="C89" s="97"/>
      <c r="D89" s="97"/>
      <c r="E89" s="98"/>
      <c r="F89" s="98"/>
      <c r="G89" s="98"/>
      <c r="H89" s="98"/>
    </row>
    <row r="90" spans="1:8" x14ac:dyDescent="0.25">
      <c r="A90" s="97"/>
      <c r="B90" s="97"/>
      <c r="C90" s="97"/>
      <c r="D90" s="97"/>
      <c r="E90" s="98"/>
      <c r="F90" s="98"/>
      <c r="G90" s="98"/>
      <c r="H90" s="98"/>
    </row>
    <row r="91" spans="1:8" x14ac:dyDescent="0.25">
      <c r="A91" s="97"/>
      <c r="B91" s="97"/>
      <c r="C91" s="97"/>
      <c r="D91" s="97"/>
      <c r="E91" s="98"/>
      <c r="F91" s="98"/>
      <c r="G91" s="98"/>
      <c r="H91" s="98"/>
    </row>
    <row r="92" spans="1:8" x14ac:dyDescent="0.25">
      <c r="A92" s="97"/>
      <c r="B92" s="97"/>
      <c r="C92" s="97"/>
      <c r="D92" s="97"/>
      <c r="E92" s="98"/>
      <c r="F92" s="98"/>
      <c r="G92" s="98"/>
      <c r="H92" s="98"/>
    </row>
    <row r="93" spans="1:8" x14ac:dyDescent="0.25">
      <c r="A93" s="97"/>
      <c r="B93" s="97"/>
      <c r="C93" s="97"/>
      <c r="D93" s="97"/>
      <c r="E93" s="98"/>
      <c r="F93" s="98"/>
      <c r="G93" s="98"/>
      <c r="H93" s="98"/>
    </row>
    <row r="94" spans="1:8" x14ac:dyDescent="0.25">
      <c r="A94" s="97"/>
      <c r="B94" s="97"/>
      <c r="C94" s="97"/>
      <c r="D94" s="97"/>
      <c r="E94" s="98"/>
      <c r="F94" s="98"/>
      <c r="G94" s="98"/>
      <c r="H94" s="98"/>
    </row>
    <row r="95" spans="1:8" x14ac:dyDescent="0.25">
      <c r="A95" s="97"/>
      <c r="B95" s="97"/>
      <c r="C95" s="97"/>
      <c r="D95" s="97"/>
      <c r="E95" s="98"/>
      <c r="F95" s="98"/>
      <c r="G95" s="98"/>
      <c r="H95" s="98"/>
    </row>
    <row r="96" spans="1:8" x14ac:dyDescent="0.25">
      <c r="A96" s="97"/>
      <c r="B96" s="97"/>
      <c r="C96" s="97"/>
      <c r="D96" s="97"/>
      <c r="E96" s="98"/>
      <c r="F96" s="98"/>
      <c r="G96" s="98"/>
      <c r="H96" s="98"/>
    </row>
    <row r="97" spans="1:8" x14ac:dyDescent="0.25">
      <c r="A97" s="97"/>
      <c r="B97" s="97"/>
      <c r="C97" s="97"/>
      <c r="D97" s="97"/>
      <c r="E97" s="98"/>
      <c r="F97" s="98"/>
      <c r="G97" s="98"/>
      <c r="H97" s="98"/>
    </row>
    <row r="98" spans="1:8" x14ac:dyDescent="0.25">
      <c r="A98" s="97"/>
      <c r="B98" s="97"/>
      <c r="C98" s="97"/>
      <c r="D98" s="97"/>
      <c r="E98" s="98"/>
      <c r="F98" s="98"/>
      <c r="G98" s="98"/>
      <c r="H98" s="98"/>
    </row>
    <row r="99" spans="1:8" x14ac:dyDescent="0.25">
      <c r="A99" s="97"/>
      <c r="B99" s="97"/>
      <c r="C99" s="97"/>
      <c r="D99" s="97"/>
      <c r="E99" s="98"/>
      <c r="F99" s="98"/>
      <c r="G99" s="98"/>
      <c r="H99" s="98"/>
    </row>
    <row r="100" spans="1:8" x14ac:dyDescent="0.25">
      <c r="A100" s="97"/>
      <c r="B100" s="97"/>
      <c r="C100" s="97"/>
      <c r="D100" s="97"/>
      <c r="E100" s="98"/>
      <c r="F100" s="98"/>
      <c r="G100" s="98"/>
      <c r="H100" s="98"/>
    </row>
    <row r="101" spans="1:8" x14ac:dyDescent="0.25">
      <c r="A101" s="97"/>
      <c r="B101" s="97"/>
      <c r="C101" s="97"/>
      <c r="D101" s="97"/>
      <c r="E101" s="98"/>
      <c r="F101" s="98"/>
      <c r="G101" s="98"/>
      <c r="H101" s="98"/>
    </row>
    <row r="102" spans="1:8" x14ac:dyDescent="0.25">
      <c r="A102" s="97"/>
      <c r="B102" s="97"/>
      <c r="C102" s="97"/>
      <c r="D102" s="97"/>
      <c r="E102" s="98"/>
      <c r="F102" s="98"/>
      <c r="G102" s="98"/>
      <c r="H102" s="98"/>
    </row>
    <row r="103" spans="1:8" x14ac:dyDescent="0.25">
      <c r="A103" s="97"/>
      <c r="B103" s="97"/>
      <c r="C103" s="97"/>
      <c r="D103" s="97"/>
      <c r="E103" s="98"/>
      <c r="F103" s="98"/>
      <c r="G103" s="98"/>
      <c r="H103" s="98"/>
    </row>
    <row r="104" spans="1:8" x14ac:dyDescent="0.25">
      <c r="A104" s="97"/>
      <c r="B104" s="97"/>
      <c r="C104" s="97"/>
      <c r="D104" s="97"/>
      <c r="E104" s="98"/>
      <c r="F104" s="98"/>
      <c r="G104" s="98"/>
      <c r="H104" s="98"/>
    </row>
  </sheetData>
  <dataConsolidate/>
  <phoneticPr fontId="8" type="noConversion"/>
  <dataValidations xWindow="575" yWindow="415" count="6">
    <dataValidation allowBlank="1" showInputMessage="1" showErrorMessage="1" promptTitle="Outreach/Engagement" prompt="Please provide positive news stories about your project and/or community outreach efforts so DAS may share your accomplishments. " sqref="H1:H1048576" xr:uid="{62DC45C5-0EB3-46EB-9CBF-86F79F1C18B1}"/>
    <dataValidation allowBlank="1" showInputMessage="1" showErrorMessage="1" promptTitle="Project Location" prompt="Please provide the city where your project is being performed. If you have multiple locations, please provide the city where the highest percentage of work is being done.  " sqref="C1:C1048576" xr:uid="{CB14CBCA-36FB-44B3-95E6-0814CC747FF2}"/>
    <dataValidation allowBlank="1" showInputMessage="1" showErrorMessage="1" promptTitle="Progress" prompt="Please describe the progress you've made in the last reporting period. Include any activities or outcomes listed in your Performance Plan that have been achieved. " sqref="E1:E1048576" xr:uid="{674A243A-D4AB-438F-AFE4-ED536B51B148}"/>
    <dataValidation allowBlank="1" showInputMessage="1" showErrorMessage="1" promptTitle="Barriers/Risks" prompt="Please provide information about delays, barriers, or risks to the project that have been identified in the last reporting period. " sqref="F1:F25 F27:F1048576" xr:uid="{C46C3EAD-FB3B-42CB-9F37-A17ABF25705D}"/>
    <dataValidation allowBlank="1" showInputMessage="1" showErrorMessage="1" promptTitle="Mitigation" prompt="Please describe efforts to mitigate delays, barriers, or risks identified previously." sqref="G1:G1048576" xr:uid="{BA5AC5E4-86F1-4808-9C3C-6E3D0DF54919}"/>
    <dataValidation allowBlank="1" showInputMessage="1" showErrorMessage="1" promptTitle="Name of Project" prompt="Please provide a name for your project." sqref="B1:B1048576" xr:uid="{F92B2A30-01CD-4F01-B1E3-FCEE55E758B0}"/>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xWindow="575" yWindow="415" count="2">
        <x14:dataValidation type="list" allowBlank="1" showInputMessage="1" showErrorMessage="1" errorTitle="Status not recognized" error="Please use the drop down menu to choose from one of the supplied project statuses." promptTitle="Status" prompt="Please use the drop down menu and choose one of the items in the list to indicate the project status." xr:uid="{D28BD5FC-2FC6-4A3F-A0E0-ADDD88AB0696}">
          <x14:formula1>
            <xm:f>Lists!$B$3:$B$6</xm:f>
          </x14:formula1>
          <xm:sqref>D1:D1048576</xm:sqref>
        </x14:dataValidation>
        <x14:dataValidation type="list" allowBlank="1" showInputMessage="1" showErrorMessage="1" promptTitle="Barriers/Risks" prompt="Please provide information about delays, barriers, or risks to the project that have been identified in the last reporting period. " xr:uid="{69CF5A7C-BA41-49D2-8C4B-6A665036211B}">
          <x14:formula1>
            <xm:f>Lists!$J$12</xm:f>
          </x14:formula1>
          <xm:sqref>F26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B727-8BAC-4317-9E5C-E64CAE188EB1}">
  <dimension ref="B2:J15"/>
  <sheetViews>
    <sheetView workbookViewId="0">
      <selection activeCell="F14" sqref="F14"/>
    </sheetView>
  </sheetViews>
  <sheetFormatPr defaultColWidth="9.28515625" defaultRowHeight="15" x14ac:dyDescent="0.25"/>
  <cols>
    <col min="1" max="1" width="9.28515625" style="97"/>
    <col min="2" max="2" width="24.28515625" style="97" customWidth="1"/>
    <col min="3" max="3" width="2.28515625" style="97" customWidth="1"/>
    <col min="4" max="4" width="25.7109375" style="97" customWidth="1"/>
    <col min="5" max="6" width="9.28515625" style="97"/>
    <col min="7" max="9" width="3.7109375" style="97" customWidth="1"/>
    <col min="10" max="10" width="57.7109375" style="97" customWidth="1"/>
    <col min="11" max="16384" width="9.28515625" style="97"/>
  </cols>
  <sheetData>
    <row r="2" spans="2:10" ht="18.75" x14ac:dyDescent="0.3">
      <c r="B2" s="107" t="s">
        <v>10</v>
      </c>
      <c r="C2" s="108"/>
      <c r="G2" s="109" t="s">
        <v>131</v>
      </c>
      <c r="H2" s="109"/>
      <c r="I2" s="109"/>
      <c r="J2" s="110"/>
    </row>
    <row r="3" spans="2:10" ht="15.75" x14ac:dyDescent="0.25">
      <c r="B3" s="97" t="s">
        <v>11</v>
      </c>
      <c r="G3" s="111" t="s">
        <v>137</v>
      </c>
      <c r="H3" s="97" t="s">
        <v>132</v>
      </c>
    </row>
    <row r="4" spans="2:10" ht="15.75" x14ac:dyDescent="0.25">
      <c r="B4" s="97" t="s">
        <v>12</v>
      </c>
      <c r="G4" s="111" t="s">
        <v>137</v>
      </c>
      <c r="H4" s="97" t="s">
        <v>133</v>
      </c>
    </row>
    <row r="5" spans="2:10" ht="30" customHeight="1" x14ac:dyDescent="0.25">
      <c r="B5" s="97" t="s">
        <v>13</v>
      </c>
      <c r="G5" s="111" t="s">
        <v>137</v>
      </c>
      <c r="H5" s="404" t="s">
        <v>134</v>
      </c>
      <c r="I5" s="404"/>
      <c r="J5" s="404"/>
    </row>
    <row r="6" spans="2:10" x14ac:dyDescent="0.25">
      <c r="B6" s="97" t="s">
        <v>14</v>
      </c>
      <c r="I6" s="97" t="s">
        <v>135</v>
      </c>
    </row>
    <row r="7" spans="2:10" x14ac:dyDescent="0.25">
      <c r="J7" s="97" t="s">
        <v>136</v>
      </c>
    </row>
    <row r="8" spans="2:10" x14ac:dyDescent="0.25">
      <c r="B8" s="107" t="s">
        <v>120</v>
      </c>
    </row>
    <row r="9" spans="2:10" x14ac:dyDescent="0.25">
      <c r="B9" s="97" t="s">
        <v>121</v>
      </c>
    </row>
    <row r="10" spans="2:10" x14ac:dyDescent="0.25">
      <c r="B10" s="97" t="s">
        <v>122</v>
      </c>
    </row>
    <row r="12" spans="2:10" x14ac:dyDescent="0.25">
      <c r="B12" s="107" t="s">
        <v>115</v>
      </c>
    </row>
    <row r="13" spans="2:10" x14ac:dyDescent="0.25">
      <c r="B13" s="97" t="s">
        <v>123</v>
      </c>
    </row>
    <row r="14" spans="2:10" x14ac:dyDescent="0.25">
      <c r="B14" s="97" t="s">
        <v>124</v>
      </c>
    </row>
    <row r="15" spans="2:10" x14ac:dyDescent="0.25">
      <c r="B15" s="97" t="s">
        <v>125</v>
      </c>
    </row>
  </sheetData>
  <sheetProtection algorithmName="SHA-512" hashValue="f2gVD3S59OTcIF4gsfg0EhKdUW0RKL4CtU3WfOIN5NROZksOOMSuHi0W3EghbPzdYbqs0//4WtfLWY6Ls6RrJQ==" saltValue="0JBY5wGKusIc+57AnyNgsg==" spinCount="100000" sheet="1" objects="1" scenarios="1"/>
  <mergeCells count="1">
    <mergeCell ref="H5:J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DB80EF5A609749B2B0473545F97343" ma:contentTypeVersion="3" ma:contentTypeDescription="Create a new document." ma:contentTypeScope="" ma:versionID="575172d15dc87248cd29de0e41e65d4c">
  <xsd:schema xmlns:xsd="http://www.w3.org/2001/XMLSchema" xmlns:xs="http://www.w3.org/2001/XMLSchema" xmlns:p="http://schemas.microsoft.com/office/2006/metadata/properties" xmlns:ns1="http://schemas.microsoft.com/sharepoint/v3" xmlns:ns2="4d0624c3-f678-473a-aaed-aa14d03be472" xmlns:ns3="a380de54-bcbf-4db2-b78c-62da81bde509" targetNamespace="http://schemas.microsoft.com/office/2006/metadata/properties" ma:root="true" ma:fieldsID="c9cc8e709eb76fc27319d1777024fc42" ns1:_="" ns2:_="" ns3:_="">
    <xsd:import namespace="http://schemas.microsoft.com/sharepoint/v3"/>
    <xsd:import namespace="4d0624c3-f678-473a-aaed-aa14d03be472"/>
    <xsd:import namespace="a380de54-bcbf-4db2-b78c-62da81bde509"/>
    <xsd:element name="properties">
      <xsd:complexType>
        <xsd:sequence>
          <xsd:element name="documentManagement">
            <xsd:complexType>
              <xsd:all>
                <xsd:element ref="ns1:PublishingStartDate" minOccurs="0"/>
                <xsd:element ref="ns1:PublishingExpirationDate" minOccurs="0"/>
                <xsd:element ref="ns2:SharedWithUsers" minOccurs="0"/>
                <xsd:element ref="ns3:Progr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80de54-bcbf-4db2-b78c-62da81bde509" elementFormDefault="qualified">
    <xsd:import namespace="http://schemas.microsoft.com/office/2006/documentManagement/types"/>
    <xsd:import namespace="http://schemas.microsoft.com/office/infopath/2007/PartnerControls"/>
    <xsd:element name="Program" ma:index="11" nillable="true" ma:displayName="Program" ma:default="Select..." ma:format="Dropdown" ma:internalName="Program">
      <xsd:simpleType>
        <xsd:union memberTypes="dms:Text">
          <xsd:simpleType>
            <xsd:restriction base="dms:Choice">
              <xsd:enumeration value="Select..."/>
              <xsd:enumeration value="Onsite"/>
              <xsd:enumeration value="Residential resources"/>
              <xsd:enumeration value="Woodstove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Program xmlns="a380de54-bcbf-4db2-b78c-62da81bde509">Onsite</Program>
  </documentManagement>
</p:properties>
</file>

<file path=customXml/itemProps1.xml><?xml version="1.0" encoding="utf-8"?>
<ds:datastoreItem xmlns:ds="http://schemas.openxmlformats.org/officeDocument/2006/customXml" ds:itemID="{E29F13B7-58D1-46CA-A5E4-18E01D443E10}"/>
</file>

<file path=customXml/itemProps2.xml><?xml version="1.0" encoding="utf-8"?>
<ds:datastoreItem xmlns:ds="http://schemas.openxmlformats.org/officeDocument/2006/customXml" ds:itemID="{E45225EB-FAB4-4845-A9EE-C24B31AAE978}"/>
</file>

<file path=customXml/itemProps3.xml><?xml version="1.0" encoding="utf-8"?>
<ds:datastoreItem xmlns:ds="http://schemas.openxmlformats.org/officeDocument/2006/customXml" ds:itemID="{DBCA15BC-9DB7-4742-9D36-63EA2ADC59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Start Here</vt:lpstr>
      <vt:lpstr>EXAMPLE Detailed Exp Rpt</vt:lpstr>
      <vt:lpstr>EXAMPLE Subagreement Exp</vt:lpstr>
      <vt:lpstr>EXAMPLE Proj Status Update</vt:lpstr>
      <vt:lpstr>Detailed Expenditure Report</vt:lpstr>
      <vt:lpstr>Subagreement Expenditures</vt:lpstr>
      <vt:lpstr>Project Status Update</vt:lpstr>
      <vt:lpstr>Lists</vt:lpstr>
      <vt:lpstr>'Detailed Expenditure Report'!Print_Area</vt:lpstr>
      <vt:lpstr>'EXAMPLE Detailed Exp Rpt'!Print_Area</vt:lpstr>
      <vt:lpstr>'EXAMPLE Subagreement Exp'!Print_Area</vt:lpstr>
      <vt:lpstr>'Subagreement Expenditures'!Print_Area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TYRER Stephanie * DAS</dc:creator>
  <cp:lastModifiedBy>THOMPSON Michele</cp:lastModifiedBy>
  <dcterms:created xsi:type="dcterms:W3CDTF">2021-12-15T15:45:32Z</dcterms:created>
  <dcterms:modified xsi:type="dcterms:W3CDTF">2022-10-31T21:25:25Z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2022-10-31T21:24:28Z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b2faa97b-b2f6-4c82-9cac-0dc536d93b83</vt:lpwstr>
  </property>
  <property fmtid="{D5CDD505-2E9C-101B-9397-08002B2CF9AE}" pid="8" name="MSIP_Label_09b73270-2993-4076-be47-9c78f42a1e84_ContentBits">
    <vt:lpwstr>0</vt:lpwstr>
  </property>
  <property fmtid="{D5CDD505-2E9C-101B-9397-08002B2CF9AE}" pid="9" name="ContentTypeId">
    <vt:lpwstr>0x0101007DDB80EF5A609749B2B0473545F97343</vt:lpwstr>
  </property>
</Properties>
</file>